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RAČUNOVODSTVO\2018. god\IV. IZMJENE I DOPUNE PRORAČUNA 2018\IV Izmjene i dopune Proračuna za 2018. god\"/>
    </mc:Choice>
  </mc:AlternateContent>
  <bookViews>
    <workbookView xWindow="0" yWindow="0" windowWidth="25200" windowHeight="11985"/>
  </bookViews>
  <sheets>
    <sheet name="List1" sheetId="2" r:id="rId1"/>
    <sheet name="Sheet1" sheetId="1" r:id="rId2"/>
  </sheets>
  <definedNames>
    <definedName name="_xlnm.Print_Titles" localSheetId="1">Sheet1!$1:$1</definedName>
  </definedNames>
  <calcPr calcId="152511"/>
</workbook>
</file>

<file path=xl/calcChain.xml><?xml version="1.0" encoding="utf-8"?>
<calcChain xmlns="http://schemas.openxmlformats.org/spreadsheetml/2006/main">
  <c r="F14" i="1" l="1"/>
  <c r="E69" i="1" l="1"/>
  <c r="E14" i="1"/>
  <c r="E2" i="1" l="1"/>
  <c r="G2" i="1"/>
  <c r="F2" i="1"/>
  <c r="G52" i="1" l="1"/>
  <c r="F52" i="1"/>
  <c r="E52" i="1"/>
  <c r="G41" i="1" l="1"/>
  <c r="F41" i="1"/>
  <c r="E41" i="1"/>
  <c r="G66" i="1" l="1"/>
  <c r="F66" i="1"/>
  <c r="F79" i="1"/>
  <c r="F69" i="1"/>
  <c r="F62" i="1"/>
  <c r="F57" i="1"/>
  <c r="F39" i="1"/>
  <c r="F34" i="1"/>
  <c r="F32" i="1"/>
  <c r="F29" i="1"/>
  <c r="F25" i="1"/>
  <c r="F22" i="1"/>
  <c r="F18" i="1"/>
  <c r="E62" i="1" l="1"/>
  <c r="G87" i="1" l="1"/>
  <c r="F87" i="1"/>
  <c r="E87" i="1"/>
  <c r="G29" i="1"/>
  <c r="E29" i="1"/>
  <c r="G25" i="1"/>
  <c r="E25" i="1"/>
  <c r="G22" i="1"/>
  <c r="E22" i="1"/>
  <c r="E79" i="1" l="1"/>
  <c r="E66" i="1"/>
  <c r="E57" i="1"/>
  <c r="E34" i="1"/>
  <c r="E18" i="1"/>
  <c r="E32" i="1" l="1"/>
  <c r="G34" i="1"/>
  <c r="G79" i="1"/>
  <c r="G76" i="1"/>
  <c r="F76" i="1"/>
  <c r="G69" i="1"/>
  <c r="G62" i="1"/>
  <c r="G57" i="1"/>
  <c r="G50" i="1"/>
  <c r="F50" i="1"/>
  <c r="E50" i="1"/>
  <c r="G48" i="1"/>
  <c r="F48" i="1"/>
  <c r="E48" i="1"/>
  <c r="G39" i="1"/>
  <c r="G32" i="1"/>
  <c r="G18" i="1"/>
  <c r="G14" i="1"/>
  <c r="E39" i="1"/>
  <c r="E76" i="1"/>
  <c r="E64" i="1"/>
  <c r="G90" i="1" l="1"/>
  <c r="E90" i="1"/>
  <c r="F90" i="1"/>
</calcChain>
</file>

<file path=xl/sharedStrings.xml><?xml version="1.0" encoding="utf-8"?>
<sst xmlns="http://schemas.openxmlformats.org/spreadsheetml/2006/main" count="328" uniqueCount="241">
  <si>
    <t>NAZIV CILJA</t>
  </si>
  <si>
    <t>NAZIV MJERE</t>
  </si>
  <si>
    <t>NAZIV PROGRAMA/AKTIVNOSTI</t>
  </si>
  <si>
    <t>POKAZATELJ REZULTATA</t>
  </si>
  <si>
    <t>ODGOVORNOST ZA PROVEDBU MJERE (organizacijska klasifikacija)</t>
  </si>
  <si>
    <t>CILJ1. RAZVOJ KONKURENTNOG I ODRŽIVOG GOSPODARSTVA</t>
  </si>
  <si>
    <t>Mjera 2.2: Poticanje rasta broja stanovnika</t>
  </si>
  <si>
    <t>Mjera 2.1: Unapređenje postojećeg obrazovnog sustava i usklađenje s tržišnim potrebama Grada</t>
  </si>
  <si>
    <t>Mjera 1.2.: Razvoj malog i srednjeg poduzetništva te poljoprivrede</t>
  </si>
  <si>
    <t>Mjera 1.1.:Jačanje komunalne infrastrukture</t>
  </si>
  <si>
    <t>PROGRAM/AKTIVNOST</t>
  </si>
  <si>
    <t>P 1004</t>
  </si>
  <si>
    <t>Održavanje objekata i uređenje komunalne infrastrukture</t>
  </si>
  <si>
    <t>A 100401</t>
  </si>
  <si>
    <t>Održavanje cesta u zimskim uvjetima</t>
  </si>
  <si>
    <t>Održavanje javnih i zelenih površina</t>
  </si>
  <si>
    <t>Održavanje javne rasvjete</t>
  </si>
  <si>
    <t>P 1005</t>
  </si>
  <si>
    <t>P 1007</t>
  </si>
  <si>
    <t>A 100701</t>
  </si>
  <si>
    <t>A 100702</t>
  </si>
  <si>
    <t>Civilna zaštita</t>
  </si>
  <si>
    <t>P 1006</t>
  </si>
  <si>
    <t>Poticanje razvoja gospodarstva</t>
  </si>
  <si>
    <t>Poticaji u poljoprivredi</t>
  </si>
  <si>
    <t>P 1001</t>
  </si>
  <si>
    <t>Donošenje akata i mjera iz djelovanja predstavničkog, izvršnog tijela i mjesne samouprave</t>
  </si>
  <si>
    <t>A 100101</t>
  </si>
  <si>
    <t>Predstavnička i izvršna tijela</t>
  </si>
  <si>
    <t>P 1003</t>
  </si>
  <si>
    <t>A 100301</t>
  </si>
  <si>
    <t>A 100302</t>
  </si>
  <si>
    <t>A 100303</t>
  </si>
  <si>
    <t>Naknada šteta</t>
  </si>
  <si>
    <t>P 1009</t>
  </si>
  <si>
    <t>A 100901</t>
  </si>
  <si>
    <t>Sufinanciranje troškova školske kuhinje</t>
  </si>
  <si>
    <t>A 101401</t>
  </si>
  <si>
    <t>CILJ 3: UNAPREĐENJE KVALITETE ŽIVOTA</t>
  </si>
  <si>
    <t>CILJ 4: STVARANJE PARTNERSKIH ODNOSA NA LOKALNOJ I GLOBALNOJ RAZINI</t>
  </si>
  <si>
    <t>SVEUKUPNO</t>
  </si>
  <si>
    <t>Mjera 3.1.: Poticanje zdravijeg načina života i unapređenje zdravstvene zaštite</t>
  </si>
  <si>
    <t>Mjera 3.2.: Očuvanje, obnova i zaštita prirodne i kulturne baštine</t>
  </si>
  <si>
    <t>Mjera 3.3: Poboljšanje kvalitete života ciljnih/ugroženih skupina-mladih,žena,djece,branitelja,stradalnika rata,osoba s invaliditetom,stradalih i nemoćnih</t>
  </si>
  <si>
    <t>P 1008</t>
  </si>
  <si>
    <t>A 100801</t>
  </si>
  <si>
    <t>Deratizacija</t>
  </si>
  <si>
    <t>A 100802</t>
  </si>
  <si>
    <t>P 1014</t>
  </si>
  <si>
    <t>P 1011</t>
  </si>
  <si>
    <t>A 101101</t>
  </si>
  <si>
    <t>Knjižnica i čitaonica Velika Ludina</t>
  </si>
  <si>
    <t>P 1012</t>
  </si>
  <si>
    <t>Obnova sakralnih objekata</t>
  </si>
  <si>
    <t>A 101201</t>
  </si>
  <si>
    <t>A 101301</t>
  </si>
  <si>
    <t>KUD "Mijo Stuparić"</t>
  </si>
  <si>
    <t>Socijalna skrb</t>
  </si>
  <si>
    <t>A 101601</t>
  </si>
  <si>
    <t>P 1002</t>
  </si>
  <si>
    <t>A 100201</t>
  </si>
  <si>
    <t>JUO</t>
  </si>
  <si>
    <t>broj kućanstava</t>
  </si>
  <si>
    <t>002</t>
  </si>
  <si>
    <t>DJ. VRTIĆ</t>
  </si>
  <si>
    <t>003</t>
  </si>
  <si>
    <t>004</t>
  </si>
  <si>
    <t>KNJIŽNICA I ČIT.</t>
  </si>
  <si>
    <t>Održavanje nerazvrstanih cesta-makadamski putevi, bankine i td..</t>
  </si>
  <si>
    <t>A 100803</t>
  </si>
  <si>
    <t>A 100804</t>
  </si>
  <si>
    <t>A 100805</t>
  </si>
  <si>
    <t>Popravak i nabava prometnih znakova</t>
  </si>
  <si>
    <t>Razvoj i sigurnost prometa</t>
  </si>
  <si>
    <t>K 100501</t>
  </si>
  <si>
    <t>Organiziranje i provođenje zaštite i spašavanja</t>
  </si>
  <si>
    <t>Osnovna djelatnost zaštite od požara-VZO Općine</t>
  </si>
  <si>
    <t>Gorska služba spašavanja</t>
  </si>
  <si>
    <t>A 100902</t>
  </si>
  <si>
    <t>Sufinanciranje osjemenjivanja krava plotkinja</t>
  </si>
  <si>
    <t>A 100903</t>
  </si>
  <si>
    <t>Subvencije trgovačkim društvima izvan javnog sektora</t>
  </si>
  <si>
    <t>Jedinstveni upravni odjel</t>
  </si>
  <si>
    <t>Rashodi za zaposlene</t>
  </si>
  <si>
    <t>Materijalni rashodi</t>
  </si>
  <si>
    <t xml:space="preserve">Financijski rashodi </t>
  </si>
  <si>
    <t>A 101102</t>
  </si>
  <si>
    <t>Ostale tekuće donacije-škola plivanja</t>
  </si>
  <si>
    <t>A 101103</t>
  </si>
  <si>
    <t>Stipendije i školarine</t>
  </si>
  <si>
    <t>A 101104</t>
  </si>
  <si>
    <t>Sufinanciranje učeničkih domova</t>
  </si>
  <si>
    <t>P 1018</t>
  </si>
  <si>
    <t>Program predškolskog odgoja</t>
  </si>
  <si>
    <t>A 101801</t>
  </si>
  <si>
    <t>Odgojno i administrativno tehničko osoblje</t>
  </si>
  <si>
    <t>A 101202</t>
  </si>
  <si>
    <t>Jednokratne novčane pomoći roditeljima-novorođenčad</t>
  </si>
  <si>
    <t>Zaštita, očuvanje i unapređenje zdravlja</t>
  </si>
  <si>
    <t>A 101302</t>
  </si>
  <si>
    <t>Sanitarno-higijeničaeski poslovi</t>
  </si>
  <si>
    <t>A 101303</t>
  </si>
  <si>
    <t>Troškovi prijevoza laboratorijskih uzoraka</t>
  </si>
  <si>
    <t>Razvoj sporta i rekreacije</t>
  </si>
  <si>
    <t>NK Sokol</t>
  </si>
  <si>
    <t>A 101402</t>
  </si>
  <si>
    <t>RK Laurus</t>
  </si>
  <si>
    <t>A 101403</t>
  </si>
  <si>
    <t>"Šaran"-športsko-ribolovna udruga</t>
  </si>
  <si>
    <t>A 101404</t>
  </si>
  <si>
    <t>Ostala sportska društva</t>
  </si>
  <si>
    <t>P 1019</t>
  </si>
  <si>
    <t xml:space="preserve">Program javnih potreba u kulturi </t>
  </si>
  <si>
    <t>A 101901</t>
  </si>
  <si>
    <t>P 1016</t>
  </si>
  <si>
    <t>Crkva SV. Mihaela u Velikoj Ludini</t>
  </si>
  <si>
    <t>P 1017</t>
  </si>
  <si>
    <t>A 101701</t>
  </si>
  <si>
    <t>Program očuvanja kulturne baštine</t>
  </si>
  <si>
    <t>Pomoć za stanovanje, jednokratne pomoći</t>
  </si>
  <si>
    <t>A 101203</t>
  </si>
  <si>
    <t>Podmirenje troškova za ogrijev</t>
  </si>
  <si>
    <t>P  1015</t>
  </si>
  <si>
    <t xml:space="preserve">Zaštita okoliša </t>
  </si>
  <si>
    <t>Odvoz i zbrinjavanje otpada, sanacija komunalne deponije</t>
  </si>
  <si>
    <t>A 101502</t>
  </si>
  <si>
    <t>Dimnjačarske i ekološke usluge</t>
  </si>
  <si>
    <t>A  101501</t>
  </si>
  <si>
    <t>Čišćenje smetlišta</t>
  </si>
  <si>
    <t>Izgradnja reciklažnog dvorišta</t>
  </si>
  <si>
    <t>Zbrinjavanje ambalažnog otpada</t>
  </si>
  <si>
    <t>Program političkih stranaka</t>
  </si>
  <si>
    <t>A 100202</t>
  </si>
  <si>
    <t>Dan Općine</t>
  </si>
  <si>
    <t>Upravljanje imovinom</t>
  </si>
  <si>
    <t>Održavanje zgrada za redovito korištenje</t>
  </si>
  <si>
    <t>K 100401</t>
  </si>
  <si>
    <t>Opremanje uredskog prostora</t>
  </si>
  <si>
    <t>K 100601</t>
  </si>
  <si>
    <t>Rashodi za nabavu dugotrajne proizvodne imovine</t>
  </si>
  <si>
    <t>Razvoj civilnog društva</t>
  </si>
  <si>
    <t>UHVIBDR Velika Ludina</t>
  </si>
  <si>
    <t>A 101802</t>
  </si>
  <si>
    <t>LAG Moslavina</t>
  </si>
  <si>
    <t>A 101803</t>
  </si>
  <si>
    <t>Humanitarna djelatnost Crvenog križa</t>
  </si>
  <si>
    <t>A 101804</t>
  </si>
  <si>
    <t>Udruženje slijepih</t>
  </si>
  <si>
    <t>A 101805</t>
  </si>
  <si>
    <t>OSI Udruga osoba s invaliditetom</t>
  </si>
  <si>
    <t>A 101806</t>
  </si>
  <si>
    <t>Udruga stočara, voćara, vinogradara..</t>
  </si>
  <si>
    <t>A 101807</t>
  </si>
  <si>
    <t>Ostale udruge</t>
  </si>
  <si>
    <t>CILJANA VRIJEDNOST 2018.</t>
  </si>
  <si>
    <t>K 100301</t>
  </si>
  <si>
    <t>održavanje nerazvrstanih cesta i makadamski puteva, te dr. u km</t>
  </si>
  <si>
    <t>čišćenje nerazvrstanih cesta u zimskim uvjetima</t>
  </si>
  <si>
    <r>
      <t>Održavanje i košnja zelenih površina u m</t>
    </r>
    <r>
      <rPr>
        <sz val="9"/>
        <color theme="1"/>
        <rFont val="Calibri"/>
        <family val="2"/>
        <charset val="238"/>
      </rPr>
      <t>²</t>
    </r>
  </si>
  <si>
    <t>Broj intervencija</t>
  </si>
  <si>
    <t>Broj Vijećnika Opčinskom vijeću</t>
  </si>
  <si>
    <t>Broj zaposlenih u JLS</t>
  </si>
  <si>
    <t>Naabavljen uredski namještaj i oprema</t>
  </si>
  <si>
    <t>Broj socijalno ugroženih učenika</t>
  </si>
  <si>
    <t>Broj učenika 3 razreda</t>
  </si>
  <si>
    <t>Broj dodijeljenih stipendija i školarina</t>
  </si>
  <si>
    <t>Broj sufinanciranja smještaja u uč. Dom</t>
  </si>
  <si>
    <t>Rad Djećjeg vrtića</t>
  </si>
  <si>
    <t>Broj novorođene djece na području općine</t>
  </si>
  <si>
    <t>broj zbrinutih pasa</t>
  </si>
  <si>
    <t>broj mjeseci u godini</t>
  </si>
  <si>
    <t>Broj amatera uključen u sportske aktivnosti</t>
  </si>
  <si>
    <t>Broj sakralnih građevina</t>
  </si>
  <si>
    <t>Redovna djelatnost Knjižnice</t>
  </si>
  <si>
    <t>Broj amatera uključen u očuvanje kulturne baštine</t>
  </si>
  <si>
    <t>broj promjenjenih sijalica</t>
  </si>
  <si>
    <t>broj novih prometnih znakova</t>
  </si>
  <si>
    <t>veličina osigurane površine po gospodarskom subjektu</t>
  </si>
  <si>
    <t>broj krava plotkinja na području općine</t>
  </si>
  <si>
    <r>
      <t>šteta prouzrokovana prema m</t>
    </r>
    <r>
      <rPr>
        <sz val="9"/>
        <color theme="1"/>
        <rFont val="Calibri"/>
        <family val="2"/>
        <charset val="238"/>
      </rPr>
      <t>² zasijane ili zasađene površine</t>
    </r>
  </si>
  <si>
    <t>sufinanciranje kamata za podignute kredite po broju gospodarskih subjekata</t>
  </si>
  <si>
    <t>broj komunalnih deponija</t>
  </si>
  <si>
    <t>Očišćeni dimnjaci u građevinama u vlasništvu općine</t>
  </si>
  <si>
    <t>broj divljih deponija</t>
  </si>
  <si>
    <t>broj kontejnera za ambalažni otpad</t>
  </si>
  <si>
    <t>Gradnja reciklažnog pogona</t>
  </si>
  <si>
    <t>Broj korisnika socijalne pomoći</t>
  </si>
  <si>
    <t>Sufinanciranje rada udruga</t>
  </si>
  <si>
    <t>Broj aktivnih sudionika pri donošenju akata općinskog vijeća-vijećnici</t>
  </si>
  <si>
    <t xml:space="preserve">Javne potrebe iznad standarda u školstvu </t>
  </si>
  <si>
    <t>PROJEKCIJA 2019.</t>
  </si>
  <si>
    <t>CILJANA VRIJEDNOST 2019.</t>
  </si>
  <si>
    <t>Rekonstrukcija i dogradnja-Cvjetna ulica</t>
  </si>
  <si>
    <t>A 100703</t>
  </si>
  <si>
    <t>Mjera 1.3.: Razvoj institucionalnih kapaciteta u JLS</t>
  </si>
  <si>
    <t>A101001</t>
  </si>
  <si>
    <t>Subvencije trgovačkim društvima u javnom sektoru</t>
  </si>
  <si>
    <t>A 101002</t>
  </si>
  <si>
    <t>A 101105</t>
  </si>
  <si>
    <t>A 101702</t>
  </si>
  <si>
    <t>Promocija knjiga i očuvanje kulturne baštine</t>
  </si>
  <si>
    <t>A 101503</t>
  </si>
  <si>
    <t>A 101504</t>
  </si>
  <si>
    <t>K 101501</t>
  </si>
  <si>
    <t>Rekonstrukcija ceste Vidrenjak</t>
  </si>
  <si>
    <t>Uređenje groblja</t>
  </si>
  <si>
    <t>Proširenje i uređenje groblja</t>
  </si>
  <si>
    <t>Uređenje pučkih domova-G.Vlahinička</t>
  </si>
  <si>
    <t>Potpore u poljoprivredi</t>
  </si>
  <si>
    <t>P 1010</t>
  </si>
  <si>
    <t>Uređenje školskog igrališta</t>
  </si>
  <si>
    <t>P 1013</t>
  </si>
  <si>
    <t>A 100806</t>
  </si>
  <si>
    <t>P 1020</t>
  </si>
  <si>
    <t>A 102001</t>
  </si>
  <si>
    <t>PROJEKCIJA 2020.</t>
  </si>
  <si>
    <t>POLAZNE VRIJEDNOSTI 2017.</t>
  </si>
  <si>
    <t>CILJANA VRIJEDNOST 2020.</t>
  </si>
  <si>
    <t>A 101106</t>
  </si>
  <si>
    <t>Sufinanciranje školskih udžbenika</t>
  </si>
  <si>
    <t>Broj djece upisane u Osnovnu školu Ludina</t>
  </si>
  <si>
    <t>A 100807</t>
  </si>
  <si>
    <t>Izgradnja autobusne stanice-kućice</t>
  </si>
  <si>
    <t>broj autobusnih stajališta-kućica</t>
  </si>
  <si>
    <t>A 100808</t>
  </si>
  <si>
    <t>Postavljanje video nadzora:Ludina-centar, Dječji vrtić,Divlji deponij kod Česme</t>
  </si>
  <si>
    <t>broj lokacija na kojima će se postaviti video nadzor</t>
  </si>
  <si>
    <t>A 100809</t>
  </si>
  <si>
    <t>Čišćenje kanalizacijskih otvora-šahta</t>
  </si>
  <si>
    <t>A 101304</t>
  </si>
  <si>
    <t>Sterilizacija i kastracija životinja</t>
  </si>
  <si>
    <t>K 100802</t>
  </si>
  <si>
    <t>Kanalizacija-Cvjetna ulica</t>
  </si>
  <si>
    <t>NOVI PLAN IV 2018.</t>
  </si>
  <si>
    <t>K 100801</t>
  </si>
  <si>
    <t>Uređenje groblja (ograda, cesta, staze)</t>
  </si>
  <si>
    <t>K 100602</t>
  </si>
  <si>
    <t>Duga ulica, Velika Ludina-asfaltiranje</t>
  </si>
  <si>
    <t>K 101502</t>
  </si>
  <si>
    <t>Nabava kontejnera i spremnika za smeće</t>
  </si>
  <si>
    <t>CILJ 2. RAZVOJ LJUDSKIH POTENCIJALA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</si>
</sst>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color theme="1"/>
      <name val="Aharoni"/>
      <charset val="177"/>
    </font>
    <font>
      <sz val="9"/>
      <color theme="1"/>
      <name val="Aharoni"/>
      <charset val="177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Protection="0"/>
  </cellStyleXfs>
  <cellXfs count="237">
    <xf numFmtId="0" fontId="0" fillId="0" borderId="0" xfId="0"/>
    <xf numFmtId="0" fontId="2" fillId="0" borderId="8" xfId="0" applyFont="1" applyBorder="1" applyAlignment="1" applyProtection="1">
      <alignment vertical="center" wrapText="1"/>
      <protection locked="0"/>
    </xf>
    <xf numFmtId="3" fontId="2" fillId="0" borderId="8" xfId="0" applyNumberFormat="1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2" fillId="0" borderId="8" xfId="0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8" xfId="0" applyFont="1" applyBorder="1"/>
    <xf numFmtId="0" fontId="2" fillId="0" borderId="11" xfId="0" applyFont="1" applyBorder="1"/>
    <xf numFmtId="3" fontId="2" fillId="0" borderId="8" xfId="0" applyNumberFormat="1" applyFont="1" applyBorder="1"/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/>
    </xf>
    <xf numFmtId="0" fontId="2" fillId="0" borderId="24" xfId="0" applyFont="1" applyBorder="1" applyAlignment="1">
      <alignment vertical="center" wrapText="1"/>
    </xf>
    <xf numFmtId="0" fontId="2" fillId="0" borderId="24" xfId="0" applyFont="1" applyBorder="1"/>
    <xf numFmtId="0" fontId="0" fillId="0" borderId="8" xfId="0" applyFont="1" applyBorder="1" applyAlignment="1" applyProtection="1">
      <protection locked="0"/>
    </xf>
    <xf numFmtId="0" fontId="0" fillId="0" borderId="11" xfId="0" applyFont="1" applyBorder="1" applyAlignment="1" applyProtection="1">
      <protection locked="0"/>
    </xf>
    <xf numFmtId="0" fontId="0" fillId="0" borderId="8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11" xfId="0" applyFont="1" applyBorder="1" applyProtection="1"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0" fillId="0" borderId="8" xfId="0" applyFont="1" applyBorder="1" applyAlignment="1" applyProtection="1">
      <alignment horizontal="right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right" vertical="center"/>
      <protection locked="0"/>
    </xf>
    <xf numFmtId="0" fontId="2" fillId="0" borderId="8" xfId="0" applyFont="1" applyBorder="1" applyProtection="1"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3" fontId="2" fillId="0" borderId="8" xfId="0" applyNumberFormat="1" applyFont="1" applyBorder="1" applyProtection="1"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7" fillId="0" borderId="25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3" fontId="7" fillId="0" borderId="3" xfId="0" applyNumberFormat="1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right" vertical="center"/>
      <protection locked="0"/>
    </xf>
    <xf numFmtId="0" fontId="7" fillId="0" borderId="20" xfId="0" applyFont="1" applyBorder="1" applyAlignment="1" applyProtection="1">
      <alignment horizontal="right" vertical="center"/>
      <protection locked="0"/>
    </xf>
    <xf numFmtId="49" fontId="7" fillId="0" borderId="21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3" fontId="7" fillId="0" borderId="1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3" fontId="7" fillId="0" borderId="1" xfId="0" applyNumberFormat="1" applyFont="1" applyBorder="1" applyAlignment="1" applyProtection="1">
      <alignment horizontal="right" vertical="center"/>
      <protection locked="0"/>
    </xf>
    <xf numFmtId="3" fontId="7" fillId="0" borderId="4" xfId="0" applyNumberFormat="1" applyFont="1" applyBorder="1" applyAlignment="1" applyProtection="1">
      <alignment horizontal="right" vertical="center"/>
      <protection locked="0"/>
    </xf>
    <xf numFmtId="0" fontId="7" fillId="0" borderId="23" xfId="0" applyFont="1" applyBorder="1" applyAlignment="1" applyProtection="1">
      <alignment vertical="center"/>
      <protection locked="0"/>
    </xf>
    <xf numFmtId="0" fontId="7" fillId="0" borderId="17" xfId="0" applyFont="1" applyBorder="1" applyAlignment="1" applyProtection="1">
      <alignment vertical="center"/>
      <protection locked="0"/>
    </xf>
    <xf numFmtId="3" fontId="7" fillId="0" borderId="17" xfId="0" applyNumberFormat="1" applyFont="1" applyBorder="1" applyAlignment="1" applyProtection="1">
      <alignment vertical="center"/>
      <protection locked="0"/>
    </xf>
    <xf numFmtId="0" fontId="7" fillId="0" borderId="17" xfId="0" applyFont="1" applyBorder="1" applyAlignment="1" applyProtection="1">
      <alignment horizontal="right" vertical="center"/>
      <protection locked="0"/>
    </xf>
    <xf numFmtId="0" fontId="7" fillId="0" borderId="18" xfId="0" applyFont="1" applyBorder="1" applyAlignment="1" applyProtection="1">
      <alignment horizontal="right" vertic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49" fontId="7" fillId="0" borderId="19" xfId="0" applyNumberFormat="1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left" vertical="center"/>
      <protection locked="0"/>
    </xf>
    <xf numFmtId="3" fontId="7" fillId="0" borderId="3" xfId="0" applyNumberFormat="1" applyFont="1" applyBorder="1" applyAlignment="1" applyProtection="1">
      <alignment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Protection="1">
      <protection locked="0"/>
    </xf>
    <xf numFmtId="3" fontId="7" fillId="0" borderId="1" xfId="0" applyNumberFormat="1" applyFont="1" applyBorder="1" applyProtection="1"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3" fontId="7" fillId="0" borderId="17" xfId="0" applyNumberFormat="1" applyFont="1" applyBorder="1" applyProtection="1">
      <protection locked="0"/>
    </xf>
    <xf numFmtId="0" fontId="7" fillId="0" borderId="19" xfId="0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Alignment="1" applyProtection="1">
      <alignment horizontal="right"/>
      <protection locked="0"/>
    </xf>
    <xf numFmtId="3" fontId="7" fillId="0" borderId="1" xfId="0" applyNumberFormat="1" applyFont="1" applyBorder="1" applyAlignment="1" applyProtection="1">
      <alignment horizontal="right"/>
      <protection locked="0"/>
    </xf>
    <xf numFmtId="3" fontId="7" fillId="0" borderId="17" xfId="0" applyNumberFormat="1" applyFont="1" applyBorder="1" applyAlignment="1" applyProtection="1">
      <alignment horizontal="right"/>
      <protection locked="0"/>
    </xf>
    <xf numFmtId="0" fontId="7" fillId="0" borderId="17" xfId="0" applyFont="1" applyBorder="1" applyAlignment="1" applyProtection="1">
      <alignment vertical="center" wrapText="1"/>
      <protection locked="0"/>
    </xf>
    <xf numFmtId="0" fontId="7" fillId="0" borderId="28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vertical="center"/>
      <protection locked="0"/>
    </xf>
    <xf numFmtId="3" fontId="7" fillId="0" borderId="14" xfId="0" applyNumberFormat="1" applyFont="1" applyBorder="1" applyProtection="1">
      <protection locked="0"/>
    </xf>
    <xf numFmtId="0" fontId="7" fillId="0" borderId="14" xfId="0" applyFont="1" applyBorder="1" applyAlignment="1" applyProtection="1">
      <alignment horizontal="right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3" fontId="6" fillId="0" borderId="3" xfId="0" applyNumberFormat="1" applyFont="1" applyBorder="1" applyProtection="1">
      <protection locked="0"/>
    </xf>
    <xf numFmtId="3" fontId="6" fillId="0" borderId="1" xfId="0" applyNumberFormat="1" applyFont="1" applyBorder="1" applyProtection="1">
      <protection locked="0"/>
    </xf>
    <xf numFmtId="3" fontId="6" fillId="0" borderId="17" xfId="0" applyNumberFormat="1" applyFont="1" applyBorder="1" applyAlignment="1" applyProtection="1">
      <alignment vertical="center"/>
      <protection locked="0"/>
    </xf>
    <xf numFmtId="0" fontId="7" fillId="0" borderId="28" xfId="0" applyFont="1" applyBorder="1" applyAlignment="1" applyProtection="1">
      <alignment vertical="center"/>
      <protection locked="0"/>
    </xf>
    <xf numFmtId="0" fontId="7" fillId="0" borderId="25" xfId="0" applyFont="1" applyBorder="1" applyAlignment="1" applyProtection="1">
      <alignment vertical="top"/>
      <protection locked="0"/>
    </xf>
    <xf numFmtId="0" fontId="7" fillId="0" borderId="25" xfId="0" applyFont="1" applyBorder="1"/>
    <xf numFmtId="0" fontId="7" fillId="0" borderId="3" xfId="0" applyFont="1" applyBorder="1"/>
    <xf numFmtId="3" fontId="7" fillId="0" borderId="3" xfId="0" applyNumberFormat="1" applyFont="1" applyBorder="1"/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0" fontId="7" fillId="0" borderId="2" xfId="0" applyFont="1" applyBorder="1"/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23" xfId="0" applyFont="1" applyBorder="1"/>
    <xf numFmtId="0" fontId="7" fillId="0" borderId="17" xfId="0" applyFont="1" applyBorder="1"/>
    <xf numFmtId="3" fontId="7" fillId="0" borderId="17" xfId="0" applyNumberFormat="1" applyFont="1" applyBorder="1"/>
    <xf numFmtId="0" fontId="7" fillId="0" borderId="17" xfId="0" applyFont="1" applyBorder="1" applyAlignment="1">
      <alignment horizontal="right" vertical="center"/>
    </xf>
    <xf numFmtId="0" fontId="7" fillId="0" borderId="13" xfId="0" applyFont="1" applyBorder="1"/>
    <xf numFmtId="0" fontId="7" fillId="0" borderId="17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28" xfId="0" applyFont="1" applyBorder="1"/>
    <xf numFmtId="0" fontId="7" fillId="0" borderId="14" xfId="0" applyFont="1" applyBorder="1"/>
    <xf numFmtId="3" fontId="7" fillId="0" borderId="14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vertical="center" wrapText="1"/>
      <protection locked="0"/>
    </xf>
    <xf numFmtId="49" fontId="2" fillId="0" borderId="11" xfId="0" applyNumberFormat="1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9" fontId="7" fillId="0" borderId="21" xfId="0" applyNumberFormat="1" applyFont="1" applyBorder="1" applyAlignment="1" applyProtection="1">
      <alignment horizontal="right" vertical="center"/>
      <protection locked="0"/>
    </xf>
    <xf numFmtId="49" fontId="7" fillId="0" borderId="13" xfId="0" applyNumberFormat="1" applyFont="1" applyBorder="1" applyAlignment="1" applyProtection="1">
      <alignment horizontal="right" vertical="center"/>
      <protection locked="0"/>
    </xf>
    <xf numFmtId="49" fontId="7" fillId="0" borderId="19" xfId="0" applyNumberFormat="1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49" fontId="7" fillId="0" borderId="19" xfId="0" applyNumberFormat="1" applyFont="1" applyBorder="1"/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right"/>
      <protection locked="0"/>
    </xf>
    <xf numFmtId="49" fontId="7" fillId="0" borderId="21" xfId="0" applyNumberFormat="1" applyFont="1" applyBorder="1" applyAlignment="1" applyProtection="1">
      <alignment horizontal="right"/>
      <protection locked="0"/>
    </xf>
    <xf numFmtId="0" fontId="7" fillId="0" borderId="2" xfId="0" applyFont="1" applyBorder="1" applyAlignment="1" applyProtection="1">
      <alignment horizontal="right"/>
      <protection locked="0"/>
    </xf>
    <xf numFmtId="49" fontId="7" fillId="0" borderId="13" xfId="0" applyNumberFormat="1" applyFont="1" applyBorder="1" applyAlignment="1" applyProtection="1">
      <alignment horizontal="right" wrapText="1"/>
      <protection locked="0"/>
    </xf>
    <xf numFmtId="49" fontId="7" fillId="0" borderId="13" xfId="0" applyNumberFormat="1" applyFont="1" applyBorder="1" applyAlignment="1" applyProtection="1">
      <alignment horizontal="right"/>
      <protection locked="0"/>
    </xf>
    <xf numFmtId="0" fontId="7" fillId="0" borderId="23" xfId="0" applyFont="1" applyBorder="1" applyAlignment="1" applyProtection="1">
      <alignment horizontal="right"/>
      <protection locked="0"/>
    </xf>
    <xf numFmtId="49" fontId="7" fillId="0" borderId="19" xfId="0" applyNumberFormat="1" applyFont="1" applyBorder="1" applyAlignment="1" applyProtection="1">
      <alignment horizontal="right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 wrapText="1"/>
      <protection locked="0"/>
    </xf>
    <xf numFmtId="0" fontId="7" fillId="0" borderId="16" xfId="0" applyFont="1" applyBorder="1" applyAlignment="1" applyProtection="1">
      <alignment vertical="center"/>
      <protection locked="0"/>
    </xf>
    <xf numFmtId="49" fontId="7" fillId="0" borderId="16" xfId="0" applyNumberFormat="1" applyFont="1" applyBorder="1" applyAlignment="1" applyProtection="1">
      <protection locked="0"/>
    </xf>
    <xf numFmtId="0" fontId="7" fillId="0" borderId="15" xfId="0" applyFont="1" applyBorder="1" applyAlignment="1" applyProtection="1">
      <alignment horizontal="right" vertical="center"/>
      <protection locked="0"/>
    </xf>
    <xf numFmtId="49" fontId="7" fillId="0" borderId="16" xfId="0" applyNumberFormat="1" applyFont="1" applyBorder="1" applyAlignment="1" applyProtection="1">
      <alignment horizontal="righ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49" fontId="7" fillId="0" borderId="11" xfId="0" applyNumberFormat="1" applyFont="1" applyBorder="1" applyAlignment="1" applyProtection="1">
      <alignment horizontal="right"/>
      <protection locked="0"/>
    </xf>
    <xf numFmtId="49" fontId="2" fillId="0" borderId="11" xfId="0" applyNumberFormat="1" applyFont="1" applyBorder="1" applyAlignment="1" applyProtection="1">
      <alignment horizontal="right"/>
      <protection locked="0"/>
    </xf>
    <xf numFmtId="0" fontId="2" fillId="0" borderId="8" xfId="0" applyFont="1" applyBorder="1" applyAlignment="1" applyProtection="1">
      <alignment horizontal="right"/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7" fillId="0" borderId="17" xfId="0" applyFont="1" applyBorder="1" applyAlignment="1">
      <alignment horizontal="center"/>
    </xf>
    <xf numFmtId="0" fontId="7" fillId="0" borderId="20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right"/>
    </xf>
    <xf numFmtId="49" fontId="2" fillId="0" borderId="11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 wrapText="1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right" wrapText="1"/>
    </xf>
    <xf numFmtId="49" fontId="2" fillId="0" borderId="11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right"/>
    </xf>
    <xf numFmtId="49" fontId="7" fillId="0" borderId="16" xfId="0" applyNumberFormat="1" applyFont="1" applyBorder="1" applyAlignment="1">
      <alignment horizontal="right"/>
    </xf>
    <xf numFmtId="49" fontId="7" fillId="0" borderId="13" xfId="0" applyNumberFormat="1" applyFon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7" fillId="0" borderId="21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7" fillId="0" borderId="17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23" xfId="0" applyFont="1" applyBorder="1" applyAlignment="1" applyProtection="1">
      <alignment vertical="center" wrapText="1"/>
      <protection locked="0"/>
    </xf>
    <xf numFmtId="0" fontId="7" fillId="0" borderId="14" xfId="0" applyFont="1" applyBorder="1" applyAlignment="1">
      <alignment vertical="center"/>
    </xf>
    <xf numFmtId="0" fontId="7" fillId="0" borderId="14" xfId="0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49" fontId="7" fillId="0" borderId="16" xfId="0" applyNumberFormat="1" applyFont="1" applyBorder="1" applyAlignment="1" applyProtection="1">
      <alignment horizontal="center"/>
      <protection locked="0"/>
    </xf>
    <xf numFmtId="0" fontId="0" fillId="0" borderId="0" xfId="0" applyBorder="1"/>
    <xf numFmtId="0" fontId="7" fillId="0" borderId="30" xfId="0" applyFont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 shrinkToFit="1"/>
    </xf>
    <xf numFmtId="0" fontId="11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" fillId="0" borderId="0" xfId="1" applyBorder="1"/>
    <xf numFmtId="0" fontId="3" fillId="0" borderId="0" xfId="0" applyFont="1" applyBorder="1"/>
    <xf numFmtId="0" fontId="9" fillId="0" borderId="29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7" fillId="0" borderId="31" xfId="0" applyFont="1" applyBorder="1"/>
    <xf numFmtId="0" fontId="7" fillId="0" borderId="32" xfId="0" applyFont="1" applyBorder="1"/>
    <xf numFmtId="3" fontId="7" fillId="0" borderId="32" xfId="0" applyNumberFormat="1" applyFont="1" applyBorder="1"/>
    <xf numFmtId="0" fontId="7" fillId="0" borderId="3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right"/>
    </xf>
    <xf numFmtId="49" fontId="7" fillId="0" borderId="33" xfId="0" applyNumberFormat="1" applyFont="1" applyBorder="1" applyAlignment="1" applyProtection="1">
      <alignment horizontal="right"/>
      <protection locked="0"/>
    </xf>
    <xf numFmtId="0" fontId="0" fillId="0" borderId="0" xfId="0" applyBorder="1" applyAlignment="1">
      <alignment horizontal="center"/>
    </xf>
    <xf numFmtId="3" fontId="10" fillId="0" borderId="8" xfId="0" applyNumberFormat="1" applyFont="1" applyBorder="1" applyAlignment="1">
      <alignment vertical="center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right" vertical="center"/>
    </xf>
    <xf numFmtId="0" fontId="7" fillId="0" borderId="1" xfId="0" applyFont="1" applyBorder="1" applyAlignment="1" applyProtection="1">
      <alignment horizontal="right"/>
      <protection locked="0"/>
    </xf>
    <xf numFmtId="49" fontId="7" fillId="0" borderId="1" xfId="0" applyNumberFormat="1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49" fontId="7" fillId="0" borderId="1" xfId="0" applyNumberFormat="1" applyFont="1" applyBorder="1" applyAlignment="1">
      <alignment horizontal="right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right"/>
      <protection locked="0"/>
    </xf>
    <xf numFmtId="49" fontId="7" fillId="0" borderId="17" xfId="0" applyNumberFormat="1" applyFont="1" applyBorder="1" applyAlignment="1" applyProtection="1">
      <alignment horizontal="right"/>
      <protection locked="0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26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textRotation="90" wrapText="1"/>
    </xf>
    <xf numFmtId="0" fontId="11" fillId="2" borderId="9" xfId="0" applyFont="1" applyFill="1" applyBorder="1" applyAlignment="1">
      <alignment horizontal="center" wrapText="1"/>
    </xf>
    <xf numFmtId="0" fontId="11" fillId="2" borderId="10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34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</cellXfs>
  <cellStyles count="2">
    <cellStyle name="Normalno" xfId="0" builtinId="0"/>
    <cellStyle name="Style 1" xfId="1"/>
  </cellStyles>
  <dxfs count="0"/>
  <tableStyles count="4" defaultTableStyle="Table Style 1" defaultPivotStyle="PivotStyleLight16">
    <tableStyle name="PivotTable Style 1" table="0" count="0"/>
    <tableStyle name="PivotTable Style 2" table="0" count="0"/>
    <tableStyle name="Table Style 1" pivot="0" count="0"/>
    <tableStyle name="Table Style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76200</xdr:rowOff>
    </xdr:from>
    <xdr:to>
      <xdr:col>8</xdr:col>
      <xdr:colOff>771525</xdr:colOff>
      <xdr:row>48</xdr:row>
      <xdr:rowOff>171450</xdr:rowOff>
    </xdr:to>
    <xdr:sp macro="" textlink="">
      <xdr:nvSpPr>
        <xdr:cNvPr id="8" name="TekstniOkvir 1"/>
        <xdr:cNvSpPr txBox="1"/>
      </xdr:nvSpPr>
      <xdr:spPr>
        <a:xfrm>
          <a:off x="266700" y="266700"/>
          <a:ext cx="5381625" cy="904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REPUBLIKA HRVATSKA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SISAČKO-MOSLAVAČKA ŽUPANIJA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OPĆINA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OPĆINSKO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VIJEĆE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KLASA:   400-06/18-01/__ 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URBROJ: 2176/19-18-02-__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Velika Ludina, 28.08.2018.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     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Na temelju članaka 33. i 34. Zakona o Proračunu („Narodne novine“ broj: 87/08., 136/12 i 15/15) i članka 34. i 35. Statuta Općine Velika Ludina ("Službene novine Općine Velika Ludina“ broj: 6/09, 7/11, 2/13 ,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6/14, 3/18 i 5/18 - pročišćeni tekst),  Općinsko vijeće Općine Velika Ludina na svojoj 15. sjednici održanoj 28.08.2018. godine, donijelo je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IV. IZMJENE I DOPUNE PLANA RAZVOJNIH PROGRAMA 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ZA 2018. GODINU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1.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IV. Izmjenama i dopunama Plana razvojnih programa definiraju se ciljevi i prioriteti razvoja Općine Velika Ludina povezani s programskom i organizacijskom klasifikacijom IV. Izmjena i dopuna Proračuna u skladu sa strateškim ciljevima i prioritetima za 2018. godinu.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2.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Privitak ovih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IV. Izmjena i dopuna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Plana je tablica sa popisom razvojnih programa, projekata i aktivnosti, koji su povezani s programskom i organizacijskom klasifikacijom proračuna, sa visinom planiranih sredstava po izvorima, raspoređenih po godinama.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3.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Ove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IV. Izmjene i dopune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Plana razvojnih programa stupaju na snagu osmog dana od dana objave u „Službenim novinama Općine Velika Ludina“. 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OPĆINSKO VIJEĆE OPĆINE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                                                                                 		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Predsjednik: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                         Vjekoslav Kamenščak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		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hr-HR" sz="1100"/>
        </a:p>
      </xdr:txBody>
    </xdr:sp>
    <xdr:clientData/>
  </xdr:twoCellAnchor>
  <xdr:twoCellAnchor editAs="oneCell">
    <xdr:from>
      <xdr:col>0</xdr:col>
      <xdr:colOff>561975</xdr:colOff>
      <xdr:row>1</xdr:row>
      <xdr:rowOff>133350</xdr:rowOff>
    </xdr:from>
    <xdr:to>
      <xdr:col>1</xdr:col>
      <xdr:colOff>466725</xdr:colOff>
      <xdr:row>5</xdr:row>
      <xdr:rowOff>19050</xdr:rowOff>
    </xdr:to>
    <xdr:pic>
      <xdr:nvPicPr>
        <xdr:cNvPr id="9" name="Picture 2" descr="GRBM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1975" y="323850"/>
          <a:ext cx="514350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pulent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7" workbookViewId="0">
      <selection activeCell="N29" sqref="N29"/>
    </sheetView>
  </sheetViews>
  <sheetFormatPr defaultRowHeight="15" x14ac:dyDescent="0.25"/>
  <cols>
    <col min="9" max="9" width="13.5703125" customWidth="1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L146"/>
  <sheetViews>
    <sheetView workbookViewId="0">
      <pane ySplit="1" topLeftCell="A80" activePane="bottomLeft" state="frozen"/>
      <selection pane="bottomLeft" activeCell="E90" sqref="E90"/>
    </sheetView>
  </sheetViews>
  <sheetFormatPr defaultRowHeight="15" x14ac:dyDescent="0.25"/>
  <cols>
    <col min="1" max="2" width="10.7109375" customWidth="1"/>
    <col min="3" max="3" width="11.7109375" customWidth="1"/>
    <col min="4" max="4" width="36.42578125" customWidth="1"/>
    <col min="5" max="5" width="13.140625" customWidth="1"/>
    <col min="6" max="7" width="12.7109375" customWidth="1"/>
    <col min="8" max="8" width="36.42578125" customWidth="1"/>
    <col min="9" max="14" width="12.7109375" customWidth="1"/>
  </cols>
  <sheetData>
    <row r="1" spans="1:38" ht="37.5" thickBot="1" x14ac:dyDescent="0.3">
      <c r="A1" s="188" t="s">
        <v>0</v>
      </c>
      <c r="B1" s="188" t="s">
        <v>1</v>
      </c>
      <c r="C1" s="189" t="s">
        <v>10</v>
      </c>
      <c r="D1" s="190" t="s">
        <v>2</v>
      </c>
      <c r="E1" s="191" t="s">
        <v>233</v>
      </c>
      <c r="F1" s="191" t="s">
        <v>190</v>
      </c>
      <c r="G1" s="191" t="s">
        <v>215</v>
      </c>
      <c r="H1" s="190" t="s">
        <v>3</v>
      </c>
      <c r="I1" s="191" t="s">
        <v>216</v>
      </c>
      <c r="J1" s="191" t="s">
        <v>154</v>
      </c>
      <c r="K1" s="191" t="s">
        <v>191</v>
      </c>
      <c r="L1" s="191" t="s">
        <v>217</v>
      </c>
      <c r="M1" s="231" t="s">
        <v>4</v>
      </c>
      <c r="N1" s="232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</row>
    <row r="2" spans="1:38" ht="33" customHeight="1" thickBot="1" x14ac:dyDescent="0.3">
      <c r="A2" s="225" t="s">
        <v>5</v>
      </c>
      <c r="B2" s="233" t="s">
        <v>9</v>
      </c>
      <c r="C2" s="4" t="s">
        <v>44</v>
      </c>
      <c r="D2" s="1" t="s">
        <v>12</v>
      </c>
      <c r="E2" s="2">
        <f>E3+E4+E5+E6+E7+E8+E9+E10+E11+E12+E13</f>
        <v>2155000</v>
      </c>
      <c r="F2" s="2">
        <f>F3+F4+F5+F8+F7+F9+F10+F11+F12+F13</f>
        <v>685000</v>
      </c>
      <c r="G2" s="2">
        <f>G3+G4+G5+G7+G8+G9+G10+G11+G12++G13</f>
        <v>685000</v>
      </c>
      <c r="H2" s="31"/>
      <c r="I2" s="31"/>
      <c r="J2" s="31"/>
      <c r="K2" s="31"/>
      <c r="L2" s="31"/>
      <c r="M2" s="31"/>
      <c r="N2" s="32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</row>
    <row r="3" spans="1:38" ht="24" x14ac:dyDescent="0.25">
      <c r="A3" s="226"/>
      <c r="B3" s="234"/>
      <c r="C3" s="47" t="s">
        <v>45</v>
      </c>
      <c r="D3" s="48" t="s">
        <v>68</v>
      </c>
      <c r="E3" s="49">
        <v>200000</v>
      </c>
      <c r="F3" s="49">
        <v>200000</v>
      </c>
      <c r="G3" s="49">
        <v>200000</v>
      </c>
      <c r="H3" s="131" t="s">
        <v>156</v>
      </c>
      <c r="I3" s="51">
        <v>12</v>
      </c>
      <c r="J3" s="51">
        <v>12</v>
      </c>
      <c r="K3" s="52">
        <v>12</v>
      </c>
      <c r="L3" s="51">
        <v>12</v>
      </c>
      <c r="M3" s="134" t="s">
        <v>61</v>
      </c>
      <c r="N3" s="135" t="s">
        <v>63</v>
      </c>
      <c r="O3" s="193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6"/>
      <c r="AK3" s="186"/>
    </row>
    <row r="4" spans="1:38" ht="24" x14ac:dyDescent="0.25">
      <c r="A4" s="226"/>
      <c r="B4" s="234"/>
      <c r="C4" s="54" t="s">
        <v>47</v>
      </c>
      <c r="D4" s="55" t="s">
        <v>14</v>
      </c>
      <c r="E4" s="56">
        <v>200000</v>
      </c>
      <c r="F4" s="56">
        <v>200000</v>
      </c>
      <c r="G4" s="56">
        <v>200000</v>
      </c>
      <c r="H4" s="132" t="s">
        <v>157</v>
      </c>
      <c r="I4" s="57">
        <v>10</v>
      </c>
      <c r="J4" s="57">
        <v>10</v>
      </c>
      <c r="K4" s="58">
        <v>10</v>
      </c>
      <c r="L4" s="57">
        <v>10</v>
      </c>
      <c r="M4" s="136" t="s">
        <v>61</v>
      </c>
      <c r="N4" s="137" t="s">
        <v>63</v>
      </c>
      <c r="O4" s="193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</row>
    <row r="5" spans="1:38" ht="15" customHeight="1" x14ac:dyDescent="0.25">
      <c r="A5" s="226"/>
      <c r="B5" s="234"/>
      <c r="C5" s="54" t="s">
        <v>69</v>
      </c>
      <c r="D5" s="55" t="s">
        <v>15</v>
      </c>
      <c r="E5" s="56">
        <v>200000</v>
      </c>
      <c r="F5" s="56">
        <v>220000</v>
      </c>
      <c r="G5" s="56">
        <v>220000</v>
      </c>
      <c r="H5" s="80" t="s">
        <v>158</v>
      </c>
      <c r="I5" s="59">
        <v>283600</v>
      </c>
      <c r="J5" s="59">
        <v>283600</v>
      </c>
      <c r="K5" s="60">
        <v>286600</v>
      </c>
      <c r="L5" s="59">
        <v>283600</v>
      </c>
      <c r="M5" s="136" t="s">
        <v>61</v>
      </c>
      <c r="N5" s="138" t="s">
        <v>63</v>
      </c>
      <c r="O5" s="193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</row>
    <row r="6" spans="1:38" ht="15" customHeight="1" x14ac:dyDescent="0.25">
      <c r="A6" s="226"/>
      <c r="B6" s="234"/>
      <c r="C6" s="54" t="s">
        <v>70</v>
      </c>
      <c r="D6" s="55" t="s">
        <v>205</v>
      </c>
      <c r="E6" s="56">
        <v>150000</v>
      </c>
      <c r="F6" s="56"/>
      <c r="G6" s="56"/>
      <c r="H6" s="80" t="s">
        <v>206</v>
      </c>
      <c r="I6" s="59">
        <v>0</v>
      </c>
      <c r="J6" s="59">
        <v>150000</v>
      </c>
      <c r="K6" s="60">
        <v>0</v>
      </c>
      <c r="L6" s="59">
        <v>0</v>
      </c>
      <c r="M6" s="136" t="s">
        <v>61</v>
      </c>
      <c r="N6" s="138" t="s">
        <v>63</v>
      </c>
      <c r="O6" s="193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</row>
    <row r="7" spans="1:38" ht="15" customHeight="1" x14ac:dyDescent="0.25">
      <c r="A7" s="226"/>
      <c r="B7" s="234"/>
      <c r="C7" s="54" t="s">
        <v>71</v>
      </c>
      <c r="D7" s="62" t="s">
        <v>72</v>
      </c>
      <c r="E7" s="56">
        <v>10000</v>
      </c>
      <c r="F7" s="56">
        <v>10000</v>
      </c>
      <c r="G7" s="56">
        <v>10000</v>
      </c>
      <c r="H7" s="81" t="s">
        <v>176</v>
      </c>
      <c r="I7" s="57"/>
      <c r="J7" s="57"/>
      <c r="K7" s="58"/>
      <c r="L7" s="57"/>
      <c r="M7" s="136" t="s">
        <v>61</v>
      </c>
      <c r="N7" s="138" t="s">
        <v>63</v>
      </c>
      <c r="O7" s="193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</row>
    <row r="8" spans="1:38" ht="15" customHeight="1" x14ac:dyDescent="0.25">
      <c r="A8" s="226"/>
      <c r="B8" s="234"/>
      <c r="C8" s="61" t="s">
        <v>212</v>
      </c>
      <c r="D8" s="62" t="s">
        <v>16</v>
      </c>
      <c r="E8" s="63">
        <v>55000</v>
      </c>
      <c r="F8" s="63">
        <v>55000</v>
      </c>
      <c r="G8" s="63">
        <v>55000</v>
      </c>
      <c r="H8" s="81" t="s">
        <v>175</v>
      </c>
      <c r="I8" s="64"/>
      <c r="J8" s="64"/>
      <c r="K8" s="65"/>
      <c r="L8" s="64"/>
      <c r="M8" s="139" t="s">
        <v>61</v>
      </c>
      <c r="N8" s="140" t="s">
        <v>63</v>
      </c>
      <c r="O8" s="193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</row>
    <row r="9" spans="1:38" ht="15" customHeight="1" x14ac:dyDescent="0.25">
      <c r="A9" s="226"/>
      <c r="B9" s="234"/>
      <c r="C9" s="54" t="s">
        <v>221</v>
      </c>
      <c r="D9" s="55" t="s">
        <v>222</v>
      </c>
      <c r="E9" s="56">
        <v>35000</v>
      </c>
      <c r="F9" s="56">
        <v>0</v>
      </c>
      <c r="G9" s="56">
        <v>0</v>
      </c>
      <c r="H9" s="80" t="s">
        <v>223</v>
      </c>
      <c r="I9" s="57"/>
      <c r="J9" s="57"/>
      <c r="K9" s="57"/>
      <c r="L9" s="57"/>
      <c r="M9" s="210" t="s">
        <v>61</v>
      </c>
      <c r="N9" s="211" t="s">
        <v>63</v>
      </c>
      <c r="O9" s="193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</row>
    <row r="10" spans="1:38" ht="24" x14ac:dyDescent="0.25">
      <c r="A10" s="226"/>
      <c r="B10" s="235"/>
      <c r="C10" s="55" t="s">
        <v>224</v>
      </c>
      <c r="D10" s="212" t="s">
        <v>225</v>
      </c>
      <c r="E10" s="56">
        <v>35000</v>
      </c>
      <c r="F10" s="56">
        <v>0</v>
      </c>
      <c r="G10" s="56">
        <v>0</v>
      </c>
      <c r="H10" s="132" t="s">
        <v>226</v>
      </c>
      <c r="I10" s="57"/>
      <c r="J10" s="57"/>
      <c r="K10" s="57"/>
      <c r="L10" s="57"/>
      <c r="M10" s="210" t="s">
        <v>61</v>
      </c>
      <c r="N10" s="211" t="s">
        <v>63</v>
      </c>
      <c r="O10" s="193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</row>
    <row r="11" spans="1:38" ht="15" customHeight="1" x14ac:dyDescent="0.25">
      <c r="A11" s="226"/>
      <c r="B11" s="235"/>
      <c r="C11" s="55" t="s">
        <v>227</v>
      </c>
      <c r="D11" s="212" t="s">
        <v>228</v>
      </c>
      <c r="E11" s="56">
        <v>20000</v>
      </c>
      <c r="F11" s="56">
        <v>0</v>
      </c>
      <c r="G11" s="56">
        <v>0</v>
      </c>
      <c r="H11" s="132"/>
      <c r="I11" s="57"/>
      <c r="J11" s="57"/>
      <c r="K11" s="57"/>
      <c r="L11" s="57"/>
      <c r="M11" s="210"/>
      <c r="N11" s="211"/>
      <c r="O11" s="193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</row>
    <row r="12" spans="1:38" ht="15" customHeight="1" x14ac:dyDescent="0.25">
      <c r="A12" s="226"/>
      <c r="B12" s="235"/>
      <c r="C12" s="55" t="s">
        <v>234</v>
      </c>
      <c r="D12" s="212" t="s">
        <v>235</v>
      </c>
      <c r="E12" s="56">
        <v>1000000</v>
      </c>
      <c r="F12" s="56">
        <v>0</v>
      </c>
      <c r="G12" s="56">
        <v>0</v>
      </c>
      <c r="H12" s="132"/>
      <c r="I12" s="57"/>
      <c r="J12" s="57"/>
      <c r="K12" s="57"/>
      <c r="L12" s="57"/>
      <c r="M12" s="210"/>
      <c r="N12" s="211"/>
      <c r="O12" s="193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</row>
    <row r="13" spans="1:38" ht="15" customHeight="1" thickBot="1" x14ac:dyDescent="0.3">
      <c r="A13" s="226"/>
      <c r="B13" s="235"/>
      <c r="C13" s="62" t="s">
        <v>231</v>
      </c>
      <c r="D13" s="85" t="s">
        <v>232</v>
      </c>
      <c r="E13" s="63">
        <v>250000</v>
      </c>
      <c r="F13" s="63">
        <v>0</v>
      </c>
      <c r="G13" s="63">
        <v>0</v>
      </c>
      <c r="H13" s="214"/>
      <c r="I13" s="64"/>
      <c r="J13" s="64"/>
      <c r="K13" s="64"/>
      <c r="L13" s="64"/>
      <c r="M13" s="215"/>
      <c r="N13" s="216"/>
      <c r="O13" s="193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</row>
    <row r="14" spans="1:38" ht="33" customHeight="1" thickBot="1" x14ac:dyDescent="0.3">
      <c r="A14" s="226"/>
      <c r="B14" s="234"/>
      <c r="C14" s="217" t="s">
        <v>22</v>
      </c>
      <c r="D14" s="1" t="s">
        <v>73</v>
      </c>
      <c r="E14" s="2">
        <f>E15++E16+E17</f>
        <v>2850000</v>
      </c>
      <c r="F14" s="2">
        <f>F15+F16+F17</f>
        <v>500000</v>
      </c>
      <c r="G14" s="2">
        <f>G15+G17</f>
        <v>0</v>
      </c>
      <c r="H14" s="33"/>
      <c r="I14" s="33"/>
      <c r="J14" s="33"/>
      <c r="K14" s="33"/>
      <c r="L14" s="33"/>
      <c r="M14" s="34"/>
      <c r="N14" s="35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</row>
    <row r="15" spans="1:38" ht="15" customHeight="1" x14ac:dyDescent="0.25">
      <c r="A15" s="226"/>
      <c r="B15" s="234"/>
      <c r="C15" s="68" t="s">
        <v>138</v>
      </c>
      <c r="D15" s="50" t="s">
        <v>192</v>
      </c>
      <c r="E15" s="69">
        <v>2610000</v>
      </c>
      <c r="F15" s="69">
        <v>0</v>
      </c>
      <c r="G15" s="69">
        <v>0</v>
      </c>
      <c r="H15" s="127"/>
      <c r="I15" s="51"/>
      <c r="J15" s="51"/>
      <c r="K15" s="51">
        <v>0</v>
      </c>
      <c r="L15" s="51">
        <v>0</v>
      </c>
      <c r="M15" s="52" t="s">
        <v>61</v>
      </c>
      <c r="N15" s="135" t="s">
        <v>63</v>
      </c>
      <c r="O15" s="186"/>
      <c r="P15" s="186"/>
      <c r="Q15" s="186"/>
      <c r="R15" s="186"/>
      <c r="S15" s="192"/>
      <c r="T15" s="186"/>
      <c r="U15" s="186"/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6"/>
      <c r="AH15" s="186"/>
      <c r="AI15" s="186"/>
      <c r="AJ15" s="186"/>
      <c r="AK15" s="186"/>
    </row>
    <row r="16" spans="1:38" ht="15" customHeight="1" x14ac:dyDescent="0.25">
      <c r="A16" s="226"/>
      <c r="B16" s="234"/>
      <c r="C16" s="71"/>
      <c r="D16" s="62" t="s">
        <v>204</v>
      </c>
      <c r="E16" s="63"/>
      <c r="F16" s="63">
        <v>500000</v>
      </c>
      <c r="G16" s="63">
        <v>0</v>
      </c>
      <c r="H16" s="133"/>
      <c r="I16" s="64">
        <v>0</v>
      </c>
      <c r="J16" s="64"/>
      <c r="K16" s="64"/>
      <c r="L16" s="64">
        <v>0</v>
      </c>
      <c r="M16" s="65" t="s">
        <v>61</v>
      </c>
      <c r="N16" s="140" t="s">
        <v>63</v>
      </c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</row>
    <row r="17" spans="1:37" ht="15" customHeight="1" thickBot="1" x14ac:dyDescent="0.3">
      <c r="A17" s="226"/>
      <c r="B17" s="234"/>
      <c r="C17" s="71" t="s">
        <v>236</v>
      </c>
      <c r="D17" s="62" t="s">
        <v>237</v>
      </c>
      <c r="E17" s="63">
        <v>240000</v>
      </c>
      <c r="F17" s="63"/>
      <c r="G17" s="63"/>
      <c r="H17" s="133"/>
      <c r="I17" s="64"/>
      <c r="J17" s="64"/>
      <c r="K17" s="64"/>
      <c r="L17" s="64"/>
      <c r="M17" s="65"/>
      <c r="N17" s="140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</row>
    <row r="18" spans="1:37" ht="30.75" thickBot="1" x14ac:dyDescent="0.3">
      <c r="A18" s="226"/>
      <c r="B18" s="234"/>
      <c r="C18" s="26" t="s">
        <v>18</v>
      </c>
      <c r="D18" s="1" t="s">
        <v>75</v>
      </c>
      <c r="E18" s="2">
        <f>E19+E20+E21</f>
        <v>190000</v>
      </c>
      <c r="F18" s="2">
        <f>F19+F20+F21</f>
        <v>260000</v>
      </c>
      <c r="G18" s="2">
        <f>G19+G20+G21</f>
        <v>260000</v>
      </c>
      <c r="H18" s="123"/>
      <c r="I18" s="41"/>
      <c r="J18" s="41"/>
      <c r="K18" s="41"/>
      <c r="L18" s="41"/>
      <c r="M18" s="46"/>
      <c r="N18" s="122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</row>
    <row r="19" spans="1:37" ht="24" x14ac:dyDescent="0.25">
      <c r="A19" s="226"/>
      <c r="B19" s="234"/>
      <c r="C19" s="47" t="s">
        <v>19</v>
      </c>
      <c r="D19" s="121" t="s">
        <v>76</v>
      </c>
      <c r="E19" s="73">
        <v>180000</v>
      </c>
      <c r="F19" s="73">
        <v>250000</v>
      </c>
      <c r="G19" s="73">
        <v>250000</v>
      </c>
      <c r="H19" s="187" t="s">
        <v>159</v>
      </c>
      <c r="I19" s="51"/>
      <c r="J19" s="51"/>
      <c r="K19" s="51"/>
      <c r="L19" s="51"/>
      <c r="M19" s="70" t="s">
        <v>61</v>
      </c>
      <c r="N19" s="135" t="s">
        <v>63</v>
      </c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</row>
    <row r="20" spans="1:37" ht="15" customHeight="1" x14ac:dyDescent="0.25">
      <c r="A20" s="226"/>
      <c r="B20" s="234"/>
      <c r="C20" s="54" t="s">
        <v>20</v>
      </c>
      <c r="D20" s="55" t="s">
        <v>21</v>
      </c>
      <c r="E20" s="74">
        <v>5000</v>
      </c>
      <c r="F20" s="74">
        <v>5000</v>
      </c>
      <c r="G20" s="74">
        <v>5000</v>
      </c>
      <c r="H20" s="55"/>
      <c r="I20" s="57"/>
      <c r="J20" s="57"/>
      <c r="K20" s="57"/>
      <c r="L20" s="57"/>
      <c r="M20" s="75" t="s">
        <v>61</v>
      </c>
      <c r="N20" s="138" t="s">
        <v>63</v>
      </c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</row>
    <row r="21" spans="1:37" ht="15" customHeight="1" thickBot="1" x14ac:dyDescent="0.3">
      <c r="A21" s="226"/>
      <c r="B21" s="234"/>
      <c r="C21" s="71" t="s">
        <v>193</v>
      </c>
      <c r="D21" s="62" t="s">
        <v>77</v>
      </c>
      <c r="E21" s="76">
        <v>5000</v>
      </c>
      <c r="F21" s="76">
        <v>5000</v>
      </c>
      <c r="G21" s="76">
        <v>5000</v>
      </c>
      <c r="H21" s="62"/>
      <c r="I21" s="64"/>
      <c r="J21" s="64"/>
      <c r="K21" s="64"/>
      <c r="L21" s="64"/>
      <c r="M21" s="72"/>
      <c r="N21" s="77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</row>
    <row r="22" spans="1:37" ht="33" customHeight="1" thickBot="1" x14ac:dyDescent="0.3">
      <c r="A22" s="226"/>
      <c r="B22" s="234"/>
      <c r="C22" s="4" t="s">
        <v>11</v>
      </c>
      <c r="D22" s="44" t="s">
        <v>134</v>
      </c>
      <c r="E22" s="45">
        <f>E23+E24</f>
        <v>180000</v>
      </c>
      <c r="F22" s="45">
        <f>F23+F24</f>
        <v>30000</v>
      </c>
      <c r="G22" s="45">
        <f>G23+G24</f>
        <v>30000</v>
      </c>
      <c r="H22" s="44"/>
      <c r="I22" s="41"/>
      <c r="J22" s="41"/>
      <c r="K22" s="41"/>
      <c r="L22" s="41"/>
      <c r="M22" s="42"/>
      <c r="N22" s="43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</row>
    <row r="23" spans="1:37" ht="15" customHeight="1" x14ac:dyDescent="0.25">
      <c r="A23" s="226"/>
      <c r="B23" s="234"/>
      <c r="C23" s="68" t="s">
        <v>13</v>
      </c>
      <c r="D23" s="50" t="s">
        <v>135</v>
      </c>
      <c r="E23" s="73">
        <v>20000</v>
      </c>
      <c r="F23" s="73">
        <v>30000</v>
      </c>
      <c r="G23" s="73">
        <v>30000</v>
      </c>
      <c r="H23" s="50"/>
      <c r="I23" s="51">
        <v>1</v>
      </c>
      <c r="J23" s="51">
        <v>1</v>
      </c>
      <c r="K23" s="51">
        <v>0</v>
      </c>
      <c r="L23" s="51">
        <v>0</v>
      </c>
      <c r="M23" s="51" t="s">
        <v>61</v>
      </c>
      <c r="N23" s="124" t="s">
        <v>63</v>
      </c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</row>
    <row r="24" spans="1:37" ht="15.75" thickBot="1" x14ac:dyDescent="0.3">
      <c r="A24" s="226"/>
      <c r="B24" s="236"/>
      <c r="C24" s="71" t="s">
        <v>136</v>
      </c>
      <c r="D24" s="62" t="s">
        <v>207</v>
      </c>
      <c r="E24" s="76">
        <v>160000</v>
      </c>
      <c r="F24" s="76">
        <v>0</v>
      </c>
      <c r="G24" s="76">
        <v>0</v>
      </c>
      <c r="H24" s="62"/>
      <c r="I24" s="64">
        <v>1</v>
      </c>
      <c r="J24" s="64">
        <v>1</v>
      </c>
      <c r="K24" s="64">
        <v>0</v>
      </c>
      <c r="L24" s="64">
        <v>0</v>
      </c>
      <c r="M24" s="64" t="s">
        <v>61</v>
      </c>
      <c r="N24" s="126" t="s">
        <v>63</v>
      </c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</row>
    <row r="25" spans="1:37" ht="33" customHeight="1" thickBot="1" x14ac:dyDescent="0.3">
      <c r="A25" s="226"/>
      <c r="B25" s="233" t="s">
        <v>8</v>
      </c>
      <c r="C25" s="3" t="s">
        <v>34</v>
      </c>
      <c r="D25" s="1" t="s">
        <v>208</v>
      </c>
      <c r="E25" s="2">
        <f>E26+E27+E28</f>
        <v>775000</v>
      </c>
      <c r="F25" s="2">
        <f>F26+F27+F28</f>
        <v>385000</v>
      </c>
      <c r="G25" s="2">
        <f>G26+G27+G28</f>
        <v>335000</v>
      </c>
      <c r="H25" s="40"/>
      <c r="I25" s="41"/>
      <c r="J25" s="41"/>
      <c r="K25" s="41"/>
      <c r="L25" s="41"/>
      <c r="M25" s="46"/>
      <c r="N25" s="43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  <c r="AI25" s="186"/>
      <c r="AJ25" s="186"/>
      <c r="AK25" s="186"/>
    </row>
    <row r="26" spans="1:37" ht="33" customHeight="1" x14ac:dyDescent="0.25">
      <c r="A26" s="226"/>
      <c r="B26" s="234"/>
      <c r="C26" s="47" t="s">
        <v>35</v>
      </c>
      <c r="D26" s="50" t="s">
        <v>24</v>
      </c>
      <c r="E26" s="82">
        <v>90000</v>
      </c>
      <c r="F26" s="73">
        <v>200000</v>
      </c>
      <c r="G26" s="73">
        <v>200000</v>
      </c>
      <c r="H26" s="141" t="s">
        <v>177</v>
      </c>
      <c r="I26" s="51"/>
      <c r="J26" s="51"/>
      <c r="K26" s="51"/>
      <c r="L26" s="51"/>
      <c r="M26" s="52" t="s">
        <v>61</v>
      </c>
      <c r="N26" s="135" t="s">
        <v>63</v>
      </c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</row>
    <row r="27" spans="1:37" x14ac:dyDescent="0.25">
      <c r="A27" s="226"/>
      <c r="B27" s="234"/>
      <c r="C27" s="54" t="s">
        <v>78</v>
      </c>
      <c r="D27" s="55" t="s">
        <v>79</v>
      </c>
      <c r="E27" s="83">
        <v>35000</v>
      </c>
      <c r="F27" s="74">
        <v>35000</v>
      </c>
      <c r="G27" s="74">
        <v>35000</v>
      </c>
      <c r="H27" s="142" t="s">
        <v>178</v>
      </c>
      <c r="I27" s="57"/>
      <c r="J27" s="57"/>
      <c r="K27" s="57"/>
      <c r="L27" s="57"/>
      <c r="M27" s="58" t="s">
        <v>61</v>
      </c>
      <c r="N27" s="125" t="s">
        <v>63</v>
      </c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</row>
    <row r="28" spans="1:37" ht="25.5" thickBot="1" x14ac:dyDescent="0.3">
      <c r="A28" s="226"/>
      <c r="B28" s="234"/>
      <c r="C28" s="61" t="s">
        <v>80</v>
      </c>
      <c r="D28" s="62" t="s">
        <v>33</v>
      </c>
      <c r="E28" s="84">
        <v>650000</v>
      </c>
      <c r="F28" s="76">
        <v>150000</v>
      </c>
      <c r="G28" s="76">
        <v>100000</v>
      </c>
      <c r="H28" s="143" t="s">
        <v>179</v>
      </c>
      <c r="I28" s="64"/>
      <c r="J28" s="64"/>
      <c r="K28" s="64"/>
      <c r="L28" s="64"/>
      <c r="M28" s="65" t="s">
        <v>61</v>
      </c>
      <c r="N28" s="126" t="s">
        <v>63</v>
      </c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</row>
    <row r="29" spans="1:37" ht="33" customHeight="1" thickBot="1" x14ac:dyDescent="0.3">
      <c r="A29" s="226"/>
      <c r="B29" s="234"/>
      <c r="C29" s="3" t="s">
        <v>209</v>
      </c>
      <c r="D29" s="1" t="s">
        <v>23</v>
      </c>
      <c r="E29" s="2">
        <f>E30+E31</f>
        <v>290000</v>
      </c>
      <c r="F29" s="2">
        <f>F31</f>
        <v>70000</v>
      </c>
      <c r="G29" s="2">
        <f>G31</f>
        <v>70000</v>
      </c>
      <c r="H29" s="40"/>
      <c r="I29" s="41"/>
      <c r="J29" s="41"/>
      <c r="K29" s="41"/>
      <c r="L29" s="41"/>
      <c r="M29" s="46"/>
      <c r="N29" s="43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</row>
    <row r="30" spans="1:37" ht="24" x14ac:dyDescent="0.25">
      <c r="A30" s="226"/>
      <c r="B30" s="234"/>
      <c r="C30" s="181" t="s">
        <v>195</v>
      </c>
      <c r="D30" s="85" t="s">
        <v>196</v>
      </c>
      <c r="E30" s="84">
        <v>220000</v>
      </c>
      <c r="F30" s="76"/>
      <c r="G30" s="76"/>
      <c r="H30" s="143"/>
      <c r="I30" s="64"/>
      <c r="J30" s="64"/>
      <c r="K30" s="64"/>
      <c r="L30" s="64"/>
      <c r="M30" s="65"/>
      <c r="N30" s="12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</row>
    <row r="31" spans="1:37" ht="25.5" thickBot="1" x14ac:dyDescent="0.3">
      <c r="A31" s="227"/>
      <c r="B31" s="236"/>
      <c r="C31" s="61" t="s">
        <v>197</v>
      </c>
      <c r="D31" s="85" t="s">
        <v>81</v>
      </c>
      <c r="E31" s="84">
        <v>70000</v>
      </c>
      <c r="F31" s="76">
        <v>70000</v>
      </c>
      <c r="G31" s="76">
        <v>70000</v>
      </c>
      <c r="H31" s="143" t="s">
        <v>180</v>
      </c>
      <c r="I31" s="64">
        <v>1</v>
      </c>
      <c r="J31" s="64">
        <v>1</v>
      </c>
      <c r="K31" s="64">
        <v>1</v>
      </c>
      <c r="L31" s="64">
        <v>1</v>
      </c>
      <c r="M31" s="65" t="s">
        <v>61</v>
      </c>
      <c r="N31" s="126" t="s">
        <v>63</v>
      </c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</row>
    <row r="32" spans="1:37" ht="45.75" thickBot="1" x14ac:dyDescent="0.3">
      <c r="A32" s="225" t="s">
        <v>38</v>
      </c>
      <c r="B32" s="233" t="s">
        <v>194</v>
      </c>
      <c r="C32" s="4" t="s">
        <v>25</v>
      </c>
      <c r="D32" s="1" t="s">
        <v>26</v>
      </c>
      <c r="E32" s="2">
        <f>E33</f>
        <v>180000</v>
      </c>
      <c r="F32" s="2">
        <f>F33</f>
        <v>180000</v>
      </c>
      <c r="G32" s="2">
        <f>G33</f>
        <v>180000</v>
      </c>
      <c r="H32" s="123" t="s">
        <v>160</v>
      </c>
      <c r="I32" s="41">
        <v>13</v>
      </c>
      <c r="J32" s="41">
        <v>13</v>
      </c>
      <c r="K32" s="41">
        <v>13</v>
      </c>
      <c r="L32" s="41">
        <v>13</v>
      </c>
      <c r="M32" s="46" t="s">
        <v>61</v>
      </c>
      <c r="N32" s="122" t="s">
        <v>63</v>
      </c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</row>
    <row r="33" spans="1:37" ht="15" customHeight="1" thickBot="1" x14ac:dyDescent="0.3">
      <c r="A33" s="226"/>
      <c r="B33" s="234"/>
      <c r="C33" s="86" t="s">
        <v>27</v>
      </c>
      <c r="D33" s="87" t="s">
        <v>28</v>
      </c>
      <c r="E33" s="88">
        <v>180000</v>
      </c>
      <c r="F33" s="88">
        <v>180000</v>
      </c>
      <c r="G33" s="88">
        <v>180000</v>
      </c>
      <c r="H33" s="87"/>
      <c r="I33" s="87"/>
      <c r="J33" s="87"/>
      <c r="K33" s="87"/>
      <c r="L33" s="87"/>
      <c r="M33" s="144"/>
      <c r="N33" s="145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</row>
    <row r="34" spans="1:37" ht="33" customHeight="1" thickBot="1" x14ac:dyDescent="0.3">
      <c r="A34" s="226"/>
      <c r="B34" s="234"/>
      <c r="C34" s="4" t="s">
        <v>29</v>
      </c>
      <c r="D34" s="20" t="s">
        <v>82</v>
      </c>
      <c r="E34" s="2">
        <f>E35+E36+E37+E38</f>
        <v>3573500</v>
      </c>
      <c r="F34" s="2">
        <f>F35+F36+F37+F38</f>
        <v>2585000</v>
      </c>
      <c r="G34" s="2">
        <f>G35+G36+G37+G38</f>
        <v>2435000</v>
      </c>
      <c r="H34" s="123" t="s">
        <v>161</v>
      </c>
      <c r="I34" s="41">
        <v>10</v>
      </c>
      <c r="J34" s="41">
        <v>10</v>
      </c>
      <c r="K34" s="41">
        <v>10</v>
      </c>
      <c r="L34" s="41">
        <v>10</v>
      </c>
      <c r="M34" s="43" t="s">
        <v>61</v>
      </c>
      <c r="N34" s="122" t="s">
        <v>63</v>
      </c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</row>
    <row r="35" spans="1:37" ht="15" customHeight="1" x14ac:dyDescent="0.25">
      <c r="A35" s="226"/>
      <c r="B35" s="234"/>
      <c r="C35" s="68" t="s">
        <v>30</v>
      </c>
      <c r="D35" s="50" t="s">
        <v>83</v>
      </c>
      <c r="E35" s="73">
        <v>1138000</v>
      </c>
      <c r="F35" s="73">
        <v>1200000</v>
      </c>
      <c r="G35" s="73">
        <v>1250000</v>
      </c>
      <c r="H35" s="50"/>
      <c r="I35" s="51"/>
      <c r="J35" s="51"/>
      <c r="K35" s="51"/>
      <c r="L35" s="51"/>
      <c r="M35" s="90"/>
      <c r="N35" s="124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</row>
    <row r="36" spans="1:37" ht="15" customHeight="1" x14ac:dyDescent="0.25">
      <c r="A36" s="226"/>
      <c r="B36" s="234"/>
      <c r="C36" s="79" t="s">
        <v>31</v>
      </c>
      <c r="D36" s="55" t="s">
        <v>84</v>
      </c>
      <c r="E36" s="74">
        <v>1704500</v>
      </c>
      <c r="F36" s="74">
        <v>1300000</v>
      </c>
      <c r="G36" s="74">
        <v>1100000</v>
      </c>
      <c r="H36" s="55"/>
      <c r="I36" s="57"/>
      <c r="J36" s="57"/>
      <c r="K36" s="57"/>
      <c r="L36" s="57"/>
      <c r="M36" s="91"/>
      <c r="N36" s="125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</row>
    <row r="37" spans="1:37" ht="15" customHeight="1" x14ac:dyDescent="0.25">
      <c r="A37" s="226"/>
      <c r="B37" s="234"/>
      <c r="C37" s="71" t="s">
        <v>32</v>
      </c>
      <c r="D37" s="62" t="s">
        <v>85</v>
      </c>
      <c r="E37" s="76">
        <v>81000</v>
      </c>
      <c r="F37" s="76">
        <v>35000</v>
      </c>
      <c r="G37" s="76">
        <v>35000</v>
      </c>
      <c r="H37" s="62"/>
      <c r="I37" s="64"/>
      <c r="J37" s="64"/>
      <c r="K37" s="64"/>
      <c r="L37" s="64"/>
      <c r="M37" s="72"/>
      <c r="N37" s="12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</row>
    <row r="38" spans="1:37" ht="15" customHeight="1" thickBot="1" x14ac:dyDescent="0.3">
      <c r="A38" s="226"/>
      <c r="B38" s="234"/>
      <c r="C38" s="61" t="s">
        <v>155</v>
      </c>
      <c r="D38" s="62" t="s">
        <v>139</v>
      </c>
      <c r="E38" s="63">
        <v>650000</v>
      </c>
      <c r="F38" s="63">
        <v>50000</v>
      </c>
      <c r="G38" s="63">
        <v>50000</v>
      </c>
      <c r="H38" s="62"/>
      <c r="I38" s="64"/>
      <c r="J38" s="64"/>
      <c r="K38" s="65"/>
      <c r="L38" s="64"/>
      <c r="M38" s="66"/>
      <c r="N38" s="67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</row>
    <row r="39" spans="1:37" ht="33" customHeight="1" thickBot="1" x14ac:dyDescent="0.3">
      <c r="A39" s="226"/>
      <c r="B39" s="234"/>
      <c r="C39" s="4" t="s">
        <v>17</v>
      </c>
      <c r="D39" s="44" t="s">
        <v>137</v>
      </c>
      <c r="E39" s="45">
        <f>E40</f>
        <v>205000</v>
      </c>
      <c r="F39" s="45">
        <f>F40</f>
        <v>20000</v>
      </c>
      <c r="G39" s="45">
        <f>G40</f>
        <v>15000</v>
      </c>
      <c r="H39" s="44"/>
      <c r="I39" s="41"/>
      <c r="J39" s="41"/>
      <c r="K39" s="41"/>
      <c r="L39" s="41"/>
      <c r="M39" s="42"/>
      <c r="N39" s="43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</row>
    <row r="40" spans="1:37" ht="24.75" thickBot="1" x14ac:dyDescent="0.3">
      <c r="A40" s="227"/>
      <c r="B40" s="236"/>
      <c r="C40" s="68" t="s">
        <v>74</v>
      </c>
      <c r="D40" s="121" t="s">
        <v>139</v>
      </c>
      <c r="E40" s="73">
        <v>205000</v>
      </c>
      <c r="F40" s="73">
        <v>20000</v>
      </c>
      <c r="G40" s="73">
        <v>15000</v>
      </c>
      <c r="H40" s="78" t="s">
        <v>162</v>
      </c>
      <c r="I40" s="51"/>
      <c r="J40" s="51"/>
      <c r="K40" s="51"/>
      <c r="L40" s="51"/>
      <c r="M40" s="52" t="s">
        <v>61</v>
      </c>
      <c r="N40" s="124" t="s">
        <v>63</v>
      </c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</row>
    <row r="41" spans="1:37" ht="33" customHeight="1" thickBot="1" x14ac:dyDescent="0.3">
      <c r="A41" s="225" t="s">
        <v>240</v>
      </c>
      <c r="B41" s="228" t="s">
        <v>7</v>
      </c>
      <c r="C41" s="6" t="s">
        <v>49</v>
      </c>
      <c r="D41" s="5" t="s">
        <v>189</v>
      </c>
      <c r="E41" s="2">
        <f>E42+E43+E44+E45+E46+E47</f>
        <v>285000</v>
      </c>
      <c r="F41" s="2">
        <f>F42+F44+F45+F46+F47</f>
        <v>385000</v>
      </c>
      <c r="G41" s="2">
        <f>G42+G44+G45+G46+G47</f>
        <v>385000</v>
      </c>
      <c r="H41" s="128"/>
      <c r="I41" s="37"/>
      <c r="J41" s="37"/>
      <c r="K41" s="37"/>
      <c r="L41" s="37"/>
      <c r="M41" s="38"/>
      <c r="N41" s="39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</row>
    <row r="42" spans="1:37" ht="15" customHeight="1" x14ac:dyDescent="0.25">
      <c r="A42" s="226"/>
      <c r="B42" s="229"/>
      <c r="C42" s="47" t="s">
        <v>50</v>
      </c>
      <c r="D42" s="50" t="s">
        <v>36</v>
      </c>
      <c r="E42" s="92">
        <v>100000</v>
      </c>
      <c r="F42" s="92">
        <v>100000</v>
      </c>
      <c r="G42" s="92">
        <v>100000</v>
      </c>
      <c r="H42" s="78" t="s">
        <v>163</v>
      </c>
      <c r="I42" s="51">
        <v>45</v>
      </c>
      <c r="J42" s="51">
        <v>45</v>
      </c>
      <c r="K42" s="51">
        <v>45</v>
      </c>
      <c r="L42" s="51">
        <v>45</v>
      </c>
      <c r="M42" s="52" t="s">
        <v>61</v>
      </c>
      <c r="N42" s="135" t="s">
        <v>63</v>
      </c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</row>
    <row r="43" spans="1:37" ht="15" customHeight="1" x14ac:dyDescent="0.25">
      <c r="A43" s="226"/>
      <c r="B43" s="229"/>
      <c r="C43" s="47" t="s">
        <v>86</v>
      </c>
      <c r="D43" s="50" t="s">
        <v>210</v>
      </c>
      <c r="E43" s="92">
        <v>30000</v>
      </c>
      <c r="F43" s="92"/>
      <c r="G43" s="92"/>
      <c r="H43" s="78"/>
      <c r="I43" s="51"/>
      <c r="J43" s="51"/>
      <c r="K43" s="51"/>
      <c r="L43" s="51"/>
      <c r="M43" s="52"/>
      <c r="N43" s="135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</row>
    <row r="44" spans="1:37" ht="15" customHeight="1" x14ac:dyDescent="0.25">
      <c r="A44" s="226"/>
      <c r="B44" s="229"/>
      <c r="C44" s="47" t="s">
        <v>88</v>
      </c>
      <c r="D44" s="50" t="s">
        <v>87</v>
      </c>
      <c r="E44" s="92">
        <v>10000</v>
      </c>
      <c r="F44" s="92">
        <v>15000</v>
      </c>
      <c r="G44" s="92">
        <v>15000</v>
      </c>
      <c r="H44" s="78" t="s">
        <v>164</v>
      </c>
      <c r="I44" s="51"/>
      <c r="J44" s="51"/>
      <c r="K44" s="51"/>
      <c r="L44" s="51"/>
      <c r="M44" s="52" t="s">
        <v>61</v>
      </c>
      <c r="N44" s="135" t="s">
        <v>63</v>
      </c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</row>
    <row r="45" spans="1:37" ht="15" customHeight="1" x14ac:dyDescent="0.25">
      <c r="A45" s="226"/>
      <c r="B45" s="229"/>
      <c r="C45" s="54" t="s">
        <v>90</v>
      </c>
      <c r="D45" s="55" t="s">
        <v>89</v>
      </c>
      <c r="E45" s="93">
        <v>100000</v>
      </c>
      <c r="F45" s="93">
        <v>110000</v>
      </c>
      <c r="G45" s="93">
        <v>110000</v>
      </c>
      <c r="H45" s="80" t="s">
        <v>165</v>
      </c>
      <c r="I45" s="57">
        <v>25</v>
      </c>
      <c r="J45" s="57">
        <v>25</v>
      </c>
      <c r="K45" s="57">
        <v>25</v>
      </c>
      <c r="L45" s="57">
        <v>25</v>
      </c>
      <c r="M45" s="58" t="s">
        <v>61</v>
      </c>
      <c r="N45" s="125" t="s">
        <v>63</v>
      </c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</row>
    <row r="46" spans="1:37" ht="15" customHeight="1" x14ac:dyDescent="0.25">
      <c r="A46" s="226"/>
      <c r="B46" s="229"/>
      <c r="C46" s="61" t="s">
        <v>198</v>
      </c>
      <c r="D46" s="85" t="s">
        <v>91</v>
      </c>
      <c r="E46" s="94">
        <v>45000</v>
      </c>
      <c r="F46" s="94">
        <v>40000</v>
      </c>
      <c r="G46" s="94">
        <v>40000</v>
      </c>
      <c r="H46" s="81" t="s">
        <v>166</v>
      </c>
      <c r="I46" s="64">
        <v>65</v>
      </c>
      <c r="J46" s="64">
        <v>19</v>
      </c>
      <c r="K46" s="64">
        <v>20</v>
      </c>
      <c r="L46" s="64">
        <v>20</v>
      </c>
      <c r="M46" s="65" t="s">
        <v>61</v>
      </c>
      <c r="N46" s="126" t="s">
        <v>63</v>
      </c>
      <c r="O46" s="186"/>
      <c r="P46" s="186"/>
      <c r="Q46" s="186"/>
      <c r="R46" s="186"/>
      <c r="S46" s="192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</row>
    <row r="47" spans="1:37" ht="15" customHeight="1" thickBot="1" x14ac:dyDescent="0.3">
      <c r="A47" s="226"/>
      <c r="B47" s="229"/>
      <c r="C47" s="61" t="s">
        <v>218</v>
      </c>
      <c r="D47" s="85" t="s">
        <v>219</v>
      </c>
      <c r="E47" s="94">
        <v>0</v>
      </c>
      <c r="F47" s="94">
        <v>120000</v>
      </c>
      <c r="G47" s="94">
        <v>120000</v>
      </c>
      <c r="H47" s="81" t="s">
        <v>220</v>
      </c>
      <c r="I47" s="64"/>
      <c r="J47" s="64"/>
      <c r="K47" s="64"/>
      <c r="L47" s="64"/>
      <c r="M47" s="65" t="s">
        <v>61</v>
      </c>
      <c r="N47" s="126" t="s">
        <v>63</v>
      </c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</row>
    <row r="48" spans="1:37" ht="33" customHeight="1" thickBot="1" x14ac:dyDescent="0.3">
      <c r="A48" s="226"/>
      <c r="B48" s="229"/>
      <c r="C48" s="6" t="s">
        <v>111</v>
      </c>
      <c r="D48" s="44" t="s">
        <v>93</v>
      </c>
      <c r="E48" s="45">
        <f>E49</f>
        <v>966000</v>
      </c>
      <c r="F48" s="45">
        <f>F49</f>
        <v>780000</v>
      </c>
      <c r="G48" s="45">
        <f>G49</f>
        <v>800000</v>
      </c>
      <c r="H48" s="148" t="s">
        <v>167</v>
      </c>
      <c r="I48" s="41"/>
      <c r="J48" s="41"/>
      <c r="K48" s="41"/>
      <c r="L48" s="41"/>
      <c r="M48" s="36" t="s">
        <v>64</v>
      </c>
      <c r="N48" s="149" t="s">
        <v>65</v>
      </c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</row>
    <row r="49" spans="1:37" ht="15" customHeight="1" thickBot="1" x14ac:dyDescent="0.3">
      <c r="A49" s="226"/>
      <c r="B49" s="230"/>
      <c r="C49" s="95" t="s">
        <v>113</v>
      </c>
      <c r="D49" s="87" t="s">
        <v>95</v>
      </c>
      <c r="E49" s="88">
        <v>966000</v>
      </c>
      <c r="F49" s="88">
        <v>780000</v>
      </c>
      <c r="G49" s="88">
        <v>800000</v>
      </c>
      <c r="H49" s="129"/>
      <c r="I49" s="89"/>
      <c r="J49" s="89"/>
      <c r="K49" s="89"/>
      <c r="L49" s="89"/>
      <c r="M49" s="146"/>
      <c r="N49" s="147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</row>
    <row r="50" spans="1:37" ht="33" customHeight="1" thickBot="1" x14ac:dyDescent="0.3">
      <c r="A50" s="226"/>
      <c r="B50" s="228" t="s">
        <v>6</v>
      </c>
      <c r="C50" s="6" t="s">
        <v>52</v>
      </c>
      <c r="D50" s="44" t="s">
        <v>57</v>
      </c>
      <c r="E50" s="45">
        <f>E51</f>
        <v>60000</v>
      </c>
      <c r="F50" s="45">
        <f>F51</f>
        <v>60000</v>
      </c>
      <c r="G50" s="45">
        <f>G51</f>
        <v>60000</v>
      </c>
      <c r="H50" s="5" t="s">
        <v>168</v>
      </c>
      <c r="I50" s="151">
        <v>30</v>
      </c>
      <c r="J50" s="151">
        <v>30</v>
      </c>
      <c r="K50" s="151">
        <v>30</v>
      </c>
      <c r="L50" s="151">
        <v>30</v>
      </c>
      <c r="M50" s="152" t="s">
        <v>61</v>
      </c>
      <c r="N50" s="150" t="s">
        <v>63</v>
      </c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</row>
    <row r="51" spans="1:37" ht="15" customHeight="1" thickBot="1" x14ac:dyDescent="0.3">
      <c r="A51" s="226"/>
      <c r="B51" s="230"/>
      <c r="C51" s="96" t="s">
        <v>96</v>
      </c>
      <c r="D51" s="207" t="s">
        <v>97</v>
      </c>
      <c r="E51" s="69">
        <v>60000</v>
      </c>
      <c r="F51" s="69">
        <v>60000</v>
      </c>
      <c r="G51" s="69">
        <v>60000</v>
      </c>
      <c r="H51" s="78"/>
      <c r="I51" s="51"/>
      <c r="J51" s="51"/>
      <c r="K51" s="51"/>
      <c r="L51" s="51"/>
      <c r="M51" s="70"/>
      <c r="N51" s="124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</row>
    <row r="52" spans="1:37" ht="33" customHeight="1" thickBot="1" x14ac:dyDescent="0.3">
      <c r="A52" s="226"/>
      <c r="B52" s="228" t="s">
        <v>41</v>
      </c>
      <c r="C52" s="27" t="s">
        <v>211</v>
      </c>
      <c r="D52" s="21" t="s">
        <v>98</v>
      </c>
      <c r="E52" s="11">
        <f>E53+E54+E55+E56</f>
        <v>100000</v>
      </c>
      <c r="F52" s="22">
        <f>F53+F54+F55+F56</f>
        <v>80000</v>
      </c>
      <c r="G52" s="22">
        <f>G53+G54+G55+G56</f>
        <v>80000</v>
      </c>
      <c r="H52" s="23"/>
      <c r="I52" s="23"/>
      <c r="J52" s="23"/>
      <c r="K52" s="23"/>
      <c r="L52" s="23"/>
      <c r="M52" s="15"/>
      <c r="N52" s="24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</row>
    <row r="53" spans="1:37" ht="15" customHeight="1" x14ac:dyDescent="0.25">
      <c r="A53" s="226"/>
      <c r="B53" s="229"/>
      <c r="C53" s="97" t="s">
        <v>55</v>
      </c>
      <c r="D53" s="98" t="s">
        <v>46</v>
      </c>
      <c r="E53" s="99">
        <v>35000</v>
      </c>
      <c r="F53" s="99">
        <v>35000</v>
      </c>
      <c r="G53" s="99">
        <v>35000</v>
      </c>
      <c r="H53" s="116" t="s">
        <v>62</v>
      </c>
      <c r="I53" s="101">
        <v>885</v>
      </c>
      <c r="J53" s="101">
        <v>885</v>
      </c>
      <c r="K53" s="101">
        <v>885</v>
      </c>
      <c r="L53" s="101">
        <v>885</v>
      </c>
      <c r="M53" s="154" t="s">
        <v>61</v>
      </c>
      <c r="N53" s="135" t="s">
        <v>63</v>
      </c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</row>
    <row r="54" spans="1:37" ht="15" customHeight="1" x14ac:dyDescent="0.25">
      <c r="A54" s="226"/>
      <c r="B54" s="229"/>
      <c r="C54" s="103" t="s">
        <v>99</v>
      </c>
      <c r="D54" s="104" t="s">
        <v>100</v>
      </c>
      <c r="E54" s="105">
        <v>35000</v>
      </c>
      <c r="F54" s="105">
        <v>20000</v>
      </c>
      <c r="G54" s="105">
        <v>20000</v>
      </c>
      <c r="H54" s="120" t="s">
        <v>169</v>
      </c>
      <c r="I54" s="106"/>
      <c r="J54" s="106"/>
      <c r="K54" s="106"/>
      <c r="L54" s="106"/>
      <c r="M54" s="155" t="s">
        <v>61</v>
      </c>
      <c r="N54" s="138" t="s">
        <v>63</v>
      </c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</row>
    <row r="55" spans="1:37" ht="15" customHeight="1" x14ac:dyDescent="0.25">
      <c r="A55" s="226"/>
      <c r="B55" s="229"/>
      <c r="C55" s="103" t="s">
        <v>101</v>
      </c>
      <c r="D55" s="104" t="s">
        <v>102</v>
      </c>
      <c r="E55" s="105">
        <v>25000</v>
      </c>
      <c r="F55" s="105">
        <v>25000</v>
      </c>
      <c r="G55" s="105">
        <v>25000</v>
      </c>
      <c r="H55" s="166" t="s">
        <v>170</v>
      </c>
      <c r="I55" s="106">
        <v>12</v>
      </c>
      <c r="J55" s="106">
        <v>12</v>
      </c>
      <c r="K55" s="106">
        <v>12</v>
      </c>
      <c r="L55" s="106">
        <v>12</v>
      </c>
      <c r="M55" s="106" t="s">
        <v>61</v>
      </c>
      <c r="N55" s="213" t="s">
        <v>63</v>
      </c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</row>
    <row r="56" spans="1:37" ht="15" customHeight="1" thickBot="1" x14ac:dyDescent="0.3">
      <c r="A56" s="226"/>
      <c r="B56" s="229"/>
      <c r="C56" s="117" t="s">
        <v>229</v>
      </c>
      <c r="D56" s="118" t="s">
        <v>230</v>
      </c>
      <c r="E56" s="119">
        <v>5000</v>
      </c>
      <c r="F56" s="119"/>
      <c r="G56" s="119"/>
      <c r="H56" s="208"/>
      <c r="I56" s="183"/>
      <c r="J56" s="183"/>
      <c r="K56" s="183"/>
      <c r="L56" s="183"/>
      <c r="M56" s="209"/>
      <c r="N56" s="169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</row>
    <row r="57" spans="1:37" ht="33" customHeight="1" thickBot="1" x14ac:dyDescent="0.3">
      <c r="A57" s="226"/>
      <c r="B57" s="229"/>
      <c r="C57" s="28" t="s">
        <v>48</v>
      </c>
      <c r="D57" s="25" t="s">
        <v>103</v>
      </c>
      <c r="E57" s="13">
        <f>E58+E59+E60+E61</f>
        <v>295000</v>
      </c>
      <c r="F57" s="13">
        <f>F58+F59+F60+F61</f>
        <v>215000</v>
      </c>
      <c r="G57" s="13">
        <f>G58+G59+G60+G61</f>
        <v>215000</v>
      </c>
      <c r="H57" s="156" t="s">
        <v>171</v>
      </c>
      <c r="I57" s="14"/>
      <c r="J57" s="14"/>
      <c r="K57" s="14"/>
      <c r="L57" s="14"/>
      <c r="M57" s="157" t="s">
        <v>61</v>
      </c>
      <c r="N57" s="158" t="s">
        <v>63</v>
      </c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</row>
    <row r="58" spans="1:37" ht="15" customHeight="1" x14ac:dyDescent="0.25">
      <c r="A58" s="226"/>
      <c r="B58" s="229"/>
      <c r="C58" s="97" t="s">
        <v>37</v>
      </c>
      <c r="D58" s="98" t="s">
        <v>104</v>
      </c>
      <c r="E58" s="99">
        <v>250000</v>
      </c>
      <c r="F58" s="99">
        <v>180000</v>
      </c>
      <c r="G58" s="99">
        <v>180000</v>
      </c>
      <c r="H58" s="100"/>
      <c r="I58" s="101"/>
      <c r="J58" s="101"/>
      <c r="K58" s="101"/>
      <c r="L58" s="101"/>
      <c r="M58" s="102"/>
      <c r="N58" s="53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</row>
    <row r="59" spans="1:37" ht="15" customHeight="1" x14ac:dyDescent="0.25">
      <c r="A59" s="226"/>
      <c r="B59" s="229"/>
      <c r="C59" s="103" t="s">
        <v>105</v>
      </c>
      <c r="D59" s="104" t="s">
        <v>106</v>
      </c>
      <c r="E59" s="105">
        <v>35000</v>
      </c>
      <c r="F59" s="105">
        <v>25000</v>
      </c>
      <c r="G59" s="105">
        <v>25000</v>
      </c>
      <c r="H59" s="104"/>
      <c r="I59" s="106"/>
      <c r="J59" s="106"/>
      <c r="K59" s="106"/>
      <c r="L59" s="106"/>
      <c r="M59" s="107"/>
      <c r="N59" s="112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</row>
    <row r="60" spans="1:37" ht="15" customHeight="1" x14ac:dyDescent="0.25">
      <c r="A60" s="226"/>
      <c r="B60" s="229"/>
      <c r="C60" s="103" t="s">
        <v>107</v>
      </c>
      <c r="D60" s="104" t="s">
        <v>108</v>
      </c>
      <c r="E60" s="105">
        <v>5000</v>
      </c>
      <c r="F60" s="105">
        <v>5000</v>
      </c>
      <c r="G60" s="105">
        <v>5000</v>
      </c>
      <c r="H60" s="104"/>
      <c r="I60" s="106"/>
      <c r="J60" s="106"/>
      <c r="K60" s="106"/>
      <c r="L60" s="106"/>
      <c r="M60" s="107"/>
      <c r="N60" s="112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</row>
    <row r="61" spans="1:37" ht="15" customHeight="1" thickBot="1" x14ac:dyDescent="0.3">
      <c r="A61" s="226"/>
      <c r="B61" s="230"/>
      <c r="C61" s="103" t="s">
        <v>109</v>
      </c>
      <c r="D61" s="104" t="s">
        <v>110</v>
      </c>
      <c r="E61" s="105">
        <v>5000</v>
      </c>
      <c r="F61" s="105">
        <v>5000</v>
      </c>
      <c r="G61" s="105">
        <v>5000</v>
      </c>
      <c r="H61" s="104"/>
      <c r="I61" s="106"/>
      <c r="J61" s="106"/>
      <c r="K61" s="106"/>
      <c r="L61" s="106"/>
      <c r="M61" s="107"/>
      <c r="N61" s="112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</row>
    <row r="62" spans="1:37" ht="33" customHeight="1" thickBot="1" x14ac:dyDescent="0.3">
      <c r="A62" s="226"/>
      <c r="B62" s="228" t="s">
        <v>42</v>
      </c>
      <c r="C62" s="30" t="s">
        <v>114</v>
      </c>
      <c r="D62" s="17" t="s">
        <v>53</v>
      </c>
      <c r="E62" s="19">
        <f>E63</f>
        <v>40000</v>
      </c>
      <c r="F62" s="19">
        <f>F63</f>
        <v>50000</v>
      </c>
      <c r="G62" s="19">
        <f>G63</f>
        <v>50000</v>
      </c>
      <c r="H62" s="23" t="s">
        <v>172</v>
      </c>
      <c r="I62" s="160">
        <v>1</v>
      </c>
      <c r="J62" s="160">
        <v>1</v>
      </c>
      <c r="K62" s="160">
        <v>1</v>
      </c>
      <c r="L62" s="160">
        <v>1</v>
      </c>
      <c r="M62" s="157" t="s">
        <v>61</v>
      </c>
      <c r="N62" s="158" t="s">
        <v>63</v>
      </c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</row>
    <row r="63" spans="1:37" ht="15" customHeight="1" thickBot="1" x14ac:dyDescent="0.3">
      <c r="A63" s="226"/>
      <c r="B63" s="229"/>
      <c r="C63" s="108" t="s">
        <v>58</v>
      </c>
      <c r="D63" s="109" t="s">
        <v>115</v>
      </c>
      <c r="E63" s="110">
        <v>40000</v>
      </c>
      <c r="F63" s="110">
        <v>50000</v>
      </c>
      <c r="G63" s="110">
        <v>50000</v>
      </c>
      <c r="H63" s="109"/>
      <c r="I63" s="111"/>
      <c r="J63" s="111"/>
      <c r="K63" s="111"/>
      <c r="L63" s="111"/>
      <c r="M63" s="113"/>
      <c r="N63" s="130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</row>
    <row r="64" spans="1:37" ht="33" customHeight="1" thickBot="1" x14ac:dyDescent="0.3">
      <c r="A64" s="226"/>
      <c r="B64" s="229"/>
      <c r="C64" s="29" t="s">
        <v>213</v>
      </c>
      <c r="D64" s="7" t="s">
        <v>112</v>
      </c>
      <c r="E64" s="8">
        <f>E65</f>
        <v>210500</v>
      </c>
      <c r="F64" s="8">
        <v>180000</v>
      </c>
      <c r="G64" s="8">
        <v>180000</v>
      </c>
      <c r="H64" s="21" t="s">
        <v>173</v>
      </c>
      <c r="I64" s="161"/>
      <c r="J64" s="161"/>
      <c r="K64" s="161"/>
      <c r="L64" s="161"/>
      <c r="M64" s="162" t="s">
        <v>67</v>
      </c>
      <c r="N64" s="164" t="s">
        <v>66</v>
      </c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</row>
    <row r="65" spans="1:37" ht="15.75" thickBot="1" x14ac:dyDescent="0.3">
      <c r="A65" s="226"/>
      <c r="B65" s="229"/>
      <c r="C65" s="97" t="s">
        <v>214</v>
      </c>
      <c r="D65" s="98" t="s">
        <v>51</v>
      </c>
      <c r="E65" s="99">
        <v>210500</v>
      </c>
      <c r="F65" s="99">
        <v>180000</v>
      </c>
      <c r="G65" s="99">
        <v>180000</v>
      </c>
      <c r="H65" s="100"/>
      <c r="I65" s="114"/>
      <c r="J65" s="114"/>
      <c r="K65" s="101"/>
      <c r="L65" s="101"/>
      <c r="M65" s="102"/>
      <c r="N65" s="53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</row>
    <row r="66" spans="1:37" ht="33" customHeight="1" thickBot="1" x14ac:dyDescent="0.3">
      <c r="A66" s="226"/>
      <c r="B66" s="229"/>
      <c r="C66" s="27" t="s">
        <v>116</v>
      </c>
      <c r="D66" s="10" t="s">
        <v>118</v>
      </c>
      <c r="E66" s="11">
        <f>E67+E68</f>
        <v>30000</v>
      </c>
      <c r="F66" s="11">
        <f>F67+F68</f>
        <v>20000</v>
      </c>
      <c r="G66" s="11">
        <f>G67+G68</f>
        <v>20000</v>
      </c>
      <c r="H66" s="21" t="s">
        <v>174</v>
      </c>
      <c r="I66" s="9"/>
      <c r="J66" s="9"/>
      <c r="K66" s="9"/>
      <c r="L66" s="9"/>
      <c r="M66" s="163" t="s">
        <v>61</v>
      </c>
      <c r="N66" s="164" t="s">
        <v>63</v>
      </c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</row>
    <row r="67" spans="1:37" ht="15" customHeight="1" x14ac:dyDescent="0.25">
      <c r="A67" s="226"/>
      <c r="B67" s="229"/>
      <c r="C67" s="97" t="s">
        <v>117</v>
      </c>
      <c r="D67" s="98" t="s">
        <v>56</v>
      </c>
      <c r="E67" s="99">
        <v>25000</v>
      </c>
      <c r="F67" s="99">
        <v>20000</v>
      </c>
      <c r="G67" s="99">
        <v>20000</v>
      </c>
      <c r="H67" s="100"/>
      <c r="I67" s="101"/>
      <c r="J67" s="101"/>
      <c r="K67" s="101"/>
      <c r="L67" s="101"/>
      <c r="M67" s="102"/>
      <c r="N67" s="53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</row>
    <row r="68" spans="1:37" ht="15" customHeight="1" thickBot="1" x14ac:dyDescent="0.3">
      <c r="A68" s="226"/>
      <c r="B68" s="230"/>
      <c r="C68" s="117" t="s">
        <v>199</v>
      </c>
      <c r="D68" s="118" t="s">
        <v>200</v>
      </c>
      <c r="E68" s="119">
        <v>5000</v>
      </c>
      <c r="F68" s="119"/>
      <c r="G68" s="119"/>
      <c r="H68" s="182"/>
      <c r="I68" s="183"/>
      <c r="J68" s="183"/>
      <c r="K68" s="183"/>
      <c r="L68" s="183"/>
      <c r="M68" s="184"/>
      <c r="N68" s="185"/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</row>
    <row r="69" spans="1:37" ht="33" customHeight="1" thickBot="1" x14ac:dyDescent="0.3">
      <c r="A69" s="226"/>
      <c r="B69" s="228" t="s">
        <v>43</v>
      </c>
      <c r="C69" s="30" t="s">
        <v>122</v>
      </c>
      <c r="D69" s="17" t="s">
        <v>123</v>
      </c>
      <c r="E69" s="19">
        <f>E70+E71+E72+E73+E74++E75</f>
        <v>3137000</v>
      </c>
      <c r="F69" s="19">
        <f>F70+F71+F72+F73+F75</f>
        <v>67000</v>
      </c>
      <c r="G69" s="19">
        <f>G70+G71+G72+G73+G75</f>
        <v>67000</v>
      </c>
      <c r="H69" s="12"/>
      <c r="I69" s="14"/>
      <c r="J69" s="14"/>
      <c r="K69" s="14"/>
      <c r="L69" s="14"/>
      <c r="M69" s="15"/>
      <c r="N69" s="18"/>
      <c r="O69" s="186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</row>
    <row r="70" spans="1:37" ht="15" customHeight="1" x14ac:dyDescent="0.25">
      <c r="A70" s="226"/>
      <c r="B70" s="229"/>
      <c r="C70" s="97" t="s">
        <v>127</v>
      </c>
      <c r="D70" s="115" t="s">
        <v>124</v>
      </c>
      <c r="E70" s="99">
        <v>20000</v>
      </c>
      <c r="F70" s="99">
        <v>20000</v>
      </c>
      <c r="G70" s="99">
        <v>20000</v>
      </c>
      <c r="H70" s="116" t="s">
        <v>181</v>
      </c>
      <c r="I70" s="174">
        <v>1</v>
      </c>
      <c r="J70" s="174">
        <v>1</v>
      </c>
      <c r="K70" s="174">
        <v>1</v>
      </c>
      <c r="L70" s="174">
        <v>1</v>
      </c>
      <c r="M70" s="174" t="s">
        <v>61</v>
      </c>
      <c r="N70" s="168" t="s">
        <v>63</v>
      </c>
      <c r="O70" s="186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</row>
    <row r="71" spans="1:37" ht="24" x14ac:dyDescent="0.25">
      <c r="A71" s="226"/>
      <c r="B71" s="229"/>
      <c r="C71" s="117" t="s">
        <v>125</v>
      </c>
      <c r="D71" s="118" t="s">
        <v>126</v>
      </c>
      <c r="E71" s="119">
        <v>15000</v>
      </c>
      <c r="F71" s="119">
        <v>15000</v>
      </c>
      <c r="G71" s="119">
        <v>15000</v>
      </c>
      <c r="H71" s="167" t="s">
        <v>182</v>
      </c>
      <c r="I71" s="175"/>
      <c r="J71" s="175"/>
      <c r="K71" s="175"/>
      <c r="L71" s="175"/>
      <c r="M71" s="176" t="s">
        <v>61</v>
      </c>
      <c r="N71" s="169" t="s">
        <v>63</v>
      </c>
      <c r="O71" s="186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</row>
    <row r="72" spans="1:37" ht="15" customHeight="1" x14ac:dyDescent="0.25">
      <c r="A72" s="226"/>
      <c r="B72" s="229"/>
      <c r="C72" s="103" t="s">
        <v>201</v>
      </c>
      <c r="D72" s="104" t="s">
        <v>128</v>
      </c>
      <c r="E72" s="105">
        <v>20000</v>
      </c>
      <c r="F72" s="105">
        <v>20000</v>
      </c>
      <c r="G72" s="105">
        <v>20000</v>
      </c>
      <c r="H72" s="120" t="s">
        <v>183</v>
      </c>
      <c r="I72" s="177"/>
      <c r="J72" s="177"/>
      <c r="K72" s="177"/>
      <c r="L72" s="177"/>
      <c r="M72" s="177" t="s">
        <v>61</v>
      </c>
      <c r="N72" s="170" t="s">
        <v>63</v>
      </c>
      <c r="O72" s="186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</row>
    <row r="73" spans="1:37" ht="15" customHeight="1" x14ac:dyDescent="0.25">
      <c r="A73" s="226"/>
      <c r="B73" s="229"/>
      <c r="C73" s="103" t="s">
        <v>202</v>
      </c>
      <c r="D73" s="104" t="s">
        <v>130</v>
      </c>
      <c r="E73" s="105">
        <v>12000</v>
      </c>
      <c r="F73" s="105">
        <v>12000</v>
      </c>
      <c r="G73" s="105">
        <v>12000</v>
      </c>
      <c r="H73" s="120" t="s">
        <v>184</v>
      </c>
      <c r="I73" s="177"/>
      <c r="J73" s="177"/>
      <c r="K73" s="177"/>
      <c r="L73" s="177"/>
      <c r="M73" s="177" t="s">
        <v>61</v>
      </c>
      <c r="N73" s="170" t="s">
        <v>63</v>
      </c>
      <c r="O73" s="186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</row>
    <row r="74" spans="1:37" ht="15" customHeight="1" x14ac:dyDescent="0.25">
      <c r="A74" s="226"/>
      <c r="B74" s="229"/>
      <c r="C74" s="103" t="s">
        <v>203</v>
      </c>
      <c r="D74" s="104" t="s">
        <v>129</v>
      </c>
      <c r="E74" s="105">
        <v>2920000</v>
      </c>
      <c r="F74" s="105">
        <v>0</v>
      </c>
      <c r="G74" s="105">
        <v>0</v>
      </c>
      <c r="H74" s="120" t="s">
        <v>185</v>
      </c>
      <c r="I74" s="177">
        <v>0</v>
      </c>
      <c r="J74" s="177">
        <v>1</v>
      </c>
      <c r="K74" s="177">
        <v>0</v>
      </c>
      <c r="L74" s="177">
        <v>0</v>
      </c>
      <c r="M74" s="177" t="s">
        <v>61</v>
      </c>
      <c r="N74" s="170" t="s">
        <v>63</v>
      </c>
      <c r="O74" s="186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</row>
    <row r="75" spans="1:37" ht="15" customHeight="1" thickBot="1" x14ac:dyDescent="0.3">
      <c r="A75" s="226"/>
      <c r="B75" s="229"/>
      <c r="C75" s="103" t="s">
        <v>238</v>
      </c>
      <c r="D75" s="104" t="s">
        <v>239</v>
      </c>
      <c r="E75" s="105">
        <v>150000</v>
      </c>
      <c r="F75" s="105">
        <v>0</v>
      </c>
      <c r="G75" s="105">
        <v>0</v>
      </c>
      <c r="H75" s="120" t="s">
        <v>185</v>
      </c>
      <c r="I75" s="177">
        <v>0</v>
      </c>
      <c r="J75" s="177">
        <v>1</v>
      </c>
      <c r="K75" s="177">
        <v>0</v>
      </c>
      <c r="L75" s="177">
        <v>0</v>
      </c>
      <c r="M75" s="177" t="s">
        <v>61</v>
      </c>
      <c r="N75" s="170" t="s">
        <v>63</v>
      </c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</row>
    <row r="76" spans="1:37" ht="33" customHeight="1" thickBot="1" x14ac:dyDescent="0.3">
      <c r="A76" s="226"/>
      <c r="B76" s="229"/>
      <c r="C76" s="16" t="s">
        <v>52</v>
      </c>
      <c r="D76" s="12" t="s">
        <v>57</v>
      </c>
      <c r="E76" s="13">
        <f>E77+E78</f>
        <v>105000</v>
      </c>
      <c r="F76" s="13">
        <f>F77+F78</f>
        <v>105000</v>
      </c>
      <c r="G76" s="13">
        <f>G77+G78</f>
        <v>105000</v>
      </c>
      <c r="H76" s="23" t="s">
        <v>186</v>
      </c>
      <c r="I76" s="160"/>
      <c r="J76" s="160"/>
      <c r="K76" s="160"/>
      <c r="L76" s="160"/>
      <c r="M76" s="157" t="s">
        <v>61</v>
      </c>
      <c r="N76" s="158" t="s">
        <v>63</v>
      </c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</row>
    <row r="77" spans="1:37" ht="15" customHeight="1" x14ac:dyDescent="0.25">
      <c r="A77" s="226"/>
      <c r="B77" s="229"/>
      <c r="C77" s="97" t="s">
        <v>54</v>
      </c>
      <c r="D77" s="98" t="s">
        <v>119</v>
      </c>
      <c r="E77" s="99">
        <v>60000</v>
      </c>
      <c r="F77" s="99">
        <v>60000</v>
      </c>
      <c r="G77" s="99">
        <v>60000</v>
      </c>
      <c r="H77" s="116"/>
      <c r="I77" s="174"/>
      <c r="J77" s="174"/>
      <c r="K77" s="174"/>
      <c r="L77" s="174"/>
      <c r="M77" s="178"/>
      <c r="N77" s="135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</row>
    <row r="78" spans="1:37" ht="15" customHeight="1" thickBot="1" x14ac:dyDescent="0.3">
      <c r="A78" s="226"/>
      <c r="B78" s="229"/>
      <c r="C78" s="108" t="s">
        <v>120</v>
      </c>
      <c r="D78" s="109" t="s">
        <v>121</v>
      </c>
      <c r="E78" s="110">
        <v>45000</v>
      </c>
      <c r="F78" s="110">
        <v>45000</v>
      </c>
      <c r="G78" s="110">
        <v>45000</v>
      </c>
      <c r="H78" s="153"/>
      <c r="I78" s="179"/>
      <c r="J78" s="179"/>
      <c r="K78" s="179"/>
      <c r="L78" s="179"/>
      <c r="M78" s="180"/>
      <c r="N78" s="171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</row>
    <row r="79" spans="1:37" ht="33" customHeight="1" thickBot="1" x14ac:dyDescent="0.3">
      <c r="A79" s="226"/>
      <c r="B79" s="229"/>
      <c r="C79" s="30" t="s">
        <v>92</v>
      </c>
      <c r="D79" s="17" t="s">
        <v>140</v>
      </c>
      <c r="E79" s="19">
        <f>E80+E81+E82+E83+E84+E85+E86</f>
        <v>76000</v>
      </c>
      <c r="F79" s="19">
        <f>F80+F81+F82+F83+F84+F85+F86</f>
        <v>83000</v>
      </c>
      <c r="G79" s="19">
        <f>G80+G81+G82+G83+G84+G85+G86</f>
        <v>83000</v>
      </c>
      <c r="H79" s="159" t="s">
        <v>187</v>
      </c>
      <c r="I79" s="160"/>
      <c r="J79" s="160"/>
      <c r="K79" s="160"/>
      <c r="L79" s="160"/>
      <c r="M79" s="157" t="s">
        <v>61</v>
      </c>
      <c r="N79" s="158" t="s">
        <v>63</v>
      </c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</row>
    <row r="80" spans="1:37" ht="15" customHeight="1" x14ac:dyDescent="0.25">
      <c r="A80" s="226"/>
      <c r="B80" s="229"/>
      <c r="C80" s="97" t="s">
        <v>94</v>
      </c>
      <c r="D80" s="98" t="s">
        <v>141</v>
      </c>
      <c r="E80" s="99">
        <v>15000</v>
      </c>
      <c r="F80" s="99">
        <v>15000</v>
      </c>
      <c r="G80" s="99">
        <v>15000</v>
      </c>
      <c r="H80" s="165"/>
      <c r="I80" s="174"/>
      <c r="J80" s="174"/>
      <c r="K80" s="174"/>
      <c r="L80" s="174"/>
      <c r="M80" s="174"/>
      <c r="N80" s="172"/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</row>
    <row r="81" spans="1:37" ht="15" customHeight="1" x14ac:dyDescent="0.25">
      <c r="A81" s="226"/>
      <c r="B81" s="229"/>
      <c r="C81" s="103" t="s">
        <v>142</v>
      </c>
      <c r="D81" s="104" t="s">
        <v>143</v>
      </c>
      <c r="E81" s="105">
        <v>3000</v>
      </c>
      <c r="F81" s="105">
        <v>3000</v>
      </c>
      <c r="G81" s="105">
        <v>3000</v>
      </c>
      <c r="H81" s="166"/>
      <c r="I81" s="177"/>
      <c r="J81" s="177"/>
      <c r="K81" s="177"/>
      <c r="L81" s="177"/>
      <c r="M81" s="177"/>
      <c r="N81" s="173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</row>
    <row r="82" spans="1:37" ht="15" customHeight="1" x14ac:dyDescent="0.25">
      <c r="A82" s="226"/>
      <c r="B82" s="229"/>
      <c r="C82" s="103" t="s">
        <v>144</v>
      </c>
      <c r="D82" s="104" t="s">
        <v>145</v>
      </c>
      <c r="E82" s="105">
        <v>25000</v>
      </c>
      <c r="F82" s="105">
        <v>25000</v>
      </c>
      <c r="G82" s="105">
        <v>25000</v>
      </c>
      <c r="H82" s="166"/>
      <c r="I82" s="177"/>
      <c r="J82" s="177"/>
      <c r="K82" s="177"/>
      <c r="L82" s="177"/>
      <c r="M82" s="177"/>
      <c r="N82" s="173"/>
      <c r="O82" s="186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</row>
    <row r="83" spans="1:37" ht="15" customHeight="1" x14ac:dyDescent="0.25">
      <c r="A83" s="226"/>
      <c r="B83" s="229"/>
      <c r="C83" s="103" t="s">
        <v>146</v>
      </c>
      <c r="D83" s="104" t="s">
        <v>147</v>
      </c>
      <c r="E83" s="105">
        <v>2000</v>
      </c>
      <c r="F83" s="105">
        <v>2000</v>
      </c>
      <c r="G83" s="105">
        <v>2000</v>
      </c>
      <c r="H83" s="166"/>
      <c r="I83" s="177"/>
      <c r="J83" s="177"/>
      <c r="K83" s="177"/>
      <c r="L83" s="177"/>
      <c r="M83" s="177"/>
      <c r="N83" s="173"/>
      <c r="O83" s="186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</row>
    <row r="84" spans="1:37" ht="15" customHeight="1" x14ac:dyDescent="0.25">
      <c r="A84" s="226"/>
      <c r="B84" s="229"/>
      <c r="C84" s="103" t="s">
        <v>148</v>
      </c>
      <c r="D84" s="104" t="s">
        <v>149</v>
      </c>
      <c r="E84" s="105">
        <v>3000</v>
      </c>
      <c r="F84" s="105">
        <v>3000</v>
      </c>
      <c r="G84" s="105">
        <v>3000</v>
      </c>
      <c r="H84" s="166"/>
      <c r="I84" s="177"/>
      <c r="J84" s="177"/>
      <c r="K84" s="177"/>
      <c r="L84" s="177"/>
      <c r="M84" s="177"/>
      <c r="N84" s="173"/>
      <c r="O84" s="186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</row>
    <row r="85" spans="1:37" ht="15" customHeight="1" x14ac:dyDescent="0.25">
      <c r="A85" s="226"/>
      <c r="B85" s="229"/>
      <c r="C85" s="103" t="s">
        <v>150</v>
      </c>
      <c r="D85" s="104" t="s">
        <v>151</v>
      </c>
      <c r="E85" s="105">
        <v>18000</v>
      </c>
      <c r="F85" s="105">
        <v>20000</v>
      </c>
      <c r="G85" s="105">
        <v>20000</v>
      </c>
      <c r="H85" s="166"/>
      <c r="I85" s="177"/>
      <c r="J85" s="177"/>
      <c r="K85" s="177"/>
      <c r="L85" s="177"/>
      <c r="M85" s="177"/>
      <c r="N85" s="173"/>
      <c r="O85" s="186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</row>
    <row r="86" spans="1:37" ht="15" customHeight="1" thickBot="1" x14ac:dyDescent="0.3">
      <c r="A86" s="227"/>
      <c r="B86" s="229"/>
      <c r="C86" s="108" t="s">
        <v>152</v>
      </c>
      <c r="D86" s="109" t="s">
        <v>153</v>
      </c>
      <c r="E86" s="110">
        <v>10000</v>
      </c>
      <c r="F86" s="110">
        <v>15000</v>
      </c>
      <c r="G86" s="110">
        <v>15000</v>
      </c>
      <c r="H86" s="153"/>
      <c r="I86" s="179"/>
      <c r="J86" s="179"/>
      <c r="K86" s="179"/>
      <c r="L86" s="179"/>
      <c r="M86" s="179"/>
      <c r="N86" s="171"/>
      <c r="O86" s="186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</row>
    <row r="87" spans="1:37" ht="33" customHeight="1" thickBot="1" x14ac:dyDescent="0.3">
      <c r="A87" s="218" t="s">
        <v>39</v>
      </c>
      <c r="B87" s="219"/>
      <c r="C87" s="16" t="s">
        <v>59</v>
      </c>
      <c r="D87" s="12" t="s">
        <v>131</v>
      </c>
      <c r="E87" s="13">
        <f>E88+E89</f>
        <v>151400</v>
      </c>
      <c r="F87" s="13">
        <f>F88+F89</f>
        <v>90400</v>
      </c>
      <c r="G87" s="13">
        <f>G88+G89</f>
        <v>90400</v>
      </c>
      <c r="H87" s="21" t="s">
        <v>188</v>
      </c>
      <c r="I87" s="160">
        <v>13</v>
      </c>
      <c r="J87" s="160">
        <v>13</v>
      </c>
      <c r="K87" s="160">
        <v>13</v>
      </c>
      <c r="L87" s="160">
        <v>13</v>
      </c>
      <c r="M87" s="157" t="s">
        <v>61</v>
      </c>
      <c r="N87" s="158" t="s">
        <v>63</v>
      </c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</row>
    <row r="88" spans="1:37" ht="15" customHeight="1" x14ac:dyDescent="0.25">
      <c r="A88" s="218"/>
      <c r="B88" s="220"/>
      <c r="C88" s="117" t="s">
        <v>60</v>
      </c>
      <c r="D88" s="118" t="s">
        <v>131</v>
      </c>
      <c r="E88" s="119">
        <v>21400</v>
      </c>
      <c r="F88" s="119">
        <v>10400</v>
      </c>
      <c r="G88" s="119">
        <v>10400</v>
      </c>
      <c r="H88" s="167"/>
      <c r="I88" s="175"/>
      <c r="J88" s="175"/>
      <c r="K88" s="175"/>
      <c r="L88" s="175"/>
      <c r="M88" s="176"/>
      <c r="N88" s="147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</row>
    <row r="89" spans="1:37" ht="15" customHeight="1" thickBot="1" x14ac:dyDescent="0.3">
      <c r="A89" s="221"/>
      <c r="B89" s="222"/>
      <c r="C89" s="199" t="s">
        <v>132</v>
      </c>
      <c r="D89" s="200" t="s">
        <v>133</v>
      </c>
      <c r="E89" s="201">
        <v>130000</v>
      </c>
      <c r="F89" s="201">
        <v>80000</v>
      </c>
      <c r="G89" s="201">
        <v>80000</v>
      </c>
      <c r="H89" s="202"/>
      <c r="I89" s="203"/>
      <c r="J89" s="203"/>
      <c r="K89" s="203"/>
      <c r="L89" s="203"/>
      <c r="M89" s="203"/>
      <c r="N89" s="204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</row>
    <row r="90" spans="1:37" ht="33" customHeight="1" thickBot="1" x14ac:dyDescent="0.3">
      <c r="A90" s="223" t="s">
        <v>40</v>
      </c>
      <c r="B90" s="224"/>
      <c r="C90" s="194"/>
      <c r="D90" s="195"/>
      <c r="E90" s="206">
        <f>E2+E14+E18+E22+E29+E25+E32+E34+E39+E41+E48+E50+E52+E57+E62+E64+E66+E69+E76+E79+E87</f>
        <v>15854400</v>
      </c>
      <c r="F90" s="206">
        <f>F2+F14+F18+F22+F25+F29+F32+F34+F39+F41+F48+F50+F52+F57+F62+F64+F66+F69+F76+F79+F87</f>
        <v>6830400</v>
      </c>
      <c r="G90" s="206">
        <f>G2+G14+G18+G22+G25+G29+G32+G39+G34+G41+G48+G50+G52+G57+G62+G64+G66+G69+G76+G79+G87</f>
        <v>6145400</v>
      </c>
      <c r="H90" s="195"/>
      <c r="I90" s="196"/>
      <c r="J90" s="196"/>
      <c r="K90" s="196"/>
      <c r="L90" s="196"/>
      <c r="M90" s="197"/>
      <c r="N90" s="198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</row>
    <row r="91" spans="1:37" x14ac:dyDescent="0.25">
      <c r="A91" s="205"/>
      <c r="B91" s="205"/>
      <c r="C91" s="205"/>
      <c r="D91" s="205"/>
      <c r="E91" s="205"/>
      <c r="F91" s="205"/>
      <c r="G91" s="205"/>
      <c r="H91" s="205"/>
      <c r="I91" s="205"/>
      <c r="J91" s="205"/>
      <c r="K91" s="205"/>
      <c r="L91" s="205"/>
      <c r="M91" s="205"/>
      <c r="N91" s="205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</row>
    <row r="92" spans="1:37" x14ac:dyDescent="0.25">
      <c r="A92" s="205"/>
      <c r="B92" s="205"/>
      <c r="C92" s="205"/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</row>
    <row r="93" spans="1:37" x14ac:dyDescent="0.25">
      <c r="A93" s="205"/>
      <c r="B93" s="205"/>
      <c r="C93" s="205"/>
      <c r="D93" s="205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</row>
    <row r="94" spans="1:37" x14ac:dyDescent="0.25">
      <c r="A94" s="205"/>
      <c r="B94" s="205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</row>
    <row r="95" spans="1:37" x14ac:dyDescent="0.25">
      <c r="A95" s="205"/>
      <c r="B95" s="205"/>
      <c r="C95" s="205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</row>
    <row r="96" spans="1:37" x14ac:dyDescent="0.25">
      <c r="A96" s="205"/>
      <c r="B96" s="205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</row>
    <row r="97" spans="1:36" x14ac:dyDescent="0.25">
      <c r="A97" s="205"/>
      <c r="B97" s="205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</row>
    <row r="98" spans="1:36" x14ac:dyDescent="0.25">
      <c r="A98" s="205"/>
      <c r="B98" s="205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</row>
    <row r="99" spans="1:36" x14ac:dyDescent="0.25">
      <c r="A99" s="205"/>
      <c r="B99" s="205"/>
      <c r="C99" s="205"/>
      <c r="D99" s="205"/>
      <c r="E99" s="205"/>
      <c r="F99" s="205"/>
      <c r="G99" s="205"/>
      <c r="H99" s="205"/>
      <c r="I99" s="205"/>
      <c r="J99" s="205"/>
      <c r="K99" s="205"/>
      <c r="L99" s="205"/>
      <c r="M99" s="205"/>
      <c r="N99" s="205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</row>
    <row r="100" spans="1:36" x14ac:dyDescent="0.25">
      <c r="A100" s="205"/>
      <c r="B100" s="205"/>
      <c r="C100" s="205"/>
      <c r="D100" s="205"/>
      <c r="E100" s="205"/>
      <c r="F100" s="205"/>
      <c r="G100" s="205"/>
      <c r="H100" s="205"/>
      <c r="I100" s="205"/>
      <c r="J100" s="205"/>
      <c r="K100" s="205"/>
      <c r="L100" s="205"/>
      <c r="M100" s="205"/>
      <c r="N100" s="205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</row>
    <row r="101" spans="1:36" x14ac:dyDescent="0.25">
      <c r="A101" s="205"/>
      <c r="B101" s="205"/>
      <c r="C101" s="205"/>
      <c r="D101" s="205"/>
      <c r="E101" s="205"/>
      <c r="F101" s="205"/>
      <c r="G101" s="205"/>
      <c r="H101" s="205"/>
      <c r="I101" s="205"/>
      <c r="J101" s="205"/>
      <c r="K101" s="205"/>
      <c r="L101" s="205"/>
      <c r="M101" s="205"/>
      <c r="N101" s="205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</row>
    <row r="102" spans="1:36" x14ac:dyDescent="0.25">
      <c r="A102" s="205"/>
      <c r="B102" s="205"/>
      <c r="C102" s="205"/>
      <c r="D102" s="205"/>
      <c r="E102" s="205"/>
      <c r="F102" s="205"/>
      <c r="G102" s="205"/>
      <c r="H102" s="205"/>
      <c r="I102" s="205"/>
      <c r="J102" s="205"/>
      <c r="K102" s="205"/>
      <c r="L102" s="205"/>
      <c r="M102" s="205"/>
      <c r="N102" s="205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</row>
    <row r="103" spans="1:36" x14ac:dyDescent="0.25">
      <c r="A103" s="205"/>
      <c r="B103" s="205"/>
      <c r="C103" s="205"/>
      <c r="D103" s="205"/>
      <c r="E103" s="205"/>
      <c r="F103" s="205"/>
      <c r="G103" s="205"/>
      <c r="H103" s="205"/>
      <c r="I103" s="205"/>
      <c r="J103" s="205"/>
      <c r="K103" s="205"/>
      <c r="L103" s="205"/>
      <c r="M103" s="205"/>
      <c r="N103" s="205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</row>
    <row r="104" spans="1:36" x14ac:dyDescent="0.25">
      <c r="A104" s="205"/>
      <c r="B104" s="205"/>
      <c r="C104" s="205"/>
      <c r="D104" s="205"/>
      <c r="E104" s="205"/>
      <c r="F104" s="205"/>
      <c r="G104" s="205"/>
      <c r="H104" s="205"/>
      <c r="I104" s="205"/>
      <c r="J104" s="205"/>
      <c r="K104" s="205"/>
      <c r="L104" s="205"/>
      <c r="M104" s="205"/>
      <c r="N104" s="205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</row>
    <row r="105" spans="1:36" x14ac:dyDescent="0.25">
      <c r="A105" s="205"/>
      <c r="B105" s="205"/>
      <c r="C105" s="205"/>
      <c r="D105" s="205"/>
      <c r="E105" s="205"/>
      <c r="F105" s="205"/>
      <c r="G105" s="205"/>
      <c r="H105" s="205"/>
      <c r="I105" s="205"/>
      <c r="J105" s="205"/>
      <c r="K105" s="205"/>
      <c r="L105" s="205"/>
      <c r="M105" s="205"/>
      <c r="N105" s="205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</row>
    <row r="106" spans="1:36" x14ac:dyDescent="0.25">
      <c r="A106" s="205"/>
      <c r="B106" s="205"/>
      <c r="C106" s="205"/>
      <c r="D106" s="205"/>
      <c r="E106" s="205"/>
      <c r="F106" s="205"/>
      <c r="G106" s="205"/>
      <c r="H106" s="205"/>
      <c r="I106" s="205"/>
      <c r="J106" s="205"/>
      <c r="K106" s="205"/>
      <c r="L106" s="205"/>
      <c r="M106" s="205"/>
      <c r="N106" s="205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</row>
    <row r="107" spans="1:36" x14ac:dyDescent="0.25">
      <c r="A107" s="205"/>
      <c r="B107" s="205"/>
      <c r="C107" s="205"/>
      <c r="D107" s="205"/>
      <c r="E107" s="205"/>
      <c r="F107" s="205"/>
      <c r="G107" s="205"/>
      <c r="H107" s="205"/>
      <c r="I107" s="205"/>
      <c r="J107" s="205"/>
      <c r="K107" s="205"/>
      <c r="L107" s="205"/>
      <c r="M107" s="205"/>
      <c r="N107" s="205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</row>
    <row r="108" spans="1:36" x14ac:dyDescent="0.25">
      <c r="A108" s="205"/>
      <c r="B108" s="205"/>
      <c r="C108" s="205"/>
      <c r="D108" s="205"/>
      <c r="E108" s="205"/>
      <c r="F108" s="205"/>
      <c r="G108" s="205"/>
      <c r="H108" s="205"/>
      <c r="I108" s="205"/>
      <c r="J108" s="205"/>
      <c r="K108" s="205"/>
      <c r="L108" s="205"/>
      <c r="M108" s="205"/>
      <c r="N108" s="205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</row>
    <row r="109" spans="1:36" x14ac:dyDescent="0.25">
      <c r="A109" s="205"/>
      <c r="B109" s="205"/>
      <c r="C109" s="205"/>
      <c r="D109" s="205"/>
      <c r="E109" s="205"/>
      <c r="F109" s="205"/>
      <c r="G109" s="205"/>
      <c r="H109" s="205"/>
      <c r="I109" s="205"/>
      <c r="J109" s="205"/>
      <c r="K109" s="205"/>
      <c r="L109" s="205"/>
      <c r="M109" s="205"/>
      <c r="N109" s="205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</row>
    <row r="110" spans="1:36" x14ac:dyDescent="0.25">
      <c r="A110" s="205"/>
      <c r="B110" s="205"/>
      <c r="C110" s="205"/>
      <c r="D110" s="205"/>
      <c r="E110" s="205"/>
      <c r="F110" s="205"/>
      <c r="G110" s="205"/>
      <c r="H110" s="205"/>
      <c r="I110" s="205"/>
      <c r="J110" s="205"/>
      <c r="K110" s="205"/>
      <c r="L110" s="205"/>
      <c r="M110" s="205"/>
      <c r="N110" s="205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</row>
    <row r="111" spans="1:36" x14ac:dyDescent="0.25">
      <c r="A111" s="205"/>
      <c r="B111" s="205"/>
      <c r="C111" s="205"/>
      <c r="D111" s="205"/>
      <c r="E111" s="205"/>
      <c r="F111" s="205"/>
      <c r="G111" s="205"/>
      <c r="H111" s="205"/>
      <c r="I111" s="205"/>
      <c r="J111" s="205"/>
      <c r="K111" s="205"/>
      <c r="L111" s="205"/>
      <c r="M111" s="205"/>
      <c r="N111" s="205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</row>
    <row r="112" spans="1:36" x14ac:dyDescent="0.25">
      <c r="A112" s="205"/>
      <c r="B112" s="205"/>
      <c r="C112" s="205"/>
      <c r="D112" s="205"/>
      <c r="E112" s="205"/>
      <c r="F112" s="205"/>
      <c r="G112" s="205"/>
      <c r="H112" s="205"/>
      <c r="I112" s="205"/>
      <c r="J112" s="205"/>
      <c r="K112" s="205"/>
      <c r="L112" s="205"/>
      <c r="M112" s="205"/>
      <c r="N112" s="205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</row>
    <row r="113" spans="1:36" x14ac:dyDescent="0.25">
      <c r="A113" s="205"/>
      <c r="B113" s="205"/>
      <c r="C113" s="205"/>
      <c r="D113" s="205"/>
      <c r="E113" s="205"/>
      <c r="F113" s="205"/>
      <c r="G113" s="205"/>
      <c r="H113" s="205"/>
      <c r="I113" s="205"/>
      <c r="J113" s="205"/>
      <c r="K113" s="205"/>
      <c r="L113" s="205"/>
      <c r="M113" s="205"/>
      <c r="N113" s="205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</row>
    <row r="114" spans="1:36" x14ac:dyDescent="0.25">
      <c r="A114" s="205"/>
      <c r="B114" s="205"/>
      <c r="C114" s="205"/>
      <c r="D114" s="205"/>
      <c r="E114" s="205"/>
      <c r="F114" s="205"/>
      <c r="G114" s="205"/>
      <c r="H114" s="205"/>
      <c r="I114" s="205"/>
      <c r="J114" s="205"/>
      <c r="K114" s="205"/>
      <c r="L114" s="205"/>
      <c r="M114" s="205"/>
      <c r="N114" s="205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</row>
    <row r="115" spans="1:36" x14ac:dyDescent="0.25">
      <c r="A115" s="205"/>
      <c r="B115" s="205"/>
      <c r="C115" s="205"/>
      <c r="D115" s="205"/>
      <c r="E115" s="205"/>
      <c r="F115" s="205"/>
      <c r="G115" s="205"/>
      <c r="H115" s="205"/>
      <c r="I115" s="205"/>
      <c r="J115" s="205"/>
      <c r="K115" s="205"/>
      <c r="L115" s="205"/>
      <c r="M115" s="205"/>
      <c r="N115" s="205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</row>
    <row r="116" spans="1:36" x14ac:dyDescent="0.25">
      <c r="A116" s="205"/>
      <c r="B116" s="205"/>
      <c r="C116" s="205"/>
      <c r="D116" s="205"/>
      <c r="E116" s="205"/>
      <c r="F116" s="205"/>
      <c r="G116" s="205"/>
      <c r="H116" s="205"/>
      <c r="I116" s="205"/>
      <c r="J116" s="205"/>
      <c r="K116" s="205"/>
      <c r="L116" s="205"/>
      <c r="M116" s="205"/>
      <c r="N116" s="205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</row>
    <row r="117" spans="1:36" x14ac:dyDescent="0.25">
      <c r="A117" s="205"/>
      <c r="B117" s="205"/>
      <c r="C117" s="205"/>
      <c r="D117" s="205"/>
      <c r="E117" s="205"/>
      <c r="F117" s="205"/>
      <c r="G117" s="205"/>
      <c r="H117" s="205"/>
      <c r="I117" s="205"/>
      <c r="J117" s="205"/>
      <c r="K117" s="205"/>
      <c r="L117" s="205"/>
      <c r="M117" s="205"/>
      <c r="N117" s="205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</row>
    <row r="118" spans="1:36" x14ac:dyDescent="0.25">
      <c r="A118" s="205"/>
      <c r="B118" s="205"/>
      <c r="C118" s="205"/>
      <c r="D118" s="205"/>
      <c r="E118" s="205"/>
      <c r="F118" s="205"/>
      <c r="G118" s="205"/>
      <c r="H118" s="205"/>
      <c r="I118" s="205"/>
      <c r="J118" s="205"/>
      <c r="K118" s="205"/>
      <c r="L118" s="205"/>
      <c r="M118" s="205"/>
      <c r="N118" s="205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</row>
    <row r="119" spans="1:36" x14ac:dyDescent="0.25">
      <c r="A119" s="205"/>
      <c r="B119" s="205"/>
      <c r="C119" s="205"/>
      <c r="D119" s="205"/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</row>
    <row r="120" spans="1:36" x14ac:dyDescent="0.25">
      <c r="A120" s="205"/>
      <c r="B120" s="205"/>
      <c r="C120" s="205"/>
      <c r="D120" s="205"/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P120" s="186"/>
    </row>
    <row r="121" spans="1:36" x14ac:dyDescent="0.25">
      <c r="A121" s="205"/>
      <c r="B121" s="205"/>
      <c r="C121" s="205"/>
      <c r="D121" s="205"/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  <c r="P121" s="186"/>
    </row>
    <row r="122" spans="1:36" x14ac:dyDescent="0.25">
      <c r="A122" s="205"/>
      <c r="B122" s="205"/>
      <c r="C122" s="205"/>
      <c r="D122" s="205"/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</row>
    <row r="123" spans="1:36" x14ac:dyDescent="0.25">
      <c r="A123" s="205"/>
      <c r="B123" s="205"/>
      <c r="C123" s="205"/>
      <c r="D123" s="205"/>
      <c r="E123" s="205"/>
      <c r="F123" s="205"/>
      <c r="G123" s="205"/>
      <c r="H123" s="205"/>
      <c r="I123" s="205"/>
      <c r="J123" s="205"/>
      <c r="K123" s="205"/>
      <c r="L123" s="205"/>
      <c r="M123" s="205"/>
      <c r="N123" s="205"/>
    </row>
    <row r="124" spans="1:36" x14ac:dyDescent="0.25">
      <c r="A124" s="205"/>
      <c r="B124" s="205"/>
      <c r="C124" s="205"/>
      <c r="D124" s="205"/>
      <c r="E124" s="205"/>
      <c r="F124" s="205"/>
      <c r="G124" s="205"/>
      <c r="H124" s="205"/>
      <c r="I124" s="205"/>
      <c r="J124" s="205"/>
      <c r="K124" s="205"/>
      <c r="L124" s="205"/>
      <c r="M124" s="205"/>
      <c r="N124" s="205"/>
    </row>
    <row r="125" spans="1:36" x14ac:dyDescent="0.25">
      <c r="A125" s="205"/>
      <c r="B125" s="205"/>
      <c r="C125" s="205"/>
      <c r="D125" s="205"/>
      <c r="E125" s="205"/>
      <c r="F125" s="205"/>
      <c r="G125" s="205"/>
      <c r="H125" s="205"/>
      <c r="I125" s="205"/>
      <c r="J125" s="205"/>
      <c r="K125" s="205"/>
      <c r="L125" s="205"/>
      <c r="M125" s="205"/>
      <c r="N125" s="205"/>
    </row>
    <row r="126" spans="1:36" x14ac:dyDescent="0.25">
      <c r="A126" s="205"/>
      <c r="B126" s="205"/>
      <c r="C126" s="205"/>
      <c r="D126" s="205"/>
      <c r="E126" s="205"/>
      <c r="F126" s="205"/>
      <c r="G126" s="205"/>
      <c r="H126" s="205"/>
      <c r="I126" s="205"/>
      <c r="J126" s="205"/>
      <c r="K126" s="205"/>
      <c r="L126" s="205"/>
      <c r="M126" s="205"/>
      <c r="N126" s="205"/>
    </row>
    <row r="127" spans="1:36" x14ac:dyDescent="0.25">
      <c r="A127" s="205"/>
      <c r="B127" s="205"/>
      <c r="C127" s="205"/>
      <c r="D127" s="205"/>
      <c r="E127" s="205"/>
      <c r="F127" s="205"/>
      <c r="G127" s="205"/>
      <c r="H127" s="205"/>
      <c r="I127" s="205"/>
      <c r="J127" s="205"/>
      <c r="K127" s="205"/>
      <c r="L127" s="205"/>
      <c r="M127" s="205"/>
      <c r="N127" s="205"/>
    </row>
    <row r="128" spans="1:36" x14ac:dyDescent="0.25">
      <c r="A128" s="205"/>
      <c r="B128" s="205"/>
      <c r="C128" s="205"/>
      <c r="D128" s="205"/>
      <c r="E128" s="205"/>
      <c r="F128" s="205"/>
      <c r="G128" s="205"/>
      <c r="H128" s="205"/>
      <c r="I128" s="205"/>
      <c r="J128" s="205"/>
      <c r="K128" s="205"/>
      <c r="L128" s="205"/>
      <c r="M128" s="205"/>
      <c r="N128" s="205"/>
    </row>
    <row r="129" spans="1:14" x14ac:dyDescent="0.25">
      <c r="A129" s="205"/>
      <c r="B129" s="205"/>
      <c r="C129" s="205"/>
      <c r="D129" s="205"/>
      <c r="E129" s="205"/>
      <c r="F129" s="205"/>
      <c r="G129" s="205"/>
      <c r="H129" s="205"/>
      <c r="I129" s="205"/>
      <c r="J129" s="205"/>
      <c r="K129" s="205"/>
      <c r="L129" s="205"/>
      <c r="M129" s="205"/>
      <c r="N129" s="205"/>
    </row>
    <row r="130" spans="1:14" x14ac:dyDescent="0.25">
      <c r="A130" s="205"/>
      <c r="B130" s="205"/>
      <c r="C130" s="205"/>
      <c r="D130" s="205"/>
      <c r="E130" s="205"/>
      <c r="F130" s="205"/>
      <c r="G130" s="205"/>
      <c r="H130" s="205"/>
      <c r="I130" s="205"/>
      <c r="J130" s="205"/>
      <c r="K130" s="205"/>
      <c r="L130" s="205"/>
      <c r="M130" s="205"/>
      <c r="N130" s="205"/>
    </row>
    <row r="131" spans="1:14" x14ac:dyDescent="0.25">
      <c r="A131" s="205"/>
      <c r="B131" s="205"/>
      <c r="C131" s="205"/>
      <c r="D131" s="205"/>
      <c r="E131" s="205"/>
      <c r="F131" s="205"/>
      <c r="G131" s="205"/>
      <c r="H131" s="205"/>
      <c r="I131" s="205"/>
      <c r="J131" s="205"/>
      <c r="K131" s="205"/>
      <c r="L131" s="205"/>
      <c r="M131" s="205"/>
      <c r="N131" s="205"/>
    </row>
    <row r="132" spans="1:14" x14ac:dyDescent="0.25">
      <c r="A132" s="205"/>
      <c r="B132" s="205"/>
      <c r="C132" s="205"/>
      <c r="D132" s="205"/>
      <c r="E132" s="205"/>
      <c r="F132" s="205"/>
      <c r="G132" s="205"/>
      <c r="H132" s="205"/>
      <c r="I132" s="205"/>
      <c r="J132" s="205"/>
      <c r="K132" s="205"/>
      <c r="L132" s="205"/>
      <c r="M132" s="205"/>
      <c r="N132" s="205"/>
    </row>
    <row r="133" spans="1:14" x14ac:dyDescent="0.25">
      <c r="A133" s="205"/>
      <c r="B133" s="205"/>
      <c r="C133" s="205"/>
      <c r="D133" s="205"/>
      <c r="E133" s="205"/>
      <c r="F133" s="205"/>
      <c r="G133" s="205"/>
      <c r="H133" s="205"/>
      <c r="I133" s="205"/>
      <c r="J133" s="205"/>
      <c r="K133" s="205"/>
      <c r="L133" s="205"/>
      <c r="M133" s="205"/>
      <c r="N133" s="205"/>
    </row>
    <row r="134" spans="1:14" x14ac:dyDescent="0.25">
      <c r="A134" s="205"/>
      <c r="B134" s="205"/>
      <c r="C134" s="205"/>
      <c r="D134" s="205"/>
      <c r="E134" s="205"/>
      <c r="F134" s="205"/>
      <c r="G134" s="205"/>
      <c r="H134" s="205"/>
      <c r="I134" s="205"/>
      <c r="J134" s="205"/>
      <c r="K134" s="205"/>
      <c r="L134" s="205"/>
      <c r="M134" s="205"/>
      <c r="N134" s="205"/>
    </row>
    <row r="135" spans="1:14" x14ac:dyDescent="0.25">
      <c r="A135" s="205"/>
      <c r="B135" s="205"/>
      <c r="C135" s="205"/>
      <c r="D135" s="205"/>
      <c r="E135" s="205"/>
      <c r="F135" s="205"/>
      <c r="G135" s="205"/>
      <c r="H135" s="205"/>
      <c r="I135" s="205"/>
      <c r="J135" s="205"/>
      <c r="K135" s="205"/>
      <c r="L135" s="205"/>
      <c r="M135" s="205"/>
      <c r="N135" s="205"/>
    </row>
    <row r="136" spans="1:14" x14ac:dyDescent="0.25">
      <c r="A136" s="205"/>
      <c r="B136" s="205"/>
      <c r="C136" s="205"/>
      <c r="D136" s="205"/>
      <c r="E136" s="205"/>
      <c r="F136" s="205"/>
      <c r="G136" s="205"/>
      <c r="H136" s="205"/>
      <c r="I136" s="205"/>
      <c r="J136" s="205"/>
      <c r="K136" s="205"/>
      <c r="L136" s="205"/>
      <c r="M136" s="205"/>
      <c r="N136" s="205"/>
    </row>
    <row r="137" spans="1:14" x14ac:dyDescent="0.25">
      <c r="A137" s="205"/>
      <c r="B137" s="205"/>
      <c r="C137" s="205"/>
      <c r="D137" s="205"/>
      <c r="E137" s="205"/>
      <c r="F137" s="205"/>
      <c r="G137" s="205"/>
      <c r="H137" s="205"/>
      <c r="I137" s="205"/>
      <c r="J137" s="205"/>
      <c r="K137" s="205"/>
      <c r="L137" s="205"/>
      <c r="M137" s="205"/>
      <c r="N137" s="205"/>
    </row>
    <row r="138" spans="1:14" x14ac:dyDescent="0.25">
      <c r="A138" s="205"/>
      <c r="B138" s="205"/>
      <c r="C138" s="205"/>
      <c r="D138" s="205"/>
      <c r="E138" s="205"/>
      <c r="F138" s="205"/>
      <c r="G138" s="205"/>
      <c r="H138" s="205"/>
      <c r="I138" s="205"/>
      <c r="J138" s="205"/>
      <c r="K138" s="205"/>
      <c r="L138" s="205"/>
      <c r="M138" s="205"/>
      <c r="N138" s="205"/>
    </row>
    <row r="139" spans="1:14" x14ac:dyDescent="0.25">
      <c r="C139" s="205"/>
      <c r="D139" s="205"/>
      <c r="E139" s="205"/>
      <c r="F139" s="205"/>
      <c r="G139" s="205"/>
      <c r="H139" s="205"/>
      <c r="I139" s="205"/>
      <c r="J139" s="205"/>
      <c r="K139" s="205"/>
      <c r="L139" s="205"/>
      <c r="M139" s="205"/>
      <c r="N139" s="205"/>
    </row>
    <row r="140" spans="1:14" x14ac:dyDescent="0.25">
      <c r="C140" s="205"/>
      <c r="D140" s="205"/>
      <c r="E140" s="205"/>
      <c r="F140" s="205"/>
      <c r="G140" s="205"/>
      <c r="H140" s="205"/>
      <c r="I140" s="205"/>
      <c r="J140" s="205"/>
      <c r="K140" s="205"/>
      <c r="L140" s="205"/>
      <c r="M140" s="205"/>
      <c r="N140" s="205"/>
    </row>
    <row r="141" spans="1:14" x14ac:dyDescent="0.25">
      <c r="C141" s="205"/>
      <c r="D141" s="205"/>
      <c r="E141" s="205"/>
      <c r="F141" s="205"/>
      <c r="G141" s="205"/>
      <c r="H141" s="205"/>
      <c r="I141" s="205"/>
      <c r="J141" s="205"/>
      <c r="K141" s="205"/>
      <c r="L141" s="205"/>
      <c r="M141" s="205"/>
      <c r="N141" s="205"/>
    </row>
    <row r="142" spans="1:14" x14ac:dyDescent="0.25">
      <c r="C142" s="205"/>
      <c r="D142" s="205"/>
      <c r="E142" s="205"/>
      <c r="F142" s="205"/>
      <c r="G142" s="205"/>
      <c r="H142" s="205"/>
      <c r="I142" s="205"/>
      <c r="J142" s="205"/>
      <c r="K142" s="205"/>
      <c r="L142" s="205"/>
      <c r="M142" s="205"/>
      <c r="N142" s="205"/>
    </row>
    <row r="143" spans="1:14" x14ac:dyDescent="0.25">
      <c r="C143" s="205"/>
      <c r="D143" s="205"/>
      <c r="E143" s="205"/>
      <c r="F143" s="205"/>
      <c r="G143" s="205"/>
      <c r="H143" s="205"/>
      <c r="I143" s="205"/>
      <c r="J143" s="205"/>
      <c r="K143" s="205"/>
      <c r="L143" s="205"/>
      <c r="M143" s="205"/>
      <c r="N143" s="205"/>
    </row>
    <row r="144" spans="1:14" x14ac:dyDescent="0.25">
      <c r="C144" s="205"/>
      <c r="D144" s="205"/>
      <c r="E144" s="205"/>
      <c r="F144" s="205"/>
      <c r="G144" s="205"/>
      <c r="H144" s="205"/>
      <c r="I144" s="205"/>
      <c r="J144" s="205"/>
      <c r="K144" s="205"/>
      <c r="L144" s="205"/>
      <c r="M144" s="205"/>
      <c r="N144" s="205"/>
    </row>
    <row r="145" spans="3:14" x14ac:dyDescent="0.25">
      <c r="C145" s="205"/>
      <c r="D145" s="205"/>
      <c r="E145" s="205"/>
      <c r="F145" s="205"/>
      <c r="G145" s="205"/>
      <c r="H145" s="205"/>
      <c r="I145" s="205"/>
      <c r="J145" s="205"/>
      <c r="K145" s="205"/>
      <c r="L145" s="205"/>
      <c r="M145" s="205"/>
      <c r="N145" s="205"/>
    </row>
    <row r="146" spans="3:14" x14ac:dyDescent="0.25">
      <c r="C146" s="205"/>
      <c r="D146" s="205"/>
      <c r="E146" s="205"/>
      <c r="F146" s="205"/>
      <c r="G146" s="205"/>
      <c r="H146" s="205"/>
      <c r="I146" s="205"/>
      <c r="J146" s="205"/>
      <c r="K146" s="205"/>
      <c r="L146" s="205"/>
      <c r="M146" s="205"/>
      <c r="N146" s="205"/>
    </row>
  </sheetData>
  <dataConsolidate/>
  <mergeCells count="14">
    <mergeCell ref="M1:N1"/>
    <mergeCell ref="A32:A40"/>
    <mergeCell ref="A2:A31"/>
    <mergeCell ref="B2:B24"/>
    <mergeCell ref="B25:B31"/>
    <mergeCell ref="B32:B40"/>
    <mergeCell ref="A87:B89"/>
    <mergeCell ref="A90:B90"/>
    <mergeCell ref="A41:A86"/>
    <mergeCell ref="B41:B49"/>
    <mergeCell ref="B50:B51"/>
    <mergeCell ref="B52:B61"/>
    <mergeCell ref="B62:B68"/>
    <mergeCell ref="B69:B86"/>
  </mergeCells>
  <printOptions horizontalCentered="1" verticalCentered="1"/>
  <pageMargins left="0" right="0" top="0.19685039370078741" bottom="0.19685039370078741" header="0" footer="0"/>
  <pageSetup paperSize="9" scale="65" fitToWidth="0" fitToHeight="0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Sheet1</vt:lpstr>
      <vt:lpstr>Sheet1!Ispis_naslova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Mirica</cp:lastModifiedBy>
  <cp:lastPrinted>2018-08-23T12:01:40Z</cp:lastPrinted>
  <dcterms:created xsi:type="dcterms:W3CDTF">2014-12-14T09:32:57Z</dcterms:created>
  <dcterms:modified xsi:type="dcterms:W3CDTF">2018-08-24T11:13:31Z</dcterms:modified>
</cp:coreProperties>
</file>