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Mirica\"/>
    </mc:Choice>
  </mc:AlternateContent>
  <bookViews>
    <workbookView xWindow="0" yWindow="0" windowWidth="25200" windowHeight="11985" tabRatio="592" activeTab="1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C585" i="10" l="1"/>
  <c r="E31" i="10" l="1"/>
  <c r="E588" i="10" l="1"/>
  <c r="D585" i="10"/>
  <c r="E586" i="10"/>
  <c r="D112" i="10" l="1"/>
  <c r="E114" i="10"/>
  <c r="E471" i="10"/>
  <c r="G470" i="10"/>
  <c r="F470" i="10"/>
  <c r="F469" i="10" s="1"/>
  <c r="F468" i="10" s="1"/>
  <c r="F465" i="10" s="1"/>
  <c r="D470" i="10"/>
  <c r="D469" i="10" s="1"/>
  <c r="D468" i="10" s="1"/>
  <c r="D465" i="10" s="1"/>
  <c r="C470" i="10"/>
  <c r="E470" i="10" s="1"/>
  <c r="E156" i="10"/>
  <c r="G155" i="10"/>
  <c r="G154" i="10" s="1"/>
  <c r="F155" i="10"/>
  <c r="F154" i="10" s="1"/>
  <c r="F153" i="10" s="1"/>
  <c r="F150" i="10" s="1"/>
  <c r="D155" i="10"/>
  <c r="C155" i="10"/>
  <c r="C154" i="10"/>
  <c r="C153" i="10" s="1"/>
  <c r="C150" i="10" s="1"/>
  <c r="E258" i="10"/>
  <c r="G257" i="10"/>
  <c r="F257" i="10"/>
  <c r="D257" i="10"/>
  <c r="C257" i="10"/>
  <c r="G256" i="10"/>
  <c r="F256" i="10"/>
  <c r="F255" i="10" s="1"/>
  <c r="C256" i="10"/>
  <c r="C255" i="10" s="1"/>
  <c r="E251" i="10"/>
  <c r="G250" i="10"/>
  <c r="F250" i="10"/>
  <c r="D250" i="10"/>
  <c r="D249" i="10" s="1"/>
  <c r="D248" i="10" s="1"/>
  <c r="D245" i="10" s="1"/>
  <c r="C250" i="10"/>
  <c r="G249" i="10"/>
  <c r="F249" i="10"/>
  <c r="F248" i="10" s="1"/>
  <c r="F245" i="10" s="1"/>
  <c r="D136" i="10"/>
  <c r="C136" i="10"/>
  <c r="E139" i="10"/>
  <c r="E137" i="10"/>
  <c r="I257" i="10" l="1"/>
  <c r="H470" i="10"/>
  <c r="J470" i="10"/>
  <c r="C469" i="10"/>
  <c r="G153" i="10"/>
  <c r="I154" i="10"/>
  <c r="G469" i="10"/>
  <c r="I155" i="10"/>
  <c r="I256" i="10"/>
  <c r="I470" i="10"/>
  <c r="E250" i="10"/>
  <c r="G255" i="10"/>
  <c r="G252" i="10" s="1"/>
  <c r="E155" i="10"/>
  <c r="H155" i="10" s="1"/>
  <c r="D154" i="10"/>
  <c r="F252" i="10"/>
  <c r="E257" i="10"/>
  <c r="H257" i="10" s="1"/>
  <c r="J257" i="10"/>
  <c r="D256" i="10"/>
  <c r="C252" i="10"/>
  <c r="I249" i="10"/>
  <c r="I250" i="10"/>
  <c r="G248" i="10"/>
  <c r="J250" i="10"/>
  <c r="I252" i="10"/>
  <c r="C249" i="10"/>
  <c r="C248" i="10" s="1"/>
  <c r="C245" i="10" s="1"/>
  <c r="E245" i="10" s="1"/>
  <c r="H250" i="10"/>
  <c r="C31" i="2"/>
  <c r="E397" i="10"/>
  <c r="G396" i="10"/>
  <c r="F396" i="10"/>
  <c r="D396" i="10"/>
  <c r="C396" i="10"/>
  <c r="C395" i="10" s="1"/>
  <c r="C394" i="10" s="1"/>
  <c r="C391" i="10" s="1"/>
  <c r="G395" i="10"/>
  <c r="G394" i="10" s="1"/>
  <c r="G391" i="10" s="1"/>
  <c r="F395" i="10"/>
  <c r="D395" i="10"/>
  <c r="D394" i="10" s="1"/>
  <c r="E244" i="10"/>
  <c r="G243" i="10"/>
  <c r="G242" i="10" s="1"/>
  <c r="F243" i="10"/>
  <c r="D243" i="10"/>
  <c r="D242" i="10" s="1"/>
  <c r="D241" i="10" s="1"/>
  <c r="D238" i="10" s="1"/>
  <c r="C243" i="10"/>
  <c r="E243" i="10" s="1"/>
  <c r="C238" i="10"/>
  <c r="E469" i="10" l="1"/>
  <c r="H469" i="10" s="1"/>
  <c r="C468" i="10"/>
  <c r="G150" i="10"/>
  <c r="I150" i="10" s="1"/>
  <c r="I153" i="10"/>
  <c r="E249" i="10"/>
  <c r="J249" i="10" s="1"/>
  <c r="I255" i="10"/>
  <c r="E248" i="10"/>
  <c r="J248" i="10" s="1"/>
  <c r="I469" i="10"/>
  <c r="G468" i="10"/>
  <c r="J155" i="10"/>
  <c r="D153" i="10"/>
  <c r="E154" i="10"/>
  <c r="I395" i="10"/>
  <c r="E256" i="10"/>
  <c r="D255" i="10"/>
  <c r="I248" i="10"/>
  <c r="G245" i="10"/>
  <c r="I245" i="10" s="1"/>
  <c r="H248" i="10"/>
  <c r="H245" i="10"/>
  <c r="I396" i="10"/>
  <c r="C242" i="10"/>
  <c r="C241" i="10" s="1"/>
  <c r="E241" i="10" s="1"/>
  <c r="F394" i="10"/>
  <c r="F391" i="10" s="1"/>
  <c r="I391" i="10" s="1"/>
  <c r="E396" i="10"/>
  <c r="J396" i="10" s="1"/>
  <c r="E395" i="10"/>
  <c r="J395" i="10" s="1"/>
  <c r="E394" i="10"/>
  <c r="J394" i="10" s="1"/>
  <c r="D391" i="10"/>
  <c r="E238" i="10"/>
  <c r="H243" i="10"/>
  <c r="G241" i="10"/>
  <c r="F242" i="10"/>
  <c r="I242" i="10" s="1"/>
  <c r="I243" i="10"/>
  <c r="J243" i="10"/>
  <c r="E36" i="2"/>
  <c r="E468" i="10" l="1"/>
  <c r="H468" i="10" s="1"/>
  <c r="C465" i="10"/>
  <c r="E465" i="10" s="1"/>
  <c r="H465" i="10" s="1"/>
  <c r="J469" i="10"/>
  <c r="I468" i="10"/>
  <c r="G465" i="10"/>
  <c r="H249" i="10"/>
  <c r="H154" i="10"/>
  <c r="J154" i="10"/>
  <c r="D150" i="10"/>
  <c r="E150" i="10" s="1"/>
  <c r="E153" i="10"/>
  <c r="D252" i="10"/>
  <c r="E252" i="10" s="1"/>
  <c r="E255" i="10"/>
  <c r="H256" i="10"/>
  <c r="J256" i="10"/>
  <c r="J245" i="10"/>
  <c r="E242" i="10"/>
  <c r="J242" i="10" s="1"/>
  <c r="E391" i="10"/>
  <c r="J391" i="10" s="1"/>
  <c r="H396" i="10"/>
  <c r="I394" i="10"/>
  <c r="H394" i="10"/>
  <c r="H395" i="10"/>
  <c r="G238" i="10"/>
  <c r="J241" i="10"/>
  <c r="F241" i="10"/>
  <c r="H242" i="10"/>
  <c r="E237" i="10"/>
  <c r="G236" i="10"/>
  <c r="G235" i="10" s="1"/>
  <c r="G234" i="10" s="1"/>
  <c r="F236" i="10"/>
  <c r="F235" i="10" s="1"/>
  <c r="F234" i="10" s="1"/>
  <c r="D236" i="10"/>
  <c r="D235" i="10" s="1"/>
  <c r="D234" i="10" s="1"/>
  <c r="D231" i="10" s="1"/>
  <c r="C236" i="10"/>
  <c r="C235" i="10" s="1"/>
  <c r="C234" i="10" s="1"/>
  <c r="C231" i="10"/>
  <c r="J468" i="10" l="1"/>
  <c r="J465" i="10"/>
  <c r="I465" i="10"/>
  <c r="H153" i="10"/>
  <c r="J153" i="10"/>
  <c r="H150" i="10"/>
  <c r="J150" i="10"/>
  <c r="H255" i="10"/>
  <c r="J255" i="10"/>
  <c r="H252" i="10"/>
  <c r="J252" i="10"/>
  <c r="H391" i="10"/>
  <c r="F238" i="10"/>
  <c r="H238" i="10" s="1"/>
  <c r="H241" i="10"/>
  <c r="I241" i="10"/>
  <c r="J238" i="10"/>
  <c r="I238" i="10"/>
  <c r="E231" i="10"/>
  <c r="E234" i="10"/>
  <c r="H234" i="10" s="1"/>
  <c r="E236" i="10"/>
  <c r="H236" i="10" s="1"/>
  <c r="G231" i="10"/>
  <c r="F231" i="10"/>
  <c r="I234" i="10"/>
  <c r="E235" i="10"/>
  <c r="J235" i="10" s="1"/>
  <c r="I235" i="10"/>
  <c r="I236" i="10"/>
  <c r="H231" i="10" l="1"/>
  <c r="J231" i="10"/>
  <c r="J236" i="10"/>
  <c r="I231" i="10"/>
  <c r="J234" i="10"/>
  <c r="H235" i="10"/>
  <c r="E27" i="1"/>
  <c r="E26" i="1"/>
  <c r="E25" i="1"/>
  <c r="E24" i="1"/>
  <c r="D28" i="7"/>
  <c r="D27" i="7" s="1"/>
  <c r="D25" i="7" s="1"/>
  <c r="D17" i="7" s="1"/>
  <c r="D22" i="7"/>
  <c r="D21" i="7" s="1"/>
  <c r="D19" i="7" s="1"/>
  <c r="D14" i="7"/>
  <c r="E30" i="7"/>
  <c r="E29" i="7"/>
  <c r="E23" i="7"/>
  <c r="J23" i="7" s="1"/>
  <c r="E16" i="7"/>
  <c r="J16" i="7" s="1"/>
  <c r="H16" i="7" l="1"/>
  <c r="H23" i="7"/>
  <c r="D13" i="7"/>
  <c r="D11" i="7" s="1"/>
  <c r="D9" i="7" s="1"/>
  <c r="D14" i="2"/>
  <c r="E41" i="2"/>
  <c r="E40" i="2"/>
  <c r="E39" i="2"/>
  <c r="E37" i="2"/>
  <c r="E33" i="2"/>
  <c r="E32" i="2"/>
  <c r="E30" i="2"/>
  <c r="E28" i="2"/>
  <c r="E27" i="2"/>
  <c r="E25" i="2"/>
  <c r="E24" i="2"/>
  <c r="E23" i="2"/>
  <c r="E21" i="2"/>
  <c r="E19" i="2"/>
  <c r="E18" i="2"/>
  <c r="E17" i="2"/>
  <c r="E16" i="2"/>
  <c r="E15" i="2"/>
  <c r="E13" i="2"/>
  <c r="E12" i="2"/>
  <c r="E11" i="2"/>
  <c r="D38" i="2"/>
  <c r="D35" i="2"/>
  <c r="D31" i="2"/>
  <c r="D29" i="2"/>
  <c r="D26" i="2"/>
  <c r="D22" i="2"/>
  <c r="D20" i="2"/>
  <c r="D10" i="2"/>
  <c r="D26" i="5"/>
  <c r="D24" i="5" s="1"/>
  <c r="D20" i="5"/>
  <c r="E35" i="5"/>
  <c r="E34" i="5"/>
  <c r="E33" i="5"/>
  <c r="E31" i="5"/>
  <c r="E30" i="5"/>
  <c r="E27" i="5"/>
  <c r="E25" i="5"/>
  <c r="E23" i="5"/>
  <c r="E22" i="5"/>
  <c r="E21" i="5"/>
  <c r="E19" i="5"/>
  <c r="E18" i="5"/>
  <c r="E16" i="5"/>
  <c r="E15" i="5"/>
  <c r="E14" i="5"/>
  <c r="E12" i="5"/>
  <c r="E11" i="5"/>
  <c r="E10" i="5"/>
  <c r="D32" i="5"/>
  <c r="D29" i="5"/>
  <c r="D17" i="5"/>
  <c r="D13" i="5"/>
  <c r="D9" i="5"/>
  <c r="E21" i="6"/>
  <c r="E20" i="6"/>
  <c r="E10" i="6"/>
  <c r="D9" i="6"/>
  <c r="D8" i="6"/>
  <c r="C224" i="10"/>
  <c r="E230" i="10"/>
  <c r="G229" i="10"/>
  <c r="F229" i="10"/>
  <c r="F228" i="10" s="1"/>
  <c r="F227" i="10" s="1"/>
  <c r="F224" i="10" s="1"/>
  <c r="D229" i="10"/>
  <c r="D228" i="10" s="1"/>
  <c r="D227" i="10" s="1"/>
  <c r="D224" i="10" s="1"/>
  <c r="C229" i="10"/>
  <c r="E563" i="10"/>
  <c r="E564" i="10"/>
  <c r="C558" i="10"/>
  <c r="D558" i="10"/>
  <c r="E575" i="10"/>
  <c r="D583" i="10"/>
  <c r="D581" i="10"/>
  <c r="D576" i="10"/>
  <c r="D572" i="10"/>
  <c r="D554" i="10"/>
  <c r="D545" i="10"/>
  <c r="D544" i="10" s="1"/>
  <c r="D543" i="10" s="1"/>
  <c r="D540" i="10" s="1"/>
  <c r="D538" i="10"/>
  <c r="D537" i="10" s="1"/>
  <c r="D536" i="10" s="1"/>
  <c r="D533" i="10" s="1"/>
  <c r="D531" i="10"/>
  <c r="D530" i="10" s="1"/>
  <c r="D529" i="10" s="1"/>
  <c r="D526" i="10" s="1"/>
  <c r="D524" i="10"/>
  <c r="D523" i="10" s="1"/>
  <c r="D522" i="10" s="1"/>
  <c r="D519" i="10" s="1"/>
  <c r="D517" i="10"/>
  <c r="D516" i="10" s="1"/>
  <c r="D515" i="10" s="1"/>
  <c r="D512" i="10" s="1"/>
  <c r="D510" i="10"/>
  <c r="D509" i="10" s="1"/>
  <c r="D508" i="10" s="1"/>
  <c r="D505" i="10" s="1"/>
  <c r="D503" i="10"/>
  <c r="D502" i="10" s="1"/>
  <c r="D501" i="10" s="1"/>
  <c r="D498" i="10" s="1"/>
  <c r="D494" i="10"/>
  <c r="D493" i="10" s="1"/>
  <c r="D492" i="10" s="1"/>
  <c r="D489" i="10" s="1"/>
  <c r="D487" i="10"/>
  <c r="D486" i="10" s="1"/>
  <c r="D485" i="10" s="1"/>
  <c r="D482" i="10" s="1"/>
  <c r="D479" i="10"/>
  <c r="D478" i="10" s="1"/>
  <c r="D477" i="10" s="1"/>
  <c r="D474" i="10" s="1"/>
  <c r="D473" i="10" s="1"/>
  <c r="D463" i="10"/>
  <c r="D462" i="10" s="1"/>
  <c r="D461" i="10" s="1"/>
  <c r="D458" i="10" s="1"/>
  <c r="D456" i="10"/>
  <c r="D455" i="10" s="1"/>
  <c r="D454" i="10" s="1"/>
  <c r="D451" i="10" s="1"/>
  <c r="D449" i="10"/>
  <c r="D448" i="10" s="1"/>
  <c r="D447" i="10" s="1"/>
  <c r="D444" i="10" s="1"/>
  <c r="D442" i="10"/>
  <c r="D441" i="10" s="1"/>
  <c r="D440" i="10" s="1"/>
  <c r="D437" i="10" s="1"/>
  <c r="D435" i="10"/>
  <c r="D434" i="10" s="1"/>
  <c r="D433" i="10" s="1"/>
  <c r="D430" i="10" s="1"/>
  <c r="D426" i="10"/>
  <c r="D425" i="10" s="1"/>
  <c r="D424" i="10" s="1"/>
  <c r="D421" i="10" s="1"/>
  <c r="D419" i="10"/>
  <c r="D418" i="10" s="1"/>
  <c r="D417" i="10" s="1"/>
  <c r="D414" i="10" s="1"/>
  <c r="D412" i="10"/>
  <c r="D411" i="10" s="1"/>
  <c r="D410" i="10" s="1"/>
  <c r="D407" i="10" s="1"/>
  <c r="D405" i="10"/>
  <c r="D404" i="10" s="1"/>
  <c r="D403" i="10" s="1"/>
  <c r="D400" i="10" s="1"/>
  <c r="D389" i="10"/>
  <c r="D388" i="10" s="1"/>
  <c r="D387" i="10" s="1"/>
  <c r="D384" i="10" s="1"/>
  <c r="D382" i="10"/>
  <c r="D381" i="10" s="1"/>
  <c r="D380" i="10" s="1"/>
  <c r="D377" i="10" s="1"/>
  <c r="D375" i="10"/>
  <c r="D374" i="10" s="1"/>
  <c r="D373" i="10" s="1"/>
  <c r="D370" i="10" s="1"/>
  <c r="D367" i="10"/>
  <c r="D366" i="10" s="1"/>
  <c r="D365" i="10" s="1"/>
  <c r="D362" i="10" s="1"/>
  <c r="D360" i="10"/>
  <c r="D359" i="10" s="1"/>
  <c r="D358" i="10" s="1"/>
  <c r="D355" i="10" s="1"/>
  <c r="D353" i="10"/>
  <c r="D352" i="10" s="1"/>
  <c r="D351" i="10" s="1"/>
  <c r="D348" i="10" s="1"/>
  <c r="D344" i="10"/>
  <c r="D343" i="10" s="1"/>
  <c r="D342" i="10" s="1"/>
  <c r="D339" i="10" s="1"/>
  <c r="D337" i="10"/>
  <c r="D336" i="10" s="1"/>
  <c r="D335" i="10" s="1"/>
  <c r="D332" i="10" s="1"/>
  <c r="D330" i="10"/>
  <c r="D329" i="10" s="1"/>
  <c r="D328" i="10" s="1"/>
  <c r="D325" i="10" s="1"/>
  <c r="D323" i="10"/>
  <c r="D322" i="10" s="1"/>
  <c r="D321" i="10" s="1"/>
  <c r="D318" i="10" s="1"/>
  <c r="D315" i="10"/>
  <c r="D314" i="10" s="1"/>
  <c r="D313" i="10" s="1"/>
  <c r="D310" i="10" s="1"/>
  <c r="D307" i="10"/>
  <c r="D306" i="10" s="1"/>
  <c r="D305" i="10" s="1"/>
  <c r="D302" i="10" s="1"/>
  <c r="D297" i="10"/>
  <c r="D296" i="10" s="1"/>
  <c r="D295" i="10" s="1"/>
  <c r="D292" i="10" s="1"/>
  <c r="D288" i="10"/>
  <c r="D287" i="10" s="1"/>
  <c r="D286" i="10" s="1"/>
  <c r="D283" i="10" s="1"/>
  <c r="D280" i="10"/>
  <c r="D279" i="10" s="1"/>
  <c r="D278" i="10" s="1"/>
  <c r="D275" i="10" s="1"/>
  <c r="D273" i="10"/>
  <c r="D272" i="10" s="1"/>
  <c r="D271" i="10" s="1"/>
  <c r="D268" i="10" s="1"/>
  <c r="D266" i="10"/>
  <c r="D265" i="10" s="1"/>
  <c r="D264" i="10" s="1"/>
  <c r="D261" i="10" s="1"/>
  <c r="D222" i="10"/>
  <c r="D221" i="10" s="1"/>
  <c r="D220" i="10" s="1"/>
  <c r="D217" i="10" s="1"/>
  <c r="D215" i="10"/>
  <c r="D214" i="10" s="1"/>
  <c r="D213" i="10" s="1"/>
  <c r="D210" i="10" s="1"/>
  <c r="D208" i="10"/>
  <c r="D207" i="10" s="1"/>
  <c r="D206" i="10" s="1"/>
  <c r="D203" i="10" s="1"/>
  <c r="D201" i="10"/>
  <c r="D200" i="10" s="1"/>
  <c r="D199" i="10" s="1"/>
  <c r="D196" i="10" s="1"/>
  <c r="D194" i="10"/>
  <c r="D193" i="10" s="1"/>
  <c r="D192" i="10" s="1"/>
  <c r="D189" i="10" s="1"/>
  <c r="D187" i="10"/>
  <c r="D186" i="10" s="1"/>
  <c r="D185" i="10" s="1"/>
  <c r="D182" i="10" s="1"/>
  <c r="D181" i="10" s="1"/>
  <c r="D178" i="10"/>
  <c r="D177" i="10" s="1"/>
  <c r="D176" i="10" s="1"/>
  <c r="D173" i="10" s="1"/>
  <c r="D171" i="10"/>
  <c r="D170" i="10" s="1"/>
  <c r="D169" i="10" s="1"/>
  <c r="D166" i="10" s="1"/>
  <c r="D164" i="10"/>
  <c r="D163" i="10" s="1"/>
  <c r="D162" i="10" s="1"/>
  <c r="D159" i="10" s="1"/>
  <c r="D148" i="10"/>
  <c r="D147" i="10" s="1"/>
  <c r="D146" i="10" s="1"/>
  <c r="D143" i="10" s="1"/>
  <c r="D142" i="10" s="1"/>
  <c r="D140" i="10"/>
  <c r="D128" i="10"/>
  <c r="D127" i="10" s="1"/>
  <c r="D126" i="10" s="1"/>
  <c r="D123" i="10" s="1"/>
  <c r="D121" i="10"/>
  <c r="D120" i="10" s="1"/>
  <c r="D119" i="10" s="1"/>
  <c r="D116" i="10" s="1"/>
  <c r="D110" i="10"/>
  <c r="D100" i="10"/>
  <c r="D99" i="10" s="1"/>
  <c r="D98" i="10" s="1"/>
  <c r="D95" i="10" s="1"/>
  <c r="D93" i="10"/>
  <c r="D91" i="10"/>
  <c r="D86" i="10"/>
  <c r="D84" i="10"/>
  <c r="D80" i="10"/>
  <c r="D76" i="10"/>
  <c r="D72" i="10"/>
  <c r="D69" i="10"/>
  <c r="D62" i="10"/>
  <c r="D56" i="10"/>
  <c r="D51" i="10"/>
  <c r="D45" i="10"/>
  <c r="D31" i="10"/>
  <c r="D20" i="10"/>
  <c r="D19" i="10" s="1"/>
  <c r="D15" i="10"/>
  <c r="D13" i="10"/>
  <c r="D11" i="10"/>
  <c r="D429" i="10" l="1"/>
  <c r="D260" i="10"/>
  <c r="D158" i="10"/>
  <c r="D369" i="10"/>
  <c r="D28" i="5"/>
  <c r="I229" i="10"/>
  <c r="G228" i="10"/>
  <c r="D8" i="7"/>
  <c r="D7" i="7" s="1"/>
  <c r="D34" i="2"/>
  <c r="D9" i="2"/>
  <c r="D8" i="5"/>
  <c r="E229" i="10"/>
  <c r="J229" i="10" s="1"/>
  <c r="C228" i="10"/>
  <c r="E228" i="10" s="1"/>
  <c r="H228" i="10" s="1"/>
  <c r="D553" i="10"/>
  <c r="D550" i="10" s="1"/>
  <c r="D548" i="10" s="1"/>
  <c r="D547" i="10" s="1"/>
  <c r="D497" i="10"/>
  <c r="D481" i="10"/>
  <c r="D399" i="10"/>
  <c r="D347" i="10"/>
  <c r="D300" i="10"/>
  <c r="D282" i="10"/>
  <c r="D135" i="10"/>
  <c r="D134" i="10" s="1"/>
  <c r="D131" i="10" s="1"/>
  <c r="D130" i="10" s="1"/>
  <c r="D115" i="10"/>
  <c r="D109" i="10"/>
  <c r="D108" i="10" s="1"/>
  <c r="D105" i="10" s="1"/>
  <c r="D79" i="10"/>
  <c r="D44" i="10"/>
  <c r="D10" i="10"/>
  <c r="D9" i="10" s="1"/>
  <c r="D6" i="10" s="1"/>
  <c r="E587" i="10"/>
  <c r="E584" i="10"/>
  <c r="E582" i="10"/>
  <c r="E580" i="10"/>
  <c r="E579" i="10"/>
  <c r="E578" i="10"/>
  <c r="E577" i="10"/>
  <c r="E574" i="10"/>
  <c r="E573" i="10"/>
  <c r="E562" i="10"/>
  <c r="E561" i="10"/>
  <c r="E560" i="10"/>
  <c r="E559" i="10"/>
  <c r="E557" i="10"/>
  <c r="E556" i="10"/>
  <c r="E555" i="10"/>
  <c r="E546" i="10"/>
  <c r="E539" i="10"/>
  <c r="E525" i="10"/>
  <c r="E518" i="10"/>
  <c r="E511" i="10"/>
  <c r="E504" i="10"/>
  <c r="E495" i="10"/>
  <c r="E488" i="10"/>
  <c r="E480" i="10"/>
  <c r="E464" i="10"/>
  <c r="E457" i="10"/>
  <c r="E450" i="10"/>
  <c r="E443" i="10"/>
  <c r="E436" i="10"/>
  <c r="E427" i="10"/>
  <c r="E420" i="10"/>
  <c r="E413" i="10"/>
  <c r="E406" i="10"/>
  <c r="E390" i="10"/>
  <c r="E383" i="10"/>
  <c r="E376" i="10"/>
  <c r="E368" i="10"/>
  <c r="E361" i="10"/>
  <c r="E354" i="10"/>
  <c r="E345" i="10"/>
  <c r="E338" i="10"/>
  <c r="E331" i="10"/>
  <c r="E324" i="10"/>
  <c r="E308" i="10"/>
  <c r="E298" i="10"/>
  <c r="E291" i="10"/>
  <c r="E290" i="10"/>
  <c r="E289" i="10"/>
  <c r="E281" i="10"/>
  <c r="E274" i="10"/>
  <c r="E267" i="10"/>
  <c r="E223" i="10"/>
  <c r="E216" i="10"/>
  <c r="E209" i="10"/>
  <c r="E202" i="10"/>
  <c r="E195" i="10"/>
  <c r="E188" i="10"/>
  <c r="E179" i="10"/>
  <c r="E172" i="10"/>
  <c r="E165" i="10"/>
  <c r="E149" i="10"/>
  <c r="E141" i="10"/>
  <c r="E138" i="10"/>
  <c r="E129" i="10"/>
  <c r="E122" i="10"/>
  <c r="E113" i="10"/>
  <c r="E111" i="10"/>
  <c r="E104" i="10"/>
  <c r="E103" i="10"/>
  <c r="E102" i="10"/>
  <c r="E101" i="10"/>
  <c r="E94" i="10"/>
  <c r="E92" i="10"/>
  <c r="E90" i="10"/>
  <c r="E89" i="10"/>
  <c r="E88" i="10"/>
  <c r="E87" i="10"/>
  <c r="E85" i="10"/>
  <c r="E83" i="10"/>
  <c r="E82" i="10"/>
  <c r="E81" i="10"/>
  <c r="E78" i="10"/>
  <c r="E77" i="10"/>
  <c r="E75" i="10"/>
  <c r="E74" i="10"/>
  <c r="E73" i="10"/>
  <c r="E71" i="10"/>
  <c r="E70" i="10"/>
  <c r="E68" i="10"/>
  <c r="E67" i="10"/>
  <c r="E66" i="10"/>
  <c r="E65" i="10"/>
  <c r="E64" i="10"/>
  <c r="E63" i="10"/>
  <c r="E61" i="10"/>
  <c r="E60" i="10"/>
  <c r="E59" i="10"/>
  <c r="E58" i="10"/>
  <c r="E57" i="10"/>
  <c r="E55" i="10"/>
  <c r="E54" i="10"/>
  <c r="E53" i="10"/>
  <c r="E52" i="10"/>
  <c r="E50" i="10"/>
  <c r="E49" i="10"/>
  <c r="E48" i="10"/>
  <c r="E47" i="10"/>
  <c r="E46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25" i="10"/>
  <c r="E24" i="10"/>
  <c r="E23" i="10"/>
  <c r="E22" i="10"/>
  <c r="E21" i="10"/>
  <c r="E18" i="10"/>
  <c r="E17" i="10"/>
  <c r="E16" i="10"/>
  <c r="E14" i="10"/>
  <c r="E12" i="10"/>
  <c r="H229" i="10" l="1"/>
  <c r="J228" i="10"/>
  <c r="G227" i="10"/>
  <c r="I228" i="10"/>
  <c r="D8" i="2"/>
  <c r="D7" i="5"/>
  <c r="C227" i="10"/>
  <c r="E224" i="10"/>
  <c r="H224" i="10" s="1"/>
  <c r="D30" i="10"/>
  <c r="D29" i="10" s="1"/>
  <c r="G288" i="10"/>
  <c r="F288" i="10"/>
  <c r="C288" i="10"/>
  <c r="E288" i="10" s="1"/>
  <c r="G344" i="10"/>
  <c r="F344" i="10"/>
  <c r="C344" i="10"/>
  <c r="J288" i="10" l="1"/>
  <c r="I344" i="10"/>
  <c r="G343" i="10"/>
  <c r="G224" i="10"/>
  <c r="I227" i="10"/>
  <c r="H288" i="10"/>
  <c r="E227" i="10"/>
  <c r="H227" i="10" s="1"/>
  <c r="C343" i="10"/>
  <c r="E344" i="10"/>
  <c r="H344" i="10" s="1"/>
  <c r="D26" i="10"/>
  <c r="D5" i="10" s="1"/>
  <c r="F343" i="10"/>
  <c r="C38" i="2"/>
  <c r="E38" i="2" s="1"/>
  <c r="I28" i="7"/>
  <c r="I23" i="7"/>
  <c r="I16" i="7"/>
  <c r="G27" i="7"/>
  <c r="G22" i="7"/>
  <c r="G14" i="7"/>
  <c r="F27" i="7"/>
  <c r="F22" i="7"/>
  <c r="F14" i="7"/>
  <c r="F25" i="7" l="1"/>
  <c r="G25" i="7"/>
  <c r="G13" i="7"/>
  <c r="I22" i="7"/>
  <c r="J344" i="10"/>
  <c r="I343" i="10"/>
  <c r="J224" i="10"/>
  <c r="I224" i="10"/>
  <c r="G342" i="10"/>
  <c r="G339" i="10" s="1"/>
  <c r="J227" i="10"/>
  <c r="F13" i="7"/>
  <c r="I13" i="7"/>
  <c r="I14" i="7"/>
  <c r="I27" i="7"/>
  <c r="G21" i="7"/>
  <c r="G19" i="7" s="1"/>
  <c r="G17" i="7" s="1"/>
  <c r="F21" i="7"/>
  <c r="C342" i="10"/>
  <c r="E343" i="10"/>
  <c r="J343" i="10" s="1"/>
  <c r="F342" i="10"/>
  <c r="I135" i="10"/>
  <c r="G140" i="10"/>
  <c r="F140" i="10"/>
  <c r="G136" i="10"/>
  <c r="F136" i="10"/>
  <c r="G222" i="10"/>
  <c r="F222" i="10"/>
  <c r="C140" i="10"/>
  <c r="E140" i="10" s="1"/>
  <c r="E136" i="10"/>
  <c r="C222" i="10"/>
  <c r="G110" i="10"/>
  <c r="F110" i="10"/>
  <c r="G585" i="10"/>
  <c r="F585" i="10"/>
  <c r="G583" i="10"/>
  <c r="F583" i="10"/>
  <c r="G581" i="10"/>
  <c r="F581" i="10"/>
  <c r="G576" i="10"/>
  <c r="F576" i="10"/>
  <c r="G572" i="10"/>
  <c r="F572" i="10"/>
  <c r="G558" i="10"/>
  <c r="F558" i="10"/>
  <c r="G554" i="10"/>
  <c r="F554" i="10"/>
  <c r="G545" i="10"/>
  <c r="F545" i="10"/>
  <c r="G538" i="10"/>
  <c r="F538" i="10"/>
  <c r="G531" i="10"/>
  <c r="F531" i="10"/>
  <c r="G524" i="10"/>
  <c r="F524" i="10"/>
  <c r="G517" i="10"/>
  <c r="F517" i="10"/>
  <c r="G510" i="10"/>
  <c r="F510" i="10"/>
  <c r="G503" i="10"/>
  <c r="F503" i="10"/>
  <c r="I25" i="7" l="1"/>
  <c r="G11" i="7"/>
  <c r="F134" i="10"/>
  <c r="H136" i="10"/>
  <c r="F502" i="10"/>
  <c r="F530" i="10"/>
  <c r="F529" i="10" s="1"/>
  <c r="G134" i="10"/>
  <c r="J136" i="10"/>
  <c r="I342" i="10"/>
  <c r="H343" i="10"/>
  <c r="F221" i="10"/>
  <c r="H140" i="10"/>
  <c r="F523" i="10"/>
  <c r="F522" i="10" s="1"/>
  <c r="G221" i="10"/>
  <c r="J140" i="10"/>
  <c r="F11" i="7"/>
  <c r="F19" i="7"/>
  <c r="I19" i="7" s="1"/>
  <c r="I21" i="7"/>
  <c r="C221" i="10"/>
  <c r="E222" i="10"/>
  <c r="H222" i="10" s="1"/>
  <c r="C339" i="10"/>
  <c r="E339" i="10" s="1"/>
  <c r="J339" i="10" s="1"/>
  <c r="E342" i="10"/>
  <c r="J342" i="10" s="1"/>
  <c r="D4" i="10"/>
  <c r="I222" i="10"/>
  <c r="I140" i="10"/>
  <c r="I136" i="10"/>
  <c r="F339" i="10"/>
  <c r="C135" i="10"/>
  <c r="E135" i="10" s="1"/>
  <c r="I558" i="10"/>
  <c r="G509" i="10"/>
  <c r="I510" i="10"/>
  <c r="G523" i="10"/>
  <c r="I524" i="10"/>
  <c r="G537" i="10"/>
  <c r="I538" i="10"/>
  <c r="I554" i="10"/>
  <c r="I572" i="10"/>
  <c r="I581" i="10"/>
  <c r="I585" i="10"/>
  <c r="F516" i="10"/>
  <c r="F544" i="10"/>
  <c r="I545" i="10"/>
  <c r="I576" i="10"/>
  <c r="I110" i="10"/>
  <c r="F509" i="10"/>
  <c r="F537" i="10"/>
  <c r="I583" i="10"/>
  <c r="G502" i="10"/>
  <c r="I503" i="10"/>
  <c r="G516" i="10"/>
  <c r="G530" i="10"/>
  <c r="I531" i="10"/>
  <c r="G544" i="10"/>
  <c r="I517" i="10"/>
  <c r="G571" i="10"/>
  <c r="F571" i="10"/>
  <c r="F553" i="10"/>
  <c r="G553" i="10"/>
  <c r="G494" i="10"/>
  <c r="F494" i="10"/>
  <c r="G487" i="10"/>
  <c r="F487" i="10"/>
  <c r="G479" i="10"/>
  <c r="F479" i="10"/>
  <c r="G463" i="10"/>
  <c r="F463" i="10"/>
  <c r="G456" i="10"/>
  <c r="F456" i="10"/>
  <c r="G449" i="10"/>
  <c r="F449" i="10"/>
  <c r="G442" i="10"/>
  <c r="F442" i="10"/>
  <c r="G435" i="10"/>
  <c r="F435" i="10"/>
  <c r="G426" i="10"/>
  <c r="F426" i="10"/>
  <c r="F425" i="10" s="1"/>
  <c r="G419" i="10"/>
  <c r="F419" i="10"/>
  <c r="G412" i="10"/>
  <c r="F412" i="10"/>
  <c r="G405" i="10"/>
  <c r="F405" i="10"/>
  <c r="G389" i="10"/>
  <c r="F389" i="10"/>
  <c r="G382" i="10"/>
  <c r="F382" i="10"/>
  <c r="G375" i="10"/>
  <c r="F375" i="10"/>
  <c r="G367" i="10"/>
  <c r="F367" i="10"/>
  <c r="G360" i="10"/>
  <c r="F360" i="10"/>
  <c r="G353" i="10"/>
  <c r="F353" i="10"/>
  <c r="G337" i="10"/>
  <c r="F337" i="10"/>
  <c r="G330" i="10"/>
  <c r="F330" i="10"/>
  <c r="G323" i="10"/>
  <c r="F323" i="10"/>
  <c r="G315" i="10"/>
  <c r="F315" i="10"/>
  <c r="G307" i="10"/>
  <c r="F307" i="10"/>
  <c r="G297" i="10"/>
  <c r="F297" i="10"/>
  <c r="F287" i="10"/>
  <c r="G280" i="10"/>
  <c r="F280" i="10"/>
  <c r="G273" i="10"/>
  <c r="F273" i="10"/>
  <c r="G266" i="10"/>
  <c r="G265" i="10" s="1"/>
  <c r="F266" i="10"/>
  <c r="F265" i="10" s="1"/>
  <c r="F264" i="10" s="1"/>
  <c r="F261" i="10" s="1"/>
  <c r="G215" i="10"/>
  <c r="F215" i="10"/>
  <c r="G208" i="10"/>
  <c r="F208" i="10"/>
  <c r="G201" i="10"/>
  <c r="F201" i="10"/>
  <c r="G194" i="10"/>
  <c r="F194" i="10"/>
  <c r="G187" i="10"/>
  <c r="F187" i="10"/>
  <c r="G178" i="10"/>
  <c r="F178" i="10"/>
  <c r="G171" i="10"/>
  <c r="F171" i="10"/>
  <c r="G164" i="10"/>
  <c r="G163" i="10" s="1"/>
  <c r="F164" i="10"/>
  <c r="F163" i="10" s="1"/>
  <c r="F162" i="10" s="1"/>
  <c r="G148" i="10"/>
  <c r="F148" i="10"/>
  <c r="G128" i="10"/>
  <c r="F128" i="10"/>
  <c r="G121" i="10"/>
  <c r="F121" i="10"/>
  <c r="G112" i="10"/>
  <c r="F112" i="10"/>
  <c r="G99" i="10"/>
  <c r="F99" i="10"/>
  <c r="G93" i="10"/>
  <c r="F93" i="10"/>
  <c r="G91" i="10"/>
  <c r="F91" i="10"/>
  <c r="G86" i="10"/>
  <c r="F86" i="10"/>
  <c r="G84" i="10"/>
  <c r="F84" i="10"/>
  <c r="G80" i="10"/>
  <c r="F80" i="10"/>
  <c r="G76" i="10"/>
  <c r="F76" i="10"/>
  <c r="G72" i="10"/>
  <c r="F72" i="10"/>
  <c r="G69" i="10"/>
  <c r="F69" i="10"/>
  <c r="G62" i="10"/>
  <c r="F62" i="10"/>
  <c r="G56" i="10"/>
  <c r="F56" i="10"/>
  <c r="G51" i="10"/>
  <c r="F51" i="10"/>
  <c r="G45" i="10"/>
  <c r="F45" i="10"/>
  <c r="G31" i="10"/>
  <c r="F31" i="10"/>
  <c r="G20" i="10"/>
  <c r="F20" i="10"/>
  <c r="G15" i="10"/>
  <c r="F15" i="10"/>
  <c r="G13" i="10"/>
  <c r="F13" i="10"/>
  <c r="G11" i="10"/>
  <c r="F11" i="10"/>
  <c r="G162" i="10" l="1"/>
  <c r="I163" i="10"/>
  <c r="F159" i="10"/>
  <c r="G264" i="10"/>
  <c r="I265" i="10"/>
  <c r="I221" i="10"/>
  <c r="G9" i="7"/>
  <c r="I11" i="7"/>
  <c r="J222" i="10"/>
  <c r="F177" i="10"/>
  <c r="F176" i="10" s="1"/>
  <c r="F193" i="10"/>
  <c r="F207" i="10"/>
  <c r="F206" i="10" s="1"/>
  <c r="F279" i="10"/>
  <c r="F278" i="10" s="1"/>
  <c r="G314" i="10"/>
  <c r="G313" i="10" s="1"/>
  <c r="G329" i="10"/>
  <c r="G328" i="10" s="1"/>
  <c r="G352" i="10"/>
  <c r="G366" i="10"/>
  <c r="G365" i="10" s="1"/>
  <c r="G381" i="10"/>
  <c r="G380" i="10" s="1"/>
  <c r="G131" i="10"/>
  <c r="F306" i="10"/>
  <c r="F305" i="10" s="1"/>
  <c r="F322" i="10"/>
  <c r="F321" i="10" s="1"/>
  <c r="F359" i="10"/>
  <c r="F358" i="10" s="1"/>
  <c r="F388" i="10"/>
  <c r="F411" i="10"/>
  <c r="F410" i="10" s="1"/>
  <c r="F441" i="10"/>
  <c r="F170" i="10"/>
  <c r="F169" i="10" s="1"/>
  <c r="F186" i="10"/>
  <c r="F200" i="10"/>
  <c r="F199" i="10" s="1"/>
  <c r="F214" i="10"/>
  <c r="F272" i="10"/>
  <c r="F271" i="10" s="1"/>
  <c r="G322" i="10"/>
  <c r="G321" i="10" s="1"/>
  <c r="G336" i="10"/>
  <c r="G335" i="10" s="1"/>
  <c r="G359" i="10"/>
  <c r="G358" i="10" s="1"/>
  <c r="G374" i="10"/>
  <c r="G373" i="10" s="1"/>
  <c r="I134" i="10"/>
  <c r="G220" i="10"/>
  <c r="F131" i="10"/>
  <c r="F336" i="10"/>
  <c r="F374" i="10"/>
  <c r="F373" i="10" s="1"/>
  <c r="F455" i="10"/>
  <c r="F454" i="10" s="1"/>
  <c r="F478" i="10"/>
  <c r="F493" i="10"/>
  <c r="H342" i="10"/>
  <c r="G186" i="10"/>
  <c r="F296" i="10"/>
  <c r="F329" i="10"/>
  <c r="F328" i="10" s="1"/>
  <c r="F352" i="10"/>
  <c r="F351" i="10" s="1"/>
  <c r="F366" i="10"/>
  <c r="F365" i="10" s="1"/>
  <c r="F381" i="10"/>
  <c r="F380" i="10" s="1"/>
  <c r="F404" i="10"/>
  <c r="F403" i="10" s="1"/>
  <c r="F418" i="10"/>
  <c r="F417" i="10" s="1"/>
  <c r="F434" i="10"/>
  <c r="F433" i="10" s="1"/>
  <c r="F448" i="10"/>
  <c r="F447" i="10" s="1"/>
  <c r="F462" i="10"/>
  <c r="F461" i="10" s="1"/>
  <c r="F486" i="10"/>
  <c r="F485" i="10" s="1"/>
  <c r="H135" i="10"/>
  <c r="J135" i="10"/>
  <c r="H339" i="10"/>
  <c r="F220" i="10"/>
  <c r="F9" i="7"/>
  <c r="F17" i="7"/>
  <c r="C220" i="10"/>
  <c r="E221" i="10"/>
  <c r="J221" i="10" s="1"/>
  <c r="I339" i="10"/>
  <c r="C134" i="10"/>
  <c r="E134" i="10" s="1"/>
  <c r="H134" i="10" s="1"/>
  <c r="I13" i="10"/>
  <c r="F19" i="10"/>
  <c r="F98" i="10"/>
  <c r="F109" i="10"/>
  <c r="G170" i="10"/>
  <c r="I171" i="10"/>
  <c r="I178" i="10"/>
  <c r="I187" i="10"/>
  <c r="I194" i="10"/>
  <c r="I201" i="10"/>
  <c r="I208" i="10"/>
  <c r="I215" i="10"/>
  <c r="I266" i="10"/>
  <c r="I273" i="10"/>
  <c r="I280" i="10"/>
  <c r="I288" i="10"/>
  <c r="I297" i="10"/>
  <c r="I307" i="10"/>
  <c r="I389" i="10"/>
  <c r="I405" i="10"/>
  <c r="I412" i="10"/>
  <c r="I419" i="10"/>
  <c r="I426" i="10"/>
  <c r="I435" i="10"/>
  <c r="I442" i="10"/>
  <c r="I449" i="10"/>
  <c r="I456" i="10"/>
  <c r="I463" i="10"/>
  <c r="I479" i="10"/>
  <c r="I487" i="10"/>
  <c r="I494" i="10"/>
  <c r="G548" i="10"/>
  <c r="I550" i="10"/>
  <c r="G515" i="10"/>
  <c r="I516" i="10"/>
  <c r="F536" i="10"/>
  <c r="F508" i="10"/>
  <c r="F543" i="10"/>
  <c r="F515" i="10"/>
  <c r="G522" i="10"/>
  <c r="I523" i="10"/>
  <c r="I20" i="10"/>
  <c r="I45" i="10"/>
  <c r="I56" i="10"/>
  <c r="G44" i="10"/>
  <c r="I69" i="10"/>
  <c r="I76" i="10"/>
  <c r="G79" i="10"/>
  <c r="I84" i="10"/>
  <c r="I91" i="10"/>
  <c r="G98" i="10"/>
  <c r="I99" i="10"/>
  <c r="I112" i="10"/>
  <c r="G109" i="10"/>
  <c r="I121" i="10"/>
  <c r="I128" i="10"/>
  <c r="I148" i="10"/>
  <c r="I164" i="10"/>
  <c r="F286" i="10"/>
  <c r="F424" i="10"/>
  <c r="G536" i="10"/>
  <c r="I537" i="10"/>
  <c r="I11" i="10"/>
  <c r="I15" i="10"/>
  <c r="F44" i="10"/>
  <c r="F79" i="10"/>
  <c r="F120" i="10"/>
  <c r="F127" i="10"/>
  <c r="F147" i="10"/>
  <c r="G177" i="10"/>
  <c r="G193" i="10"/>
  <c r="G200" i="10"/>
  <c r="G207" i="10"/>
  <c r="G214" i="10"/>
  <c r="G272" i="10"/>
  <c r="G279" i="10"/>
  <c r="G287" i="10"/>
  <c r="G296" i="10"/>
  <c r="G306" i="10"/>
  <c r="G388" i="10"/>
  <c r="G404" i="10"/>
  <c r="G411" i="10"/>
  <c r="G418" i="10"/>
  <c r="G425" i="10"/>
  <c r="G434" i="10"/>
  <c r="G441" i="10"/>
  <c r="G448" i="10"/>
  <c r="G455" i="10"/>
  <c r="G462" i="10"/>
  <c r="G478" i="10"/>
  <c r="G486" i="10"/>
  <c r="G493" i="10"/>
  <c r="I553" i="10"/>
  <c r="I571" i="10"/>
  <c r="G529" i="10"/>
  <c r="I530" i="10"/>
  <c r="F519" i="10"/>
  <c r="F548" i="10"/>
  <c r="F526" i="10"/>
  <c r="G19" i="10"/>
  <c r="I31" i="10"/>
  <c r="I51" i="10"/>
  <c r="I62" i="10"/>
  <c r="I72" i="10"/>
  <c r="I80" i="10"/>
  <c r="I86" i="10"/>
  <c r="I93" i="10"/>
  <c r="I100" i="10"/>
  <c r="G120" i="10"/>
  <c r="G127" i="10"/>
  <c r="G147" i="10"/>
  <c r="I323" i="10"/>
  <c r="I330" i="10"/>
  <c r="I337" i="10"/>
  <c r="I353" i="10"/>
  <c r="I360" i="10"/>
  <c r="I367" i="10"/>
  <c r="I375" i="10"/>
  <c r="I382" i="10"/>
  <c r="G543" i="10"/>
  <c r="I544" i="10"/>
  <c r="G501" i="10"/>
  <c r="I502" i="10"/>
  <c r="G508" i="10"/>
  <c r="I509" i="10"/>
  <c r="I315" i="10"/>
  <c r="F314" i="10"/>
  <c r="G159" i="10" l="1"/>
  <c r="I162" i="10"/>
  <c r="G261" i="10"/>
  <c r="I264" i="10"/>
  <c r="I366" i="10"/>
  <c r="I359" i="10"/>
  <c r="H221" i="10"/>
  <c r="I9" i="7"/>
  <c r="G8" i="7"/>
  <c r="I329" i="10"/>
  <c r="J134" i="10"/>
  <c r="G9" i="10"/>
  <c r="G6" i="10" s="1"/>
  <c r="I381" i="10"/>
  <c r="I352" i="10"/>
  <c r="F217" i="10"/>
  <c r="I131" i="10"/>
  <c r="G130" i="10"/>
  <c r="G351" i="10"/>
  <c r="G348" i="10" s="1"/>
  <c r="F192" i="10"/>
  <c r="F9" i="10"/>
  <c r="F6" i="10" s="1"/>
  <c r="F130" i="10"/>
  <c r="F387" i="10"/>
  <c r="F477" i="10"/>
  <c r="F474" i="10" s="1"/>
  <c r="F440" i="10"/>
  <c r="F437" i="10" s="1"/>
  <c r="I374" i="10"/>
  <c r="I336" i="10"/>
  <c r="I322" i="10"/>
  <c r="F295" i="10"/>
  <c r="F292" i="10" s="1"/>
  <c r="F213" i="10"/>
  <c r="F210" i="10" s="1"/>
  <c r="F185" i="10"/>
  <c r="F182" i="10" s="1"/>
  <c r="F335" i="10"/>
  <c r="I335" i="10" s="1"/>
  <c r="F492" i="10"/>
  <c r="G217" i="10"/>
  <c r="I220" i="10"/>
  <c r="F8" i="7"/>
  <c r="I17" i="7"/>
  <c r="C217" i="10"/>
  <c r="E220" i="10"/>
  <c r="H220" i="10" s="1"/>
  <c r="C131" i="10"/>
  <c r="E131" i="10" s="1"/>
  <c r="H131" i="10" s="1"/>
  <c r="G126" i="10"/>
  <c r="I127" i="10"/>
  <c r="F547" i="10"/>
  <c r="G566" i="10"/>
  <c r="I568" i="10"/>
  <c r="G485" i="10"/>
  <c r="I486" i="10"/>
  <c r="G447" i="10"/>
  <c r="I448" i="10"/>
  <c r="G417" i="10"/>
  <c r="I418" i="10"/>
  <c r="G305" i="10"/>
  <c r="I306" i="10"/>
  <c r="G271" i="10"/>
  <c r="I272" i="10"/>
  <c r="G199" i="10"/>
  <c r="I200" i="10"/>
  <c r="F126" i="10"/>
  <c r="F566" i="10"/>
  <c r="F482" i="10"/>
  <c r="F458" i="10"/>
  <c r="F444" i="10"/>
  <c r="F430" i="10"/>
  <c r="F414" i="10"/>
  <c r="F400" i="10"/>
  <c r="G377" i="10"/>
  <c r="I380" i="10"/>
  <c r="F512" i="10"/>
  <c r="F505" i="10"/>
  <c r="G547" i="10"/>
  <c r="I548" i="10"/>
  <c r="F370" i="10"/>
  <c r="F355" i="10"/>
  <c r="F318" i="10"/>
  <c r="I109" i="10"/>
  <c r="G540" i="10"/>
  <c r="I543" i="10"/>
  <c r="G119" i="10"/>
  <c r="I120" i="10"/>
  <c r="G526" i="10"/>
  <c r="I529" i="10"/>
  <c r="G477" i="10"/>
  <c r="I478" i="10"/>
  <c r="G440" i="10"/>
  <c r="I441" i="10"/>
  <c r="G410" i="10"/>
  <c r="I411" i="10"/>
  <c r="G295" i="10"/>
  <c r="I296" i="10"/>
  <c r="G192" i="10"/>
  <c r="I193" i="10"/>
  <c r="F166" i="10"/>
  <c r="F119" i="10"/>
  <c r="G355" i="10"/>
  <c r="I358" i="10"/>
  <c r="G318" i="10"/>
  <c r="I321" i="10"/>
  <c r="F302" i="10"/>
  <c r="F283" i="10"/>
  <c r="F268" i="10"/>
  <c r="F196" i="10"/>
  <c r="G95" i="10"/>
  <c r="I98" i="10"/>
  <c r="G512" i="10"/>
  <c r="I515" i="10"/>
  <c r="F30" i="10"/>
  <c r="G498" i="10"/>
  <c r="I19" i="10"/>
  <c r="G461" i="10"/>
  <c r="I462" i="10"/>
  <c r="G433" i="10"/>
  <c r="I434" i="10"/>
  <c r="G403" i="10"/>
  <c r="I404" i="10"/>
  <c r="G286" i="10"/>
  <c r="I287" i="10"/>
  <c r="G213" i="10"/>
  <c r="I214" i="10"/>
  <c r="I186" i="10"/>
  <c r="G533" i="10"/>
  <c r="I536" i="10"/>
  <c r="F451" i="10"/>
  <c r="F421" i="10"/>
  <c r="F407" i="10"/>
  <c r="G362" i="10"/>
  <c r="I365" i="10"/>
  <c r="G325" i="10"/>
  <c r="I328" i="10"/>
  <c r="I79" i="10"/>
  <c r="G519" i="10"/>
  <c r="I522" i="10"/>
  <c r="F540" i="10"/>
  <c r="F533" i="10"/>
  <c r="F377" i="10"/>
  <c r="F362" i="10"/>
  <c r="F348" i="10"/>
  <c r="F325" i="10"/>
  <c r="I10" i="10"/>
  <c r="G30" i="10"/>
  <c r="G505" i="10"/>
  <c r="I508" i="10"/>
  <c r="G146" i="10"/>
  <c r="I147" i="10"/>
  <c r="G492" i="10"/>
  <c r="I493" i="10"/>
  <c r="G454" i="10"/>
  <c r="I455" i="10"/>
  <c r="G424" i="10"/>
  <c r="I425" i="10"/>
  <c r="G387" i="10"/>
  <c r="I388" i="10"/>
  <c r="G278" i="10"/>
  <c r="I279" i="10"/>
  <c r="G206" i="10"/>
  <c r="I207" i="10"/>
  <c r="G176" i="10"/>
  <c r="I177" i="10"/>
  <c r="F146" i="10"/>
  <c r="G370" i="10"/>
  <c r="I373" i="10"/>
  <c r="G332" i="10"/>
  <c r="G310" i="10"/>
  <c r="F275" i="10"/>
  <c r="F203" i="10"/>
  <c r="F173" i="10"/>
  <c r="I44" i="10"/>
  <c r="G169" i="10"/>
  <c r="I170" i="10"/>
  <c r="F95" i="10"/>
  <c r="F313" i="10"/>
  <c r="I314" i="10"/>
  <c r="G105" i="10"/>
  <c r="F105" i="10"/>
  <c r="I108" i="10"/>
  <c r="C208" i="10"/>
  <c r="F158" i="10" l="1"/>
  <c r="I159" i="10"/>
  <c r="F260" i="10"/>
  <c r="I261" i="10"/>
  <c r="F332" i="10"/>
  <c r="I332" i="10" s="1"/>
  <c r="I8" i="7"/>
  <c r="G7" i="7"/>
  <c r="J220" i="10"/>
  <c r="J131" i="10"/>
  <c r="F189" i="10"/>
  <c r="F181" i="10" s="1"/>
  <c r="F489" i="10"/>
  <c r="F481" i="10" s="1"/>
  <c r="I217" i="10"/>
  <c r="G166" i="10"/>
  <c r="F384" i="10"/>
  <c r="F369" i="10" s="1"/>
  <c r="I130" i="10"/>
  <c r="I351" i="10"/>
  <c r="F7" i="7"/>
  <c r="C207" i="10"/>
  <c r="E208" i="10"/>
  <c r="E217" i="10"/>
  <c r="J217" i="10" s="1"/>
  <c r="F5" i="10"/>
  <c r="C130" i="10"/>
  <c r="E130" i="10" s="1"/>
  <c r="H130" i="10" s="1"/>
  <c r="I9" i="10"/>
  <c r="I169" i="10"/>
  <c r="F143" i="10"/>
  <c r="G384" i="10"/>
  <c r="G369" i="10" s="1"/>
  <c r="I387" i="10"/>
  <c r="G143" i="10"/>
  <c r="I146" i="10"/>
  <c r="G29" i="10"/>
  <c r="I30" i="10"/>
  <c r="I519" i="10"/>
  <c r="I362" i="10"/>
  <c r="I213" i="10"/>
  <c r="G458" i="10"/>
  <c r="I461" i="10"/>
  <c r="G497" i="10"/>
  <c r="F29" i="10"/>
  <c r="F282" i="10"/>
  <c r="I355" i="10"/>
  <c r="G407" i="10"/>
  <c r="I410" i="10"/>
  <c r="G116" i="10"/>
  <c r="I119" i="10"/>
  <c r="G268" i="10"/>
  <c r="I271" i="10"/>
  <c r="G482" i="10"/>
  <c r="I485" i="10"/>
  <c r="G275" i="10"/>
  <c r="I278" i="10"/>
  <c r="G489" i="10"/>
  <c r="I492" i="10"/>
  <c r="F347" i="10"/>
  <c r="I325" i="10"/>
  <c r="G182" i="10"/>
  <c r="I185" i="10"/>
  <c r="G430" i="10"/>
  <c r="I433" i="10"/>
  <c r="I318" i="10"/>
  <c r="G292" i="10"/>
  <c r="I295" i="10"/>
  <c r="I526" i="10"/>
  <c r="I377" i="10"/>
  <c r="G196" i="10"/>
  <c r="I199" i="10"/>
  <c r="G444" i="10"/>
  <c r="I447" i="10"/>
  <c r="G123" i="10"/>
  <c r="I126" i="10"/>
  <c r="C206" i="10"/>
  <c r="I370" i="10"/>
  <c r="G203" i="10"/>
  <c r="I206" i="10"/>
  <c r="G451" i="10"/>
  <c r="I454" i="10"/>
  <c r="F473" i="10"/>
  <c r="G400" i="10"/>
  <c r="I403" i="10"/>
  <c r="I95" i="10"/>
  <c r="F116" i="10"/>
  <c r="G474" i="10"/>
  <c r="I477" i="10"/>
  <c r="I348" i="10"/>
  <c r="G347" i="10"/>
  <c r="F123" i="10"/>
  <c r="G414" i="10"/>
  <c r="I417" i="10"/>
  <c r="G173" i="10"/>
  <c r="I176" i="10"/>
  <c r="G421" i="10"/>
  <c r="I424" i="10"/>
  <c r="I505" i="10"/>
  <c r="I533" i="10"/>
  <c r="G283" i="10"/>
  <c r="I286" i="10"/>
  <c r="I512" i="10"/>
  <c r="G189" i="10"/>
  <c r="I192" i="10"/>
  <c r="G437" i="10"/>
  <c r="I440" i="10"/>
  <c r="I540" i="10"/>
  <c r="I6" i="10"/>
  <c r="I547" i="10"/>
  <c r="F399" i="10"/>
  <c r="F429" i="10"/>
  <c r="F565" i="10"/>
  <c r="G302" i="10"/>
  <c r="I305" i="10"/>
  <c r="G565" i="10"/>
  <c r="I566" i="10"/>
  <c r="F310" i="10"/>
  <c r="I313" i="10"/>
  <c r="I105" i="10"/>
  <c r="C45" i="10"/>
  <c r="E45" i="10" s="1"/>
  <c r="J45" i="10" s="1"/>
  <c r="C51" i="10"/>
  <c r="E51" i="10" s="1"/>
  <c r="C100" i="10"/>
  <c r="E100" i="10" s="1"/>
  <c r="C80" i="10"/>
  <c r="E80" i="10" s="1"/>
  <c r="C69" i="10"/>
  <c r="E69" i="10" s="1"/>
  <c r="C62" i="10"/>
  <c r="E62" i="10" s="1"/>
  <c r="C56" i="10"/>
  <c r="E56" i="10" s="1"/>
  <c r="C31" i="10"/>
  <c r="G158" i="10" l="1"/>
  <c r="I158" i="10"/>
  <c r="G260" i="10"/>
  <c r="I260" i="10" s="1"/>
  <c r="G181" i="10"/>
  <c r="I7" i="7"/>
  <c r="J31" i="10"/>
  <c r="H31" i="10"/>
  <c r="J56" i="10"/>
  <c r="H56" i="10"/>
  <c r="J100" i="10"/>
  <c r="H100" i="10"/>
  <c r="H208" i="10"/>
  <c r="J208" i="10"/>
  <c r="J130" i="10"/>
  <c r="H51" i="10"/>
  <c r="J51" i="10"/>
  <c r="H217" i="10"/>
  <c r="H80" i="10"/>
  <c r="J80" i="10"/>
  <c r="H62" i="10"/>
  <c r="J62" i="10"/>
  <c r="F300" i="10"/>
  <c r="G300" i="10"/>
  <c r="J69" i="10"/>
  <c r="H69" i="10"/>
  <c r="E206" i="10"/>
  <c r="E207" i="10"/>
  <c r="F115" i="10"/>
  <c r="I302" i="10"/>
  <c r="I437" i="10"/>
  <c r="I173" i="10"/>
  <c r="I414" i="10"/>
  <c r="G473" i="10"/>
  <c r="I474" i="10"/>
  <c r="I196" i="10"/>
  <c r="I116" i="10"/>
  <c r="G115" i="10"/>
  <c r="I29" i="10"/>
  <c r="F142" i="10"/>
  <c r="I565" i="10"/>
  <c r="I421" i="10"/>
  <c r="I400" i="10"/>
  <c r="G399" i="10"/>
  <c r="I203" i="10"/>
  <c r="I123" i="10"/>
  <c r="I444" i="10"/>
  <c r="I268" i="10"/>
  <c r="I451" i="10"/>
  <c r="C203" i="10"/>
  <c r="I292" i="10"/>
  <c r="I182" i="10"/>
  <c r="I275" i="10"/>
  <c r="I482" i="10"/>
  <c r="G481" i="10"/>
  <c r="I210" i="10"/>
  <c r="I384" i="10"/>
  <c r="I189" i="10"/>
  <c r="I283" i="10"/>
  <c r="G282" i="10"/>
  <c r="I347" i="10"/>
  <c r="I430" i="10"/>
  <c r="G429" i="10"/>
  <c r="I489" i="10"/>
  <c r="I407" i="10"/>
  <c r="I458" i="10"/>
  <c r="G142" i="10"/>
  <c r="I143" i="10"/>
  <c r="I166" i="10"/>
  <c r="I310" i="10"/>
  <c r="C11" i="10"/>
  <c r="E11" i="10" s="1"/>
  <c r="H11" i="10" l="1"/>
  <c r="J11" i="10"/>
  <c r="H206" i="10"/>
  <c r="J206" i="10"/>
  <c r="I369" i="10"/>
  <c r="H207" i="10"/>
  <c r="J207" i="10"/>
  <c r="E203" i="10"/>
  <c r="I282" i="10"/>
  <c r="I181" i="10"/>
  <c r="I115" i="10"/>
  <c r="I142" i="10"/>
  <c r="I26" i="10"/>
  <c r="G5" i="10"/>
  <c r="G4" i="10" s="1"/>
  <c r="I429" i="10"/>
  <c r="I399" i="10"/>
  <c r="I481" i="10"/>
  <c r="I473" i="10"/>
  <c r="I300" i="10"/>
  <c r="H203" i="10" l="1"/>
  <c r="J203" i="10"/>
  <c r="I5" i="10"/>
  <c r="G3" i="10" l="1"/>
  <c r="E31" i="2"/>
  <c r="C86" i="10" l="1"/>
  <c r="E86" i="10" s="1"/>
  <c r="E558" i="10"/>
  <c r="C554" i="10"/>
  <c r="E554" i="10" s="1"/>
  <c r="C10" i="2"/>
  <c r="E10" i="2" s="1"/>
  <c r="C14" i="2"/>
  <c r="C35" i="2"/>
  <c r="E35" i="2" s="1"/>
  <c r="C26" i="2"/>
  <c r="E26" i="2" s="1"/>
  <c r="C72" i="10"/>
  <c r="E72" i="10" s="1"/>
  <c r="C20" i="10"/>
  <c r="E20" i="10" s="1"/>
  <c r="C22" i="2"/>
  <c r="E22" i="2" s="1"/>
  <c r="C576" i="10"/>
  <c r="E576" i="10" s="1"/>
  <c r="C572" i="10"/>
  <c r="E572" i="10" s="1"/>
  <c r="E14" i="2" l="1"/>
  <c r="C9" i="2"/>
  <c r="E9" i="2" s="1"/>
  <c r="J572" i="10"/>
  <c r="H572" i="10"/>
  <c r="H576" i="10"/>
  <c r="J576" i="10"/>
  <c r="J554" i="10"/>
  <c r="H554" i="10"/>
  <c r="J558" i="10"/>
  <c r="H558" i="10"/>
  <c r="J72" i="10"/>
  <c r="H72" i="10"/>
  <c r="J20" i="10"/>
  <c r="H20" i="10"/>
  <c r="J86" i="10"/>
  <c r="H86" i="10"/>
  <c r="C44" i="10"/>
  <c r="E44" i="10" s="1"/>
  <c r="C553" i="10"/>
  <c r="E553" i="10" s="1"/>
  <c r="C550" i="10"/>
  <c r="E550" i="10" s="1"/>
  <c r="C34" i="2"/>
  <c r="E34" i="2" s="1"/>
  <c r="C583" i="10"/>
  <c r="J44" i="10" l="1"/>
  <c r="H44" i="10"/>
  <c r="H45" i="10"/>
  <c r="J553" i="10"/>
  <c r="H553" i="10"/>
  <c r="J550" i="10"/>
  <c r="H550" i="10"/>
  <c r="C315" i="10"/>
  <c r="E315" i="10" s="1"/>
  <c r="C32" i="5"/>
  <c r="E32" i="5" s="1"/>
  <c r="C494" i="10"/>
  <c r="E494" i="10" s="1"/>
  <c r="C76" i="10"/>
  <c r="E76" i="10" s="1"/>
  <c r="J315" i="10" l="1"/>
  <c r="H315" i="10"/>
  <c r="H76" i="10"/>
  <c r="J76" i="10"/>
  <c r="J494" i="10"/>
  <c r="H494" i="10"/>
  <c r="C314" i="10"/>
  <c r="E314" i="10" s="1"/>
  <c r="C287" i="10"/>
  <c r="E287" i="10" s="1"/>
  <c r="C493" i="10"/>
  <c r="E493" i="10" s="1"/>
  <c r="J314" i="10" l="1"/>
  <c r="H314" i="10"/>
  <c r="H287" i="10"/>
  <c r="J287" i="10"/>
  <c r="H493" i="10"/>
  <c r="J493" i="10"/>
  <c r="C492" i="10"/>
  <c r="E492" i="10" s="1"/>
  <c r="C313" i="10"/>
  <c r="E313" i="10" s="1"/>
  <c r="C286" i="10"/>
  <c r="E286" i="10" s="1"/>
  <c r="H492" i="10" l="1"/>
  <c r="J492" i="10"/>
  <c r="J313" i="10"/>
  <c r="H313" i="10"/>
  <c r="H286" i="10"/>
  <c r="J286" i="10"/>
  <c r="C489" i="10"/>
  <c r="E489" i="10" s="1"/>
  <c r="C310" i="10"/>
  <c r="E310" i="10" s="1"/>
  <c r="C283" i="10"/>
  <c r="E283" i="10" s="1"/>
  <c r="C20" i="5"/>
  <c r="E20" i="5" s="1"/>
  <c r="C24" i="5"/>
  <c r="E24" i="5" s="1"/>
  <c r="C20" i="2"/>
  <c r="E20" i="2" s="1"/>
  <c r="C9" i="5"/>
  <c r="E9" i="5" s="1"/>
  <c r="C13" i="5"/>
  <c r="E13" i="5" s="1"/>
  <c r="C29" i="5"/>
  <c r="E29" i="5" s="1"/>
  <c r="C26" i="5"/>
  <c r="E26" i="5" s="1"/>
  <c r="C17" i="5"/>
  <c r="E17" i="5" s="1"/>
  <c r="C148" i="10"/>
  <c r="E148" i="10" s="1"/>
  <c r="C128" i="10"/>
  <c r="E128" i="10" s="1"/>
  <c r="C545" i="10"/>
  <c r="E545" i="10" s="1"/>
  <c r="C538" i="10"/>
  <c r="E538" i="10" s="1"/>
  <c r="C99" i="10"/>
  <c r="E99" i="10" s="1"/>
  <c r="C463" i="10"/>
  <c r="E463" i="10" s="1"/>
  <c r="C405" i="10"/>
  <c r="E405" i="10" s="1"/>
  <c r="C367" i="10"/>
  <c r="E367" i="10" s="1"/>
  <c r="C297" i="10"/>
  <c r="E297" i="10" s="1"/>
  <c r="C19" i="10"/>
  <c r="E19" i="10" s="1"/>
  <c r="C337" i="10"/>
  <c r="E337" i="10" s="1"/>
  <c r="E585" i="10"/>
  <c r="C581" i="10"/>
  <c r="E581" i="10" s="1"/>
  <c r="C548" i="10"/>
  <c r="E548" i="10" s="1"/>
  <c r="C330" i="10"/>
  <c r="E330" i="10" s="1"/>
  <c r="C323" i="10"/>
  <c r="E323" i="10" s="1"/>
  <c r="C307" i="10"/>
  <c r="E307" i="10" s="1"/>
  <c r="C531" i="10"/>
  <c r="E531" i="10" s="1"/>
  <c r="C524" i="10"/>
  <c r="E524" i="10" s="1"/>
  <c r="C517" i="10"/>
  <c r="E517" i="10" s="1"/>
  <c r="C510" i="10"/>
  <c r="E510" i="10" s="1"/>
  <c r="C503" i="10"/>
  <c r="E503" i="10" s="1"/>
  <c r="C487" i="10"/>
  <c r="E487" i="10" s="1"/>
  <c r="C479" i="10"/>
  <c r="E479" i="10" s="1"/>
  <c r="C456" i="10"/>
  <c r="E456" i="10" s="1"/>
  <c r="C449" i="10"/>
  <c r="E449" i="10" s="1"/>
  <c r="C442" i="10"/>
  <c r="E442" i="10" s="1"/>
  <c r="C435" i="10"/>
  <c r="E435" i="10" s="1"/>
  <c r="C426" i="10"/>
  <c r="E426" i="10" s="1"/>
  <c r="J426" i="10" s="1"/>
  <c r="C419" i="10"/>
  <c r="E419" i="10" s="1"/>
  <c r="C412" i="10"/>
  <c r="E412" i="10" s="1"/>
  <c r="C389" i="10"/>
  <c r="E389" i="10" s="1"/>
  <c r="C382" i="10"/>
  <c r="E382" i="10" s="1"/>
  <c r="C375" i="10"/>
  <c r="E375" i="10" s="1"/>
  <c r="C360" i="10"/>
  <c r="E360" i="10" s="1"/>
  <c r="C353" i="10"/>
  <c r="E353" i="10" s="1"/>
  <c r="C280" i="10"/>
  <c r="E280" i="10" s="1"/>
  <c r="C273" i="10"/>
  <c r="E273" i="10" s="1"/>
  <c r="C266" i="10"/>
  <c r="C265" i="10" s="1"/>
  <c r="C215" i="10"/>
  <c r="E215" i="10" s="1"/>
  <c r="C201" i="10"/>
  <c r="E201" i="10" s="1"/>
  <c r="C194" i="10"/>
  <c r="E194" i="10" s="1"/>
  <c r="C187" i="10"/>
  <c r="E187" i="10" s="1"/>
  <c r="C178" i="10"/>
  <c r="E178" i="10" s="1"/>
  <c r="C171" i="10"/>
  <c r="E171" i="10" s="1"/>
  <c r="C164" i="10"/>
  <c r="C121" i="10"/>
  <c r="E121" i="10" s="1"/>
  <c r="J121" i="10" s="1"/>
  <c r="C112" i="10"/>
  <c r="E112" i="10" s="1"/>
  <c r="C110" i="10"/>
  <c r="E110" i="10" s="1"/>
  <c r="C93" i="10"/>
  <c r="E93" i="10" s="1"/>
  <c r="C91" i="10"/>
  <c r="E91" i="10" s="1"/>
  <c r="C84" i="10"/>
  <c r="E84" i="10" s="1"/>
  <c r="C15" i="10"/>
  <c r="E15" i="10" s="1"/>
  <c r="C13" i="10"/>
  <c r="E13" i="10" s="1"/>
  <c r="C28" i="7"/>
  <c r="E28" i="7" s="1"/>
  <c r="C29" i="2"/>
  <c r="E29" i="2" s="1"/>
  <c r="C9" i="6"/>
  <c r="C22" i="7"/>
  <c r="E22" i="7" s="1"/>
  <c r="C14" i="7"/>
  <c r="E14" i="7" s="1"/>
  <c r="E164" i="10" l="1"/>
  <c r="C163" i="10"/>
  <c r="C264" i="10"/>
  <c r="E265" i="10"/>
  <c r="J28" i="7"/>
  <c r="H28" i="7"/>
  <c r="C8" i="6"/>
  <c r="E8" i="6" s="1"/>
  <c r="E9" i="6"/>
  <c r="J14" i="7"/>
  <c r="H14" i="7"/>
  <c r="J22" i="7"/>
  <c r="H22" i="7"/>
  <c r="J360" i="10"/>
  <c r="H360" i="10"/>
  <c r="H412" i="10"/>
  <c r="J412" i="10"/>
  <c r="J524" i="10"/>
  <c r="H524" i="10"/>
  <c r="J337" i="10"/>
  <c r="H337" i="10"/>
  <c r="H545" i="10"/>
  <c r="J545" i="10"/>
  <c r="J310" i="10"/>
  <c r="H310" i="10"/>
  <c r="H13" i="10"/>
  <c r="J13" i="10"/>
  <c r="H93" i="10"/>
  <c r="J93" i="10"/>
  <c r="J164" i="10"/>
  <c r="H164" i="10"/>
  <c r="H194" i="10"/>
  <c r="J194" i="10"/>
  <c r="H273" i="10"/>
  <c r="J273" i="10"/>
  <c r="J375" i="10"/>
  <c r="H375" i="10"/>
  <c r="H419" i="10"/>
  <c r="J419" i="10"/>
  <c r="J449" i="10"/>
  <c r="H449" i="10"/>
  <c r="J503" i="10"/>
  <c r="H503" i="10"/>
  <c r="J531" i="10"/>
  <c r="H531" i="10"/>
  <c r="H548" i="10"/>
  <c r="J548" i="10"/>
  <c r="H19" i="10"/>
  <c r="J19" i="10"/>
  <c r="J463" i="10"/>
  <c r="H463" i="10"/>
  <c r="J128" i="10"/>
  <c r="H128" i="10"/>
  <c r="J489" i="10"/>
  <c r="H489" i="10"/>
  <c r="J487" i="10"/>
  <c r="H487" i="10"/>
  <c r="H15" i="10"/>
  <c r="J15" i="10"/>
  <c r="J201" i="10"/>
  <c r="H201" i="10"/>
  <c r="J382" i="10"/>
  <c r="H382" i="10"/>
  <c r="J456" i="10"/>
  <c r="H456" i="10"/>
  <c r="J510" i="10"/>
  <c r="H510" i="10"/>
  <c r="J307" i="10"/>
  <c r="H307" i="10"/>
  <c r="J581" i="10"/>
  <c r="H581" i="10"/>
  <c r="H297" i="10"/>
  <c r="J297" i="10"/>
  <c r="J99" i="10"/>
  <c r="H99" i="10"/>
  <c r="H148" i="10"/>
  <c r="J148" i="10"/>
  <c r="H91" i="10"/>
  <c r="J91" i="10"/>
  <c r="H187" i="10"/>
  <c r="J187" i="10"/>
  <c r="J442" i="10"/>
  <c r="H442" i="10"/>
  <c r="H330" i="10"/>
  <c r="J330" i="10"/>
  <c r="J405" i="10"/>
  <c r="H405" i="10"/>
  <c r="H110" i="10"/>
  <c r="J110" i="10"/>
  <c r="J171" i="10"/>
  <c r="H171" i="10"/>
  <c r="H280" i="10"/>
  <c r="J280" i="10"/>
  <c r="J84" i="10"/>
  <c r="H84" i="10"/>
  <c r="H112" i="10"/>
  <c r="J112" i="10"/>
  <c r="J178" i="10"/>
  <c r="H178" i="10"/>
  <c r="H215" i="10"/>
  <c r="J215" i="10"/>
  <c r="J353" i="10"/>
  <c r="H353" i="10"/>
  <c r="H389" i="10"/>
  <c r="J389" i="10"/>
  <c r="H435" i="10"/>
  <c r="J435" i="10"/>
  <c r="J479" i="10"/>
  <c r="H479" i="10"/>
  <c r="J517" i="10"/>
  <c r="H517" i="10"/>
  <c r="J323" i="10"/>
  <c r="H323" i="10"/>
  <c r="H585" i="10"/>
  <c r="J585" i="10"/>
  <c r="J367" i="10"/>
  <c r="H367" i="10"/>
  <c r="H538" i="10"/>
  <c r="J538" i="10"/>
  <c r="H283" i="10"/>
  <c r="J283" i="10"/>
  <c r="C27" i="7"/>
  <c r="E27" i="7" s="1"/>
  <c r="C21" i="7"/>
  <c r="E21" i="7" s="1"/>
  <c r="E266" i="10"/>
  <c r="C120" i="10"/>
  <c r="E120" i="10" s="1"/>
  <c r="H121" i="10"/>
  <c r="C186" i="10"/>
  <c r="E186" i="10" s="1"/>
  <c r="C359" i="10"/>
  <c r="E359" i="10" s="1"/>
  <c r="C411" i="10"/>
  <c r="E411" i="10" s="1"/>
  <c r="C441" i="10"/>
  <c r="E441" i="10" s="1"/>
  <c r="C486" i="10"/>
  <c r="E486" i="10" s="1"/>
  <c r="C523" i="10"/>
  <c r="E523" i="10" s="1"/>
  <c r="C329" i="10"/>
  <c r="E329" i="10" s="1"/>
  <c r="C336" i="10"/>
  <c r="E336" i="10" s="1"/>
  <c r="C404" i="10"/>
  <c r="E404" i="10" s="1"/>
  <c r="C544" i="10"/>
  <c r="E544" i="10" s="1"/>
  <c r="C193" i="10"/>
  <c r="E193" i="10" s="1"/>
  <c r="C272" i="10"/>
  <c r="E272" i="10" s="1"/>
  <c r="C374" i="10"/>
  <c r="E374" i="10" s="1"/>
  <c r="C448" i="10"/>
  <c r="E448" i="10" s="1"/>
  <c r="C502" i="10"/>
  <c r="E502" i="10" s="1"/>
  <c r="C530" i="10"/>
  <c r="E530" i="10" s="1"/>
  <c r="C462" i="10"/>
  <c r="E462" i="10" s="1"/>
  <c r="C127" i="10"/>
  <c r="E127" i="10" s="1"/>
  <c r="C170" i="10"/>
  <c r="E170" i="10" s="1"/>
  <c r="C200" i="10"/>
  <c r="E200" i="10" s="1"/>
  <c r="C279" i="10"/>
  <c r="E279" i="10" s="1"/>
  <c r="C381" i="10"/>
  <c r="E381" i="10" s="1"/>
  <c r="C425" i="10"/>
  <c r="E425" i="10" s="1"/>
  <c r="H426" i="10"/>
  <c r="C455" i="10"/>
  <c r="E455" i="10" s="1"/>
  <c r="C509" i="10"/>
  <c r="E509" i="10" s="1"/>
  <c r="C306" i="10"/>
  <c r="E306" i="10" s="1"/>
  <c r="C571" i="10"/>
  <c r="C296" i="10"/>
  <c r="E296" i="10" s="1"/>
  <c r="C98" i="10"/>
  <c r="E98" i="10" s="1"/>
  <c r="C147" i="10"/>
  <c r="E147" i="10" s="1"/>
  <c r="C177" i="10"/>
  <c r="E177" i="10" s="1"/>
  <c r="C214" i="10"/>
  <c r="C388" i="10"/>
  <c r="E388" i="10" s="1"/>
  <c r="C434" i="10"/>
  <c r="E434" i="10" s="1"/>
  <c r="C478" i="10"/>
  <c r="E478" i="10" s="1"/>
  <c r="C516" i="10"/>
  <c r="E516" i="10" s="1"/>
  <c r="C322" i="10"/>
  <c r="E322" i="10" s="1"/>
  <c r="C366" i="10"/>
  <c r="E366" i="10" s="1"/>
  <c r="C537" i="10"/>
  <c r="E537" i="10" s="1"/>
  <c r="C352" i="10"/>
  <c r="E352" i="10" s="1"/>
  <c r="C10" i="10"/>
  <c r="E10" i="10" s="1"/>
  <c r="C418" i="10"/>
  <c r="E418" i="10" s="1"/>
  <c r="C13" i="7"/>
  <c r="E13" i="7" s="1"/>
  <c r="C79" i="10"/>
  <c r="E79" i="10" s="1"/>
  <c r="C109" i="10"/>
  <c r="E109" i="10" s="1"/>
  <c r="C28" i="5"/>
  <c r="C547" i="10"/>
  <c r="E547" i="10" s="1"/>
  <c r="C8" i="5"/>
  <c r="E8" i="5" s="1"/>
  <c r="C162" i="10" l="1"/>
  <c r="E163" i="10"/>
  <c r="H265" i="10"/>
  <c r="J265" i="10"/>
  <c r="C261" i="10"/>
  <c r="E264" i="10"/>
  <c r="E28" i="5"/>
  <c r="C7" i="5"/>
  <c r="E7" i="5" s="1"/>
  <c r="H13" i="7"/>
  <c r="J13" i="7"/>
  <c r="J27" i="7"/>
  <c r="H27" i="7"/>
  <c r="H21" i="7"/>
  <c r="J21" i="7"/>
  <c r="C8" i="2"/>
  <c r="E8" i="2" s="1"/>
  <c r="J516" i="10"/>
  <c r="H516" i="10"/>
  <c r="J455" i="10"/>
  <c r="H455" i="10"/>
  <c r="H279" i="10"/>
  <c r="J279" i="10"/>
  <c r="H462" i="10"/>
  <c r="J462" i="10"/>
  <c r="H374" i="10"/>
  <c r="J374" i="10"/>
  <c r="J544" i="10"/>
  <c r="H544" i="10"/>
  <c r="H523" i="10"/>
  <c r="J523" i="10"/>
  <c r="J359" i="10"/>
  <c r="H359" i="10"/>
  <c r="J352" i="10"/>
  <c r="H352" i="10"/>
  <c r="H537" i="10"/>
  <c r="J537" i="10"/>
  <c r="H478" i="10"/>
  <c r="J478" i="10"/>
  <c r="J177" i="10"/>
  <c r="H177" i="10"/>
  <c r="H200" i="10"/>
  <c r="J200" i="10"/>
  <c r="H530" i="10"/>
  <c r="J530" i="10"/>
  <c r="J272" i="10"/>
  <c r="H272" i="10"/>
  <c r="J404" i="10"/>
  <c r="H404" i="10"/>
  <c r="H486" i="10"/>
  <c r="J486" i="10"/>
  <c r="H186" i="10"/>
  <c r="J186" i="10"/>
  <c r="J266" i="10"/>
  <c r="H266" i="10"/>
  <c r="J547" i="10"/>
  <c r="H547" i="10"/>
  <c r="H296" i="10"/>
  <c r="J296" i="10"/>
  <c r="J418" i="10"/>
  <c r="H418" i="10"/>
  <c r="H417" i="10"/>
  <c r="J109" i="10"/>
  <c r="H109" i="10"/>
  <c r="J366" i="10"/>
  <c r="H366" i="10"/>
  <c r="J434" i="10"/>
  <c r="H434" i="10"/>
  <c r="H147" i="10"/>
  <c r="J147" i="10"/>
  <c r="H306" i="10"/>
  <c r="J306" i="10"/>
  <c r="H425" i="10"/>
  <c r="J425" i="10"/>
  <c r="H170" i="10"/>
  <c r="J170" i="10"/>
  <c r="H502" i="10"/>
  <c r="J502" i="10"/>
  <c r="H193" i="10"/>
  <c r="J193" i="10"/>
  <c r="H336" i="10"/>
  <c r="J336" i="10"/>
  <c r="H441" i="10"/>
  <c r="J441" i="10"/>
  <c r="H79" i="10"/>
  <c r="J79" i="10"/>
  <c r="J10" i="10"/>
  <c r="H10" i="10"/>
  <c r="J322" i="10"/>
  <c r="H322" i="10"/>
  <c r="J388" i="10"/>
  <c r="H388" i="10"/>
  <c r="J98" i="10"/>
  <c r="H98" i="10"/>
  <c r="H509" i="10"/>
  <c r="J509" i="10"/>
  <c r="J381" i="10"/>
  <c r="H381" i="10"/>
  <c r="J127" i="10"/>
  <c r="H127" i="10"/>
  <c r="J448" i="10"/>
  <c r="H448" i="10"/>
  <c r="H329" i="10"/>
  <c r="J329" i="10"/>
  <c r="H411" i="10"/>
  <c r="J411" i="10"/>
  <c r="J120" i="10"/>
  <c r="H120" i="10"/>
  <c r="C25" i="7"/>
  <c r="E25" i="7" s="1"/>
  <c r="C11" i="7"/>
  <c r="E11" i="7" s="1"/>
  <c r="C19" i="7"/>
  <c r="E19" i="7" s="1"/>
  <c r="C213" i="10"/>
  <c r="E213" i="10" s="1"/>
  <c r="E214" i="10"/>
  <c r="C417" i="10"/>
  <c r="E417" i="10" s="1"/>
  <c r="J417" i="10" s="1"/>
  <c r="C477" i="10"/>
  <c r="E477" i="10" s="1"/>
  <c r="C146" i="10"/>
  <c r="E146" i="10" s="1"/>
  <c r="C380" i="10"/>
  <c r="E380" i="10" s="1"/>
  <c r="C529" i="10"/>
  <c r="E529" i="10" s="1"/>
  <c r="C403" i="10"/>
  <c r="E403" i="10" s="1"/>
  <c r="C485" i="10"/>
  <c r="E485" i="10" s="1"/>
  <c r="C108" i="10"/>
  <c r="E108" i="10" s="1"/>
  <c r="C365" i="10"/>
  <c r="E365" i="10" s="1"/>
  <c r="C515" i="10"/>
  <c r="E515" i="10" s="1"/>
  <c r="C424" i="10"/>
  <c r="E424" i="10" s="1"/>
  <c r="C169" i="10"/>
  <c r="E169" i="10" s="1"/>
  <c r="C192" i="10"/>
  <c r="E192" i="10" s="1"/>
  <c r="C543" i="10"/>
  <c r="E543" i="10" s="1"/>
  <c r="C522" i="10"/>
  <c r="E522" i="10" s="1"/>
  <c r="C358" i="10"/>
  <c r="E358" i="10" s="1"/>
  <c r="C461" i="10"/>
  <c r="E461" i="10" s="1"/>
  <c r="C30" i="10"/>
  <c r="E30" i="10" s="1"/>
  <c r="C9" i="10"/>
  <c r="E9" i="10" s="1"/>
  <c r="C536" i="10"/>
  <c r="E536" i="10" s="1"/>
  <c r="C321" i="10"/>
  <c r="E321" i="10" s="1"/>
  <c r="C387" i="10"/>
  <c r="E387" i="10" s="1"/>
  <c r="C176" i="10"/>
  <c r="E176" i="10" s="1"/>
  <c r="C295" i="10"/>
  <c r="E295" i="10" s="1"/>
  <c r="C454" i="10"/>
  <c r="E454" i="10" s="1"/>
  <c r="C199" i="10"/>
  <c r="E199" i="10" s="1"/>
  <c r="C126" i="10"/>
  <c r="E126" i="10" s="1"/>
  <c r="C447" i="10"/>
  <c r="E447" i="10" s="1"/>
  <c r="C271" i="10"/>
  <c r="E271" i="10" s="1"/>
  <c r="C328" i="10"/>
  <c r="E328" i="10" s="1"/>
  <c r="C410" i="10"/>
  <c r="E410" i="10" s="1"/>
  <c r="C119" i="10"/>
  <c r="E119" i="10" s="1"/>
  <c r="C305" i="10"/>
  <c r="E305" i="10" s="1"/>
  <c r="C351" i="10"/>
  <c r="E351" i="10" s="1"/>
  <c r="C433" i="10"/>
  <c r="E433" i="10" s="1"/>
  <c r="C95" i="10"/>
  <c r="E95" i="10" s="1"/>
  <c r="C508" i="10"/>
  <c r="E508" i="10" s="1"/>
  <c r="C278" i="10"/>
  <c r="E278" i="10" s="1"/>
  <c r="C501" i="10"/>
  <c r="E501" i="10" s="1"/>
  <c r="J501" i="10" s="1"/>
  <c r="C373" i="10"/>
  <c r="E373" i="10" s="1"/>
  <c r="C335" i="10"/>
  <c r="E335" i="10" s="1"/>
  <c r="C440" i="10"/>
  <c r="E440" i="10" s="1"/>
  <c r="C185" i="10"/>
  <c r="E185" i="10" s="1"/>
  <c r="C568" i="10"/>
  <c r="H163" i="10" l="1"/>
  <c r="J163" i="10"/>
  <c r="C159" i="10"/>
  <c r="E162" i="10"/>
  <c r="H264" i="10"/>
  <c r="J264" i="10"/>
  <c r="E261" i="10"/>
  <c r="J25" i="7"/>
  <c r="H25" i="7"/>
  <c r="J11" i="7"/>
  <c r="H11" i="7"/>
  <c r="C210" i="10"/>
  <c r="E210" i="10" s="1"/>
  <c r="H210" i="10" s="1"/>
  <c r="H19" i="7"/>
  <c r="J19" i="7"/>
  <c r="J185" i="10"/>
  <c r="H185" i="10"/>
  <c r="H433" i="10"/>
  <c r="J433" i="10"/>
  <c r="J126" i="10"/>
  <c r="H126" i="10"/>
  <c r="H176" i="10"/>
  <c r="J176" i="10"/>
  <c r="H522" i="10"/>
  <c r="J522" i="10"/>
  <c r="H529" i="10"/>
  <c r="J529" i="10"/>
  <c r="J440" i="10"/>
  <c r="H440" i="10"/>
  <c r="H278" i="10"/>
  <c r="J278" i="10"/>
  <c r="H351" i="10"/>
  <c r="J351" i="10"/>
  <c r="J328" i="10"/>
  <c r="H328" i="10"/>
  <c r="H199" i="10"/>
  <c r="J199" i="10"/>
  <c r="J387" i="10"/>
  <c r="H387" i="10"/>
  <c r="H30" i="10"/>
  <c r="J30" i="10"/>
  <c r="H543" i="10"/>
  <c r="J543" i="10"/>
  <c r="J515" i="10"/>
  <c r="H515" i="10"/>
  <c r="H485" i="10"/>
  <c r="J485" i="10"/>
  <c r="J380" i="10"/>
  <c r="H380" i="10"/>
  <c r="J214" i="10"/>
  <c r="H214" i="10"/>
  <c r="J335" i="10"/>
  <c r="H335" i="10"/>
  <c r="H271" i="10"/>
  <c r="J271" i="10"/>
  <c r="J321" i="10"/>
  <c r="H321" i="10"/>
  <c r="H365" i="10"/>
  <c r="J365" i="10"/>
  <c r="H146" i="10"/>
  <c r="J146" i="10"/>
  <c r="H508" i="10"/>
  <c r="J508" i="10"/>
  <c r="H305" i="10"/>
  <c r="J305" i="10"/>
  <c r="H454" i="10"/>
  <c r="J454" i="10"/>
  <c r="H461" i="10"/>
  <c r="J461" i="10"/>
  <c r="H192" i="10"/>
  <c r="J192" i="10"/>
  <c r="H403" i="10"/>
  <c r="J403" i="10"/>
  <c r="H213" i="10"/>
  <c r="J213" i="10"/>
  <c r="J373" i="10"/>
  <c r="H373" i="10"/>
  <c r="H95" i="10"/>
  <c r="J95" i="10"/>
  <c r="J119" i="10"/>
  <c r="H119" i="10"/>
  <c r="H447" i="10"/>
  <c r="J447" i="10"/>
  <c r="J295" i="10"/>
  <c r="H295" i="10"/>
  <c r="H536" i="10"/>
  <c r="J536" i="10"/>
  <c r="H358" i="10"/>
  <c r="J358" i="10"/>
  <c r="H169" i="10"/>
  <c r="J169" i="10"/>
  <c r="J108" i="10"/>
  <c r="H108" i="10"/>
  <c r="H477" i="10"/>
  <c r="J477" i="10"/>
  <c r="H410" i="10"/>
  <c r="J410" i="10"/>
  <c r="J9" i="10"/>
  <c r="H9" i="10"/>
  <c r="H424" i="10"/>
  <c r="J424" i="10"/>
  <c r="C9" i="7"/>
  <c r="E9" i="7" s="1"/>
  <c r="C17" i="7"/>
  <c r="E17" i="7" s="1"/>
  <c r="C332" i="10"/>
  <c r="E332" i="10" s="1"/>
  <c r="C505" i="10"/>
  <c r="E505" i="10" s="1"/>
  <c r="C430" i="10"/>
  <c r="E430" i="10" s="1"/>
  <c r="C302" i="10"/>
  <c r="E302" i="10" s="1"/>
  <c r="C268" i="10"/>
  <c r="E268" i="10" s="1"/>
  <c r="C451" i="10"/>
  <c r="E451" i="10" s="1"/>
  <c r="C318" i="10"/>
  <c r="E318" i="10" s="1"/>
  <c r="C189" i="10"/>
  <c r="E189" i="10" s="1"/>
  <c r="C421" i="10"/>
  <c r="E421" i="10" s="1"/>
  <c r="C362" i="10"/>
  <c r="E362" i="10" s="1"/>
  <c r="C482" i="10"/>
  <c r="E482" i="10" s="1"/>
  <c r="C377" i="10"/>
  <c r="E377" i="10" s="1"/>
  <c r="C474" i="10"/>
  <c r="E474" i="10" s="1"/>
  <c r="C414" i="10"/>
  <c r="E414" i="10" s="1"/>
  <c r="C566" i="10"/>
  <c r="C437" i="10"/>
  <c r="E437" i="10" s="1"/>
  <c r="C275" i="10"/>
  <c r="E275" i="10" s="1"/>
  <c r="C325" i="10"/>
  <c r="E325" i="10" s="1"/>
  <c r="C196" i="10"/>
  <c r="E196" i="10" s="1"/>
  <c r="C384" i="10"/>
  <c r="E384" i="10" s="1"/>
  <c r="C29" i="10"/>
  <c r="E29" i="10" s="1"/>
  <c r="C540" i="10"/>
  <c r="E540" i="10" s="1"/>
  <c r="C166" i="10"/>
  <c r="E166" i="10" s="1"/>
  <c r="C512" i="10"/>
  <c r="E512" i="10" s="1"/>
  <c r="C526" i="10"/>
  <c r="E526" i="10" s="1"/>
  <c r="C143" i="10"/>
  <c r="E143" i="10" s="1"/>
  <c r="C182" i="10"/>
  <c r="C498" i="10"/>
  <c r="E498" i="10" s="1"/>
  <c r="J498" i="10" s="1"/>
  <c r="C407" i="10"/>
  <c r="E407" i="10" s="1"/>
  <c r="C123" i="10"/>
  <c r="E123" i="10" s="1"/>
  <c r="C173" i="10"/>
  <c r="E173" i="10" s="1"/>
  <c r="C6" i="10"/>
  <c r="C458" i="10"/>
  <c r="E458" i="10" s="1"/>
  <c r="C519" i="10"/>
  <c r="E519" i="10" s="1"/>
  <c r="C370" i="10"/>
  <c r="C348" i="10"/>
  <c r="E348" i="10" s="1"/>
  <c r="C116" i="10"/>
  <c r="E116" i="10" s="1"/>
  <c r="C444" i="10"/>
  <c r="E444" i="10" s="1"/>
  <c r="C292" i="10"/>
  <c r="E292" i="10" s="1"/>
  <c r="C533" i="10"/>
  <c r="E533" i="10" s="1"/>
  <c r="C355" i="10"/>
  <c r="E355" i="10" s="1"/>
  <c r="C105" i="10"/>
  <c r="E105" i="10" s="1"/>
  <c r="C400" i="10"/>
  <c r="E400" i="10" s="1"/>
  <c r="E370" i="10" l="1"/>
  <c r="C369" i="10"/>
  <c r="C181" i="10"/>
  <c r="E181" i="10" s="1"/>
  <c r="C158" i="10"/>
  <c r="E158" i="10" s="1"/>
  <c r="E159" i="10"/>
  <c r="J162" i="10"/>
  <c r="H162" i="10"/>
  <c r="J210" i="10"/>
  <c r="H261" i="10"/>
  <c r="J261" i="10"/>
  <c r="C260" i="10"/>
  <c r="E260" i="10" s="1"/>
  <c r="H9" i="7"/>
  <c r="J9" i="7"/>
  <c r="J17" i="7"/>
  <c r="H17" i="7"/>
  <c r="J348" i="10"/>
  <c r="H348" i="10"/>
  <c r="H458" i="10"/>
  <c r="J458" i="10"/>
  <c r="H526" i="10"/>
  <c r="J526" i="10"/>
  <c r="J29" i="10"/>
  <c r="H29" i="10"/>
  <c r="H474" i="10"/>
  <c r="J474" i="10"/>
  <c r="H421" i="10"/>
  <c r="J421" i="10"/>
  <c r="J332" i="10"/>
  <c r="H332" i="10"/>
  <c r="H400" i="10"/>
  <c r="J400" i="10"/>
  <c r="H292" i="10"/>
  <c r="J292" i="10"/>
  <c r="J370" i="10"/>
  <c r="H370" i="10"/>
  <c r="E6" i="10"/>
  <c r="H512" i="10"/>
  <c r="J512" i="10"/>
  <c r="J384" i="10"/>
  <c r="H384" i="10"/>
  <c r="H437" i="10"/>
  <c r="J437" i="10"/>
  <c r="J377" i="10"/>
  <c r="H377" i="10"/>
  <c r="H189" i="10"/>
  <c r="J189" i="10"/>
  <c r="H302" i="10"/>
  <c r="J302" i="10"/>
  <c r="H105" i="10"/>
  <c r="J105" i="10"/>
  <c r="H173" i="10"/>
  <c r="J173" i="10"/>
  <c r="H196" i="10"/>
  <c r="J196" i="10"/>
  <c r="H318" i="10"/>
  <c r="J318" i="10"/>
  <c r="H444" i="10"/>
  <c r="J444" i="10"/>
  <c r="H166" i="10"/>
  <c r="J166" i="10"/>
  <c r="H482" i="10"/>
  <c r="J482" i="10"/>
  <c r="H430" i="10"/>
  <c r="J430" i="10"/>
  <c r="J355" i="10"/>
  <c r="H355" i="10"/>
  <c r="H116" i="10"/>
  <c r="J116" i="10"/>
  <c r="H519" i="10"/>
  <c r="J519" i="10"/>
  <c r="H123" i="10"/>
  <c r="J123" i="10"/>
  <c r="J143" i="10"/>
  <c r="H143" i="10"/>
  <c r="H540" i="10"/>
  <c r="J540" i="10"/>
  <c r="J325" i="10"/>
  <c r="H325" i="10"/>
  <c r="H414" i="10"/>
  <c r="J414" i="10"/>
  <c r="J362" i="10"/>
  <c r="H362" i="10"/>
  <c r="H451" i="10"/>
  <c r="J451" i="10"/>
  <c r="H505" i="10"/>
  <c r="J505" i="10"/>
  <c r="J533" i="10"/>
  <c r="H533" i="10"/>
  <c r="H407" i="10"/>
  <c r="J407" i="10"/>
  <c r="H275" i="10"/>
  <c r="J275" i="10"/>
  <c r="H268" i="10"/>
  <c r="J268" i="10"/>
  <c r="C8" i="7"/>
  <c r="E182" i="10"/>
  <c r="C300" i="10"/>
  <c r="E300" i="10" s="1"/>
  <c r="C115" i="10"/>
  <c r="E115" i="10" s="1"/>
  <c r="E369" i="10"/>
  <c r="C473" i="10"/>
  <c r="E473" i="10" s="1"/>
  <c r="C497" i="10"/>
  <c r="C26" i="10"/>
  <c r="C5" i="10" s="1"/>
  <c r="C399" i="10"/>
  <c r="E399" i="10" s="1"/>
  <c r="C282" i="10"/>
  <c r="E282" i="10" s="1"/>
  <c r="C481" i="10"/>
  <c r="E481" i="10" s="1"/>
  <c r="C429" i="10"/>
  <c r="E429" i="10" s="1"/>
  <c r="C347" i="10"/>
  <c r="E347" i="10" s="1"/>
  <c r="C142" i="10"/>
  <c r="E142" i="10" s="1"/>
  <c r="J142" i="10" s="1"/>
  <c r="C565" i="10"/>
  <c r="F501" i="10"/>
  <c r="H501" i="10" s="1"/>
  <c r="H159" i="10" l="1"/>
  <c r="J159" i="10"/>
  <c r="H158" i="10"/>
  <c r="J158" i="10"/>
  <c r="J260" i="10"/>
  <c r="H260" i="10"/>
  <c r="C7" i="7"/>
  <c r="E7" i="7" s="1"/>
  <c r="E8" i="7"/>
  <c r="H282" i="10"/>
  <c r="J282" i="10"/>
  <c r="H182" i="10"/>
  <c r="J182" i="10"/>
  <c r="H347" i="10"/>
  <c r="J347" i="10"/>
  <c r="H399" i="10"/>
  <c r="J399" i="10"/>
  <c r="H369" i="10"/>
  <c r="J369" i="10"/>
  <c r="H181" i="10"/>
  <c r="J181" i="10"/>
  <c r="H429" i="10"/>
  <c r="J429" i="10"/>
  <c r="J115" i="10"/>
  <c r="H115" i="10"/>
  <c r="H142" i="10"/>
  <c r="H481" i="10"/>
  <c r="J481" i="10"/>
  <c r="J300" i="10"/>
  <c r="H300" i="10"/>
  <c r="H473" i="10"/>
  <c r="J473" i="10"/>
  <c r="H6" i="10"/>
  <c r="J6" i="10"/>
  <c r="E497" i="10"/>
  <c r="J497" i="10" s="1"/>
  <c r="E26" i="10"/>
  <c r="F498" i="10"/>
  <c r="H498" i="10" s="1"/>
  <c r="I501" i="10"/>
  <c r="H7" i="7" l="1"/>
  <c r="J7" i="7"/>
  <c r="H8" i="7"/>
  <c r="J8" i="7"/>
  <c r="J26" i="10"/>
  <c r="H26" i="10"/>
  <c r="C4" i="10"/>
  <c r="E4" i="10" s="1"/>
  <c r="E5" i="10"/>
  <c r="F497" i="10"/>
  <c r="I498" i="10"/>
  <c r="F4" i="10" l="1"/>
  <c r="F3" i="10" s="1"/>
  <c r="H497" i="10"/>
  <c r="J5" i="10"/>
  <c r="H5" i="10"/>
  <c r="J4" i="10"/>
  <c r="C3" i="10"/>
  <c r="I497" i="10"/>
  <c r="H4" i="10" l="1"/>
  <c r="I4" i="10"/>
  <c r="I3" i="10" l="1"/>
  <c r="E532" i="10"/>
  <c r="E583" i="10"/>
  <c r="D571" i="10"/>
  <c r="E571" i="10" s="1"/>
  <c r="H571" i="10" l="1"/>
  <c r="J571" i="10"/>
  <c r="H583" i="10"/>
  <c r="J583" i="10"/>
  <c r="D568" i="10"/>
  <c r="E568" i="10" l="1"/>
  <c r="D566" i="10"/>
  <c r="H568" i="10" l="1"/>
  <c r="J568" i="10"/>
  <c r="D565" i="10"/>
  <c r="E566" i="10"/>
  <c r="J566" i="10" l="1"/>
  <c r="H566" i="10"/>
  <c r="D3" i="10"/>
  <c r="E3" i="10" s="1"/>
  <c r="E565" i="10"/>
  <c r="H565" i="10" l="1"/>
  <c r="J565" i="10"/>
  <c r="J3" i="10"/>
  <c r="H3" i="10"/>
</calcChain>
</file>

<file path=xl/sharedStrings.xml><?xml version="1.0" encoding="utf-8"?>
<sst xmlns="http://schemas.openxmlformats.org/spreadsheetml/2006/main" count="922" uniqueCount="450">
  <si>
    <t>Članak 1.</t>
  </si>
  <si>
    <t>I</t>
  </si>
  <si>
    <t>A</t>
  </si>
  <si>
    <t>C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</si>
  <si>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</si>
  <si>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</si>
  <si>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</si>
  <si>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</si>
  <si>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</si>
  <si>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</si>
  <si>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</si>
  <si>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</si>
  <si>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</si>
  <si>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</si>
  <si>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</si>
  <si>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</si>
  <si>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</si>
  <si>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</si>
  <si>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</si>
  <si>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</si>
  <si>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</si>
  <si>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</si>
  <si>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</si>
  <si>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</si>
  <si>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</si>
  <si>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</si>
  <si>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</si>
  <si>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</si>
  <si>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</si>
  <si>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</si>
  <si>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</si>
  <si>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</si>
  <si>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</si>
  <si>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</si>
  <si>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</si>
  <si>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</si>
  <si>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</si>
  <si>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</si>
  <si>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</si>
  <si>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</si>
  <si>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</si>
  <si>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</si>
  <si>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</si>
  <si>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</si>
  <si>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</si>
  <si>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</si>
  <si>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</si>
  <si>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</si>
  <si>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</si>
  <si>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</si>
  <si>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</si>
  <si>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</si>
  <si>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</si>
  <si>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</si>
  <si>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</si>
  <si>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</si>
  <si>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</si>
  <si>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</si>
  <si>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</si>
  <si>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</si>
  <si>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</si>
  <si>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</si>
  <si>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</si>
  <si>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</si>
  <si>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</si>
  <si>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</si>
  <si>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</si>
  <si>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</si>
  <si>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</si>
  <si>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</si>
  <si>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</si>
  <si>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</si>
  <si>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</si>
  <si>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</si>
  <si>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</si>
  <si>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</si>
  <si>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</si>
  <si>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</si>
  <si>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</si>
  <si>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</si>
  <si>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</si>
  <si>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</si>
  <si>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</si>
  <si>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</si>
  <si>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</si>
  <si>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</si>
  <si>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</si>
  <si>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</si>
  <si>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</si>
  <si>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</si>
  <si>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</si>
  <si>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</si>
  <si>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</si>
  <si>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</si>
  <si>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</si>
  <si>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</si>
  <si>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</si>
  <si>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</si>
  <si>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</si>
  <si>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</si>
  <si>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</si>
  <si>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</si>
  <si>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</si>
  <si>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</si>
  <si>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</si>
  <si>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</si>
  <si>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</si>
  <si>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</si>
  <si>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</si>
  <si>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</si>
  <si>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</si>
  <si>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</si>
  <si>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</si>
  <si>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</si>
  <si>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</si>
  <si>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</si>
  <si>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</si>
  <si>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</si>
  <si>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</si>
  <si>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</si>
  <si>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</si>
  <si>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</si>
  <si>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</si>
  <si>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</si>
  <si>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</si>
  <si>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</si>
  <si>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</si>
  <si>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</si>
  <si>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</si>
  <si>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</si>
  <si>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</si>
  <si>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</si>
  <si>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</si>
  <si>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</si>
  <si>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</si>
  <si>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</si>
  <si>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</si>
  <si>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</si>
  <si>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</si>
  <si>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</si>
  <si>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</si>
  <si>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</si>
  <si>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</si>
  <si>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</si>
  <si>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</si>
  <si>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</si>
  <si>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</si>
  <si>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</si>
  <si>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</si>
  <si>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</si>
  <si>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</si>
  <si>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</si>
  <si>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</si>
  <si>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</si>
  <si>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</si>
  <si>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</si>
  <si>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</si>
  <si>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</si>
  <si>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</si>
  <si>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</si>
  <si>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</si>
  <si>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</si>
  <si>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</si>
  <si>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</si>
  <si>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</si>
  <si>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</si>
  <si>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</si>
  <si>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</si>
  <si>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</si>
  <si>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</si>
  <si>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</si>
  <si>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</si>
  <si>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</si>
  <si>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</si>
  <si>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</si>
  <si>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</si>
  <si>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</si>
  <si>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</si>
  <si>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</si>
  <si>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</si>
  <si>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</si>
  <si>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</si>
  <si>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</si>
  <si>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</si>
  <si>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</si>
  <si>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</si>
  <si>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</si>
  <si>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</si>
  <si>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</si>
  <si>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</si>
  <si>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</si>
  <si>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</si>
  <si>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</si>
  <si>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</si>
  <si>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</si>
  <si>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</si>
  <si>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</si>
  <si>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</si>
  <si>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</si>
  <si>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</si>
  <si>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</si>
  <si>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</si>
  <si>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</si>
  <si>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</si>
  <si>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</si>
  <si>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</si>
  <si>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</si>
  <si>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</si>
  <si>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</si>
  <si>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</si>
  <si>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</si>
  <si>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</si>
  <si>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</si>
  <si>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</si>
  <si>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</si>
  <si>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</si>
  <si>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</si>
  <si>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</si>
  <si>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</si>
  <si>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</si>
  <si>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</si>
  <si>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</si>
  <si>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</si>
  <si>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</si>
  <si>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</si>
  <si>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</si>
  <si>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</si>
  <si>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</si>
  <si>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</si>
  <si>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</si>
  <si>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</si>
  <si>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</si>
  <si>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</si>
  <si>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</si>
  <si>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</si>
  <si>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</si>
  <si>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</si>
  <si>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</si>
  <si>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</si>
  <si>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</si>
  <si>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</si>
  <si>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</si>
  <si>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</si>
  <si>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</si>
  <si>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</si>
  <si>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</si>
  <si>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</si>
  <si>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</si>
  <si>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</si>
  <si>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</si>
  <si>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</si>
  <si>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</si>
  <si>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</si>
  <si>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</si>
  <si>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</si>
  <si>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</si>
  <si>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</si>
  <si>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</si>
  <si>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</si>
  <si>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</si>
  <si>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</si>
  <si>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</si>
  <si>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</si>
  <si>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</si>
  <si>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</si>
  <si>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</si>
  <si>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</si>
  <si>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</si>
  <si>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</si>
  <si>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</si>
  <si>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</si>
  <si>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</si>
  <si>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</si>
  <si>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</si>
  <si>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</si>
  <si>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</si>
  <si>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</si>
  <si>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</si>
  <si>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</si>
  <si>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</si>
  <si>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</si>
  <si>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</si>
  <si>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</si>
  <si>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</si>
  <si>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</si>
  <si>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</si>
  <si>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</si>
  <si>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</si>
  <si>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</si>
  <si>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</si>
  <si>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</si>
  <si>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</si>
  <si>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</si>
  <si>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</si>
  <si>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</si>
  <si>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</si>
  <si>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</si>
  <si>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</si>
  <si>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</si>
  <si>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</si>
  <si>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</si>
  <si>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</si>
  <si>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</si>
  <si>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</si>
  <si>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</si>
  <si>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</si>
  <si>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</si>
  <si>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</si>
  <si>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</si>
  <si>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</si>
  <si>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</si>
  <si>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</si>
  <si>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</si>
  <si>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</si>
  <si>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</si>
  <si>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</si>
  <si>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</si>
  <si>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</si>
  <si>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</si>
  <si>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</si>
  <si>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</si>
  <si>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</si>
  <si>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</si>
  <si>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</si>
  <si>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</si>
  <si>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</si>
  <si>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</si>
  <si>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</si>
  <si>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</si>
  <si>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</si>
  <si>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</si>
  <si>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</si>
  <si>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</si>
  <si>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</si>
  <si>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</si>
  <si>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</si>
  <si>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</si>
  <si>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</si>
  <si>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</si>
  <si>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</si>
  <si>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</si>
  <si>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</si>
  <si>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</si>
  <si>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</si>
  <si>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</si>
  <si>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               Velika Ludina,</t>
  </si>
  <si>
    <t>Cvjetna ulica, Velika Ludina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</si>
  <si>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</si>
  <si>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</si>
  <si>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</si>
  <si>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</si>
  <si>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</si>
  <si>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</si>
  <si>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</si>
  <si>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</si>
  <si>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</si>
  <si>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</si>
  <si>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</si>
  <si>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</si>
  <si>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</si>
  <si>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</si>
  <si>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</si>
  <si>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</si>
  <si>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</si>
  <si>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</si>
  <si>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</si>
  <si>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</si>
  <si>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</si>
  <si>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</si>
  <si>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</si>
  <si>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</si>
  <si>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</si>
  <si>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</si>
  <si>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</si>
  <si>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</si>
  <si>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</si>
  <si>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</si>
  <si>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</si>
  <si>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</si>
  <si>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Ostale tekuće donacije-uređenje školskog igrališta</t>
  </si>
  <si>
    <r>
      <t xml:space="preserve"> </t>
    </r>
    <r>
      <rPr>
        <sz val="10"/>
        <rFont val="Arial"/>
        <family val="2"/>
        <charset val="238"/>
      </rPr>
      <t>i rashoda i Računu financiranja za 2018. godinu kako slijedi:</t>
    </r>
  </si>
  <si>
    <t>Uređenje groblja</t>
  </si>
  <si>
    <t>projekcije 2020</t>
  </si>
  <si>
    <t xml:space="preserve"> projekcije  2019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</si>
  <si>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</si>
  <si>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</si>
  <si>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</si>
  <si>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</si>
  <si>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</si>
  <si>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</si>
  <si>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</si>
  <si>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</si>
  <si>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</si>
  <si>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</si>
  <si>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</si>
  <si>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</si>
  <si>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</si>
  <si>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</si>
  <si>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</si>
  <si>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</si>
  <si>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</si>
  <si>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 xml:space="preserve">Aktivnost A 101106: </t>
  </si>
  <si>
    <t>Sufinanciranje školskih udžbenika</t>
  </si>
  <si>
    <t>Sufinanciranje uličnog vodovoda u Ulici Gaj-Mala Ludina</t>
  </si>
  <si>
    <t>povećanje</t>
  </si>
  <si>
    <t>indeks    7/6</t>
  </si>
  <si>
    <t>indeks   6/5</t>
  </si>
  <si>
    <t>indeks    7/5</t>
  </si>
  <si>
    <t>Projekt-dogradnja Vrtića</t>
  </si>
  <si>
    <t>Izgradnja autobusne kućice</t>
  </si>
  <si>
    <t>Aktivnost A100807</t>
  </si>
  <si>
    <t>indeks 6/5</t>
  </si>
  <si>
    <t>Postavljanje video nadzora-Ludina-centar, Dječji vrtić Ludina, Divlji deponij kod Česme</t>
  </si>
  <si>
    <t>Aktivnost A100808</t>
  </si>
  <si>
    <t>snagu osmog dana od dana objave u "Službenim novinama Općine Velika Ludina".</t>
  </si>
  <si>
    <t>Vjekoslav Kamenščak</t>
  </si>
  <si>
    <t xml:space="preserve">Na temelju članka 39. Zakona o Proračunu ( NN broj 87/08, 136/12 i 15/15 ) i članka 34. i </t>
  </si>
  <si>
    <t xml:space="preserve">                       I PROJEKCIJE PRORAČUNA ZA 2019. I 2020. GOD.                </t>
  </si>
  <si>
    <t>400-06/18-01/05</t>
  </si>
  <si>
    <t>novi plan III 2018.</t>
  </si>
  <si>
    <t>Aktivnost A100809</t>
  </si>
  <si>
    <t>Čišćenje kanalizacijskih otvora-šahta</t>
  </si>
  <si>
    <t>Aktivnost: A 101304</t>
  </si>
  <si>
    <t>Sterilizacija i kastracija životinja (sufinanciranje 30%)</t>
  </si>
  <si>
    <t xml:space="preserve">    IV. IZMJENE I DOPUNE PRORAČUNA OPĆINE VELIKA LUDINA ZA 2018. GOD.</t>
  </si>
  <si>
    <t>novi plan III za 2018. bez lipa</t>
  </si>
  <si>
    <t>novi plan IV 2018. bez lipa</t>
  </si>
  <si>
    <t>novi plan IV 2018.</t>
  </si>
  <si>
    <t xml:space="preserve">IV. Izmjene i dopune Proračuna  Općine Velika Ludina za 2018. godinu stupaju na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</si>
  <si>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2176/19-02-18-</t>
  </si>
  <si>
    <t>ina,     .08.2018.</t>
  </si>
  <si>
    <t xml:space="preserve">Server </t>
  </si>
  <si>
    <t>Tablet</t>
  </si>
  <si>
    <t>Uređenje groblja (ograda, cesta, staze)</t>
  </si>
  <si>
    <t xml:space="preserve">Aktivnost: K 100801                 </t>
  </si>
  <si>
    <t xml:space="preserve">Aktivnost: K 100802                </t>
  </si>
  <si>
    <t>Kanalizacija Cvjetna ulica</t>
  </si>
  <si>
    <t xml:space="preserve"> K 100602</t>
  </si>
  <si>
    <t>Duga ulica, Velika Ludina</t>
  </si>
  <si>
    <t>Nabava kontejnera i spremnika za smeće</t>
  </si>
  <si>
    <t>Ostrala nematerijalna oprema-Projekt parka uz crkvu</t>
  </si>
  <si>
    <t>Doprinosi za zdravstveno osiguranje</t>
  </si>
  <si>
    <t>Kapitalni projekt:    K 101502</t>
  </si>
  <si>
    <t>Računala</t>
  </si>
  <si>
    <t>Police u knjižnici</t>
  </si>
  <si>
    <t>35. Statuta Općine Velika Ludina ("Službene novine" Općine Velika Ludina broj  6/09, 7/11, 2/13, 6/14,</t>
  </si>
  <si>
    <t xml:space="preserve">3/18 i 5/18 - pročišćeni tekst)  Općinsko vijeće Općine Velika Ludina na svojoj 15.  sjednici održanoj </t>
  </si>
  <si>
    <t>____. 08.2018. godine, donijelo je</t>
  </si>
  <si>
    <t xml:space="preserve">IV. Izmjene i dopune Proračuna Općine Velika Ludina za 2018. godinu ("Službene novine </t>
  </si>
  <si>
    <t>Općine Velika Ludina br. 10/17, 1/18, 3/18, 4/18) sastoje se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</si>
</sst>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2" fillId="0" borderId="0" xfId="0" applyFont="1" applyFill="1"/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wrapText="1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7" fillId="10" borderId="9" xfId="0" applyFont="1" applyFill="1" applyBorder="1" applyAlignment="1" applyProtection="1">
      <alignment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7" fillId="10" borderId="0" xfId="0" applyFont="1" applyFill="1" applyBorder="1"/>
    <xf numFmtId="3" fontId="0" fillId="0" borderId="2" xfId="0" applyNumberFormat="1" applyBorder="1"/>
    <xf numFmtId="0" fontId="4" fillId="9" borderId="19" xfId="0" applyFont="1" applyFill="1" applyBorder="1" applyAlignment="1" applyProtection="1">
      <alignment horizontal="left" vertical="top"/>
    </xf>
    <xf numFmtId="0" fontId="11" fillId="9" borderId="19" xfId="0" applyFont="1" applyFill="1" applyBorder="1" applyAlignment="1" applyProtection="1">
      <alignment horizontal="left" vertical="top"/>
    </xf>
    <xf numFmtId="0" fontId="12" fillId="6" borderId="23" xfId="0" applyFont="1" applyFill="1" applyBorder="1" applyAlignment="1" applyProtection="1">
      <alignment wrapText="1"/>
    </xf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0" fontId="7" fillId="9" borderId="27" xfId="0" applyFont="1" applyFill="1" applyBorder="1" applyAlignment="1" applyProtection="1">
      <alignment horizontal="left" wrapText="1"/>
    </xf>
    <xf numFmtId="0" fontId="7" fillId="10" borderId="27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8" fillId="10" borderId="0" xfId="0" applyFont="1" applyFill="1" applyBorder="1"/>
    <xf numFmtId="0" fontId="29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8" fillId="10" borderId="5" xfId="0" applyFont="1" applyFill="1" applyBorder="1"/>
    <xf numFmtId="0" fontId="28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0" fillId="0" borderId="2" xfId="0" applyBorder="1"/>
    <xf numFmtId="3" fontId="0" fillId="0" borderId="2" xfId="0" applyNumberFormat="1" applyFill="1" applyBorder="1"/>
    <xf numFmtId="0" fontId="0" fillId="0" borderId="2" xfId="0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8" fillId="10" borderId="5" xfId="0" applyFont="1" applyFill="1" applyBorder="1" applyAlignment="1">
      <alignment wrapText="1"/>
    </xf>
    <xf numFmtId="0" fontId="25" fillId="6" borderId="9" xfId="0" applyFont="1" applyFill="1" applyBorder="1" applyAlignment="1" applyProtection="1">
      <alignment wrapText="1"/>
    </xf>
    <xf numFmtId="0" fontId="29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/>
    <xf numFmtId="0" fontId="27" fillId="10" borderId="31" xfId="0" applyFont="1" applyFill="1" applyBorder="1" applyAlignment="1" applyProtection="1">
      <alignment horizontal="left"/>
    </xf>
    <xf numFmtId="0" fontId="27" fillId="10" borderId="29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29" xfId="0" applyFont="1" applyFill="1" applyBorder="1" applyAlignment="1" applyProtection="1">
      <alignment horizontal="left" wrapText="1"/>
    </xf>
    <xf numFmtId="0" fontId="27" fillId="2" borderId="29" xfId="0" applyFont="1" applyFill="1" applyBorder="1" applyAlignment="1" applyProtection="1">
      <alignment horizontal="left"/>
    </xf>
    <xf numFmtId="0" fontId="27" fillId="13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 applyProtection="1">
      <alignment horizontal="left"/>
    </xf>
    <xf numFmtId="0" fontId="25" fillId="14" borderId="30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0" xfId="0" applyFont="1" applyFill="1" applyBorder="1" applyAlignment="1" applyProtection="1">
      <alignment horizontal="left"/>
    </xf>
    <xf numFmtId="0" fontId="25" fillId="7" borderId="30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7" xfId="0" applyFont="1" applyFill="1" applyBorder="1" applyAlignment="1" applyProtection="1">
      <alignment horizontal="left"/>
    </xf>
    <xf numFmtId="0" fontId="25" fillId="10" borderId="27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7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0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8" fillId="9" borderId="30" xfId="0" applyFont="1" applyFill="1" applyBorder="1" applyAlignment="1">
      <alignment horizontal="left"/>
    </xf>
    <xf numFmtId="0" fontId="28" fillId="9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7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8" fillId="22" borderId="30" xfId="0" applyFont="1" applyFill="1" applyBorder="1" applyAlignment="1" applyProtection="1">
      <alignment horizontal="left"/>
    </xf>
    <xf numFmtId="0" fontId="28" fillId="9" borderId="31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0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0" xfId="0" applyFont="1" applyFill="1" applyBorder="1" applyAlignment="1">
      <alignment horizontal="left"/>
    </xf>
    <xf numFmtId="0" fontId="28" fillId="2" borderId="30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8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8" fillId="22" borderId="30" xfId="0" applyFont="1" applyFill="1" applyBorder="1" applyAlignment="1" applyProtection="1">
      <alignment horizontal="center"/>
    </xf>
    <xf numFmtId="0" fontId="27" fillId="10" borderId="31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1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8" fillId="22" borderId="30" xfId="0" applyFont="1" applyFill="1" applyBorder="1" applyAlignment="1">
      <alignment horizontal="center"/>
    </xf>
    <xf numFmtId="0" fontId="27" fillId="10" borderId="27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7" xfId="0" applyFont="1" applyFill="1" applyBorder="1" applyAlignment="1">
      <alignment wrapText="1"/>
    </xf>
    <xf numFmtId="0" fontId="25" fillId="0" borderId="27" xfId="0" applyFont="1" applyBorder="1" applyAlignment="1">
      <alignment horizontal="left"/>
    </xf>
    <xf numFmtId="0" fontId="28" fillId="9" borderId="30" xfId="0" applyFont="1" applyFill="1" applyBorder="1"/>
    <xf numFmtId="0" fontId="27" fillId="3" borderId="19" xfId="0" applyFont="1" applyFill="1" applyBorder="1"/>
    <xf numFmtId="0" fontId="28" fillId="19" borderId="30" xfId="0" applyFont="1" applyFill="1" applyBorder="1"/>
    <xf numFmtId="0" fontId="31" fillId="10" borderId="27" xfId="0" applyFont="1" applyFill="1" applyBorder="1"/>
    <xf numFmtId="0" fontId="31" fillId="10" borderId="17" xfId="0" applyFont="1" applyFill="1" applyBorder="1"/>
    <xf numFmtId="0" fontId="31" fillId="3" borderId="19" xfId="0" applyFont="1" applyFill="1" applyBorder="1"/>
    <xf numFmtId="0" fontId="31" fillId="10" borderId="27" xfId="0" applyFont="1" applyFill="1" applyBorder="1" applyAlignment="1" applyProtection="1">
      <alignment horizontal="left"/>
    </xf>
    <xf numFmtId="0" fontId="31" fillId="10" borderId="17" xfId="0" applyFont="1" applyFill="1" applyBorder="1" applyAlignment="1" applyProtection="1">
      <alignment horizontal="left"/>
    </xf>
    <xf numFmtId="0" fontId="31" fillId="2" borderId="19" xfId="0" applyFont="1" applyFill="1" applyBorder="1" applyAlignment="1" applyProtection="1">
      <alignment horizontal="left"/>
    </xf>
    <xf numFmtId="0" fontId="31" fillId="10" borderId="31" xfId="0" applyFont="1" applyFill="1" applyBorder="1" applyAlignment="1">
      <alignment horizontal="left"/>
    </xf>
    <xf numFmtId="0" fontId="31" fillId="10" borderId="29" xfId="0" applyFont="1" applyFill="1" applyBorder="1" applyAlignment="1">
      <alignment horizontal="left"/>
    </xf>
    <xf numFmtId="0" fontId="31" fillId="6" borderId="19" xfId="0" applyFont="1" applyFill="1" applyBorder="1" applyAlignment="1">
      <alignment horizontal="left"/>
    </xf>
    <xf numFmtId="0" fontId="27" fillId="10" borderId="27" xfId="0" applyFont="1" applyFill="1" applyBorder="1" applyAlignment="1"/>
    <xf numFmtId="0" fontId="27" fillId="20" borderId="17" xfId="0" applyFont="1" applyFill="1" applyBorder="1" applyAlignment="1"/>
    <xf numFmtId="0" fontId="31" fillId="3" borderId="19" xfId="0" applyFont="1" applyFill="1" applyBorder="1" applyAlignment="1"/>
    <xf numFmtId="0" fontId="31" fillId="9" borderId="30" xfId="0" applyFont="1" applyFill="1" applyBorder="1" applyAlignment="1">
      <alignment horizontal="left"/>
    </xf>
    <xf numFmtId="0" fontId="31" fillId="10" borderId="27" xfId="0" applyFont="1" applyFill="1" applyBorder="1" applyAlignment="1">
      <alignment horizontal="left"/>
    </xf>
    <xf numFmtId="0" fontId="31" fillId="10" borderId="17" xfId="0" applyFont="1" applyFill="1" applyBorder="1" applyAlignment="1">
      <alignment horizontal="left"/>
    </xf>
    <xf numFmtId="0" fontId="31" fillId="3" borderId="19" xfId="0" applyFont="1" applyFill="1" applyBorder="1" applyAlignment="1">
      <alignment horizontal="left"/>
    </xf>
    <xf numFmtId="0" fontId="28" fillId="22" borderId="30" xfId="0" applyFont="1" applyFill="1" applyBorder="1"/>
    <xf numFmtId="0" fontId="31" fillId="6" borderId="19" xfId="0" applyFont="1" applyFill="1" applyBorder="1"/>
    <xf numFmtId="0" fontId="31" fillId="10" borderId="13" xfId="0" applyFont="1" applyFill="1" applyBorder="1"/>
    <xf numFmtId="0" fontId="28" fillId="12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8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2" fontId="27" fillId="10" borderId="34" xfId="0" applyNumberFormat="1" applyFont="1" applyFill="1" applyBorder="1" applyAlignment="1" applyProtection="1"/>
    <xf numFmtId="0" fontId="27" fillId="10" borderId="34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3" xfId="0" applyFont="1" applyFill="1" applyBorder="1" applyAlignment="1" applyProtection="1">
      <alignment wrapText="1"/>
    </xf>
    <xf numFmtId="0" fontId="8" fillId="12" borderId="33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4" xfId="0" applyFont="1" applyFill="1" applyBorder="1" applyAlignment="1" applyProtection="1">
      <alignment wrapText="1"/>
    </xf>
    <xf numFmtId="0" fontId="7" fillId="13" borderId="34" xfId="0" applyFont="1" applyFill="1" applyBorder="1" applyAlignment="1" applyProtection="1">
      <alignment wrapText="1"/>
    </xf>
    <xf numFmtId="0" fontId="7" fillId="14" borderId="34" xfId="0" applyFont="1" applyFill="1" applyBorder="1" applyAlignment="1" applyProtection="1">
      <alignment wrapText="1"/>
    </xf>
    <xf numFmtId="0" fontId="5" fillId="0" borderId="34" xfId="0" applyFont="1" applyBorder="1" applyAlignment="1" applyProtection="1">
      <alignment wrapText="1"/>
    </xf>
    <xf numFmtId="0" fontId="7" fillId="9" borderId="34" xfId="0" applyFont="1" applyFill="1" applyBorder="1" applyAlignment="1" applyProtection="1">
      <alignment wrapText="1"/>
    </xf>
    <xf numFmtId="0" fontId="5" fillId="0" borderId="35" xfId="0" applyFont="1" applyBorder="1" applyAlignment="1" applyProtection="1">
      <alignment wrapText="1"/>
    </xf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3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5" fillId="6" borderId="34" xfId="0" applyFont="1" applyFill="1" applyBorder="1" applyAlignment="1" applyProtection="1">
      <alignment wrapText="1"/>
    </xf>
    <xf numFmtId="0" fontId="27" fillId="13" borderId="34" xfId="0" applyFont="1" applyFill="1" applyBorder="1" applyAlignment="1" applyProtection="1">
      <alignment wrapText="1"/>
    </xf>
    <xf numFmtId="0" fontId="27" fillId="8" borderId="34" xfId="0" applyFont="1" applyFill="1" applyBorder="1" applyAlignment="1" applyProtection="1">
      <alignment wrapText="1"/>
    </xf>
    <xf numFmtId="0" fontId="25" fillId="14" borderId="3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wrapText="1"/>
    </xf>
    <xf numFmtId="0" fontId="25" fillId="0" borderId="34" xfId="0" applyFont="1" applyFill="1" applyBorder="1" applyAlignment="1" applyProtection="1">
      <alignment wrapText="1"/>
    </xf>
    <xf numFmtId="0" fontId="27" fillId="10" borderId="34" xfId="0" applyFont="1" applyFill="1" applyBorder="1" applyAlignment="1" applyProtection="1">
      <alignment horizontal="left" wrapText="1"/>
    </xf>
    <xf numFmtId="0" fontId="25" fillId="15" borderId="3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horizontal="left" wrapText="1"/>
    </xf>
    <xf numFmtId="0" fontId="25" fillId="0" borderId="34" xfId="0" applyFont="1" applyBorder="1" applyAlignment="1" applyProtection="1">
      <alignment horizontal="left"/>
    </xf>
    <xf numFmtId="0" fontId="25" fillId="16" borderId="34" xfId="0" applyFont="1" applyFill="1" applyBorder="1" applyAlignment="1" applyProtection="1">
      <alignment wrapText="1"/>
    </xf>
    <xf numFmtId="0" fontId="25" fillId="7" borderId="34" xfId="0" applyFont="1" applyFill="1" applyBorder="1" applyAlignment="1" applyProtection="1">
      <alignment wrapText="1"/>
    </xf>
    <xf numFmtId="0" fontId="25" fillId="7" borderId="34" xfId="0" applyFont="1" applyFill="1" applyBorder="1" applyAlignment="1" applyProtection="1">
      <alignment horizontal="left"/>
    </xf>
    <xf numFmtId="0" fontId="25" fillId="0" borderId="34" xfId="0" applyFont="1" applyFill="1" applyBorder="1" applyAlignment="1" applyProtection="1">
      <alignment horizontal="left"/>
    </xf>
    <xf numFmtId="0" fontId="25" fillId="14" borderId="34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4" xfId="0" applyNumberFormat="1" applyFont="1" applyFill="1" applyBorder="1" applyAlignment="1" applyProtection="1">
      <alignment horizontal="left" wrapText="1"/>
    </xf>
    <xf numFmtId="2" fontId="25" fillId="2" borderId="34" xfId="0" applyNumberFormat="1" applyFont="1" applyFill="1" applyBorder="1" applyAlignment="1" applyProtection="1">
      <alignment wrapText="1"/>
    </xf>
    <xf numFmtId="0" fontId="27" fillId="13" borderId="34" xfId="0" applyFont="1" applyFill="1" applyBorder="1" applyAlignment="1">
      <alignment wrapText="1"/>
    </xf>
    <xf numFmtId="0" fontId="27" fillId="8" borderId="34" xfId="0" applyFont="1" applyFill="1" applyBorder="1" applyAlignment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4" xfId="0" applyFont="1" applyFill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34" xfId="0" applyFont="1" applyFill="1" applyBorder="1" applyAlignment="1">
      <alignment wrapText="1"/>
    </xf>
    <xf numFmtId="0" fontId="28" fillId="9" borderId="9" xfId="0" applyFont="1" applyFill="1" applyBorder="1" applyAlignment="1">
      <alignment wrapText="1"/>
    </xf>
    <xf numFmtId="0" fontId="28" fillId="9" borderId="34" xfId="0" applyFont="1" applyFill="1" applyBorder="1" applyAlignment="1" applyProtection="1">
      <alignment wrapText="1"/>
    </xf>
    <xf numFmtId="0" fontId="27" fillId="10" borderId="34" xfId="0" applyFont="1" applyFill="1" applyBorder="1"/>
    <xf numFmtId="0" fontId="25" fillId="2" borderId="34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4" xfId="0" applyFont="1" applyFill="1" applyBorder="1" applyAlignment="1">
      <alignment wrapText="1"/>
    </xf>
    <xf numFmtId="0" fontId="27" fillId="10" borderId="34" xfId="0" applyFont="1" applyFill="1" applyBorder="1" applyAlignment="1" applyProtection="1">
      <alignment horizontal="left"/>
    </xf>
    <xf numFmtId="0" fontId="27" fillId="10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3" fillId="10" borderId="34" xfId="0" applyFont="1" applyFill="1" applyBorder="1" applyAlignment="1">
      <alignment wrapText="1"/>
    </xf>
    <xf numFmtId="0" fontId="28" fillId="22" borderId="9" xfId="0" applyFont="1" applyFill="1" applyBorder="1" applyAlignment="1" applyProtection="1">
      <alignment wrapText="1"/>
    </xf>
    <xf numFmtId="0" fontId="28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29" fillId="6" borderId="34" xfId="0" applyFont="1" applyFill="1" applyBorder="1" applyAlignment="1" applyProtection="1">
      <alignment wrapText="1"/>
    </xf>
    <xf numFmtId="0" fontId="28" fillId="22" borderId="9" xfId="0" applyFont="1" applyFill="1" applyBorder="1" applyAlignment="1" applyProtection="1">
      <alignment horizontal="center" wrapText="1"/>
    </xf>
    <xf numFmtId="0" fontId="25" fillId="15" borderId="34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4" xfId="0" applyFont="1" applyFill="1" applyBorder="1" applyAlignment="1">
      <alignment wrapText="1"/>
    </xf>
    <xf numFmtId="0" fontId="27" fillId="15" borderId="34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4" xfId="0" applyFont="1" applyFill="1" applyBorder="1" applyAlignment="1">
      <alignment horizontal="left" wrapText="1"/>
    </xf>
    <xf numFmtId="0" fontId="27" fillId="8" borderId="34" xfId="0" applyFont="1" applyFill="1" applyBorder="1" applyAlignment="1">
      <alignment horizontal="left" wrapText="1"/>
    </xf>
    <xf numFmtId="0" fontId="25" fillId="6" borderId="34" xfId="0" applyFont="1" applyFill="1" applyBorder="1" applyAlignment="1">
      <alignment horizontal="left" wrapText="1"/>
    </xf>
    <xf numFmtId="0" fontId="28" fillId="10" borderId="34" xfId="0" applyFont="1" applyFill="1" applyBorder="1"/>
    <xf numFmtId="0" fontId="27" fillId="6" borderId="34" xfId="0" applyFont="1" applyFill="1" applyBorder="1" applyAlignment="1">
      <alignment wrapText="1"/>
    </xf>
    <xf numFmtId="0" fontId="28" fillId="10" borderId="34" xfId="0" applyFont="1" applyFill="1" applyBorder="1" applyAlignment="1">
      <alignment vertical="top" wrapText="1"/>
    </xf>
    <xf numFmtId="0" fontId="27" fillId="10" borderId="34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4" xfId="0" applyFont="1" applyFill="1" applyBorder="1" applyAlignment="1" applyProtection="1">
      <alignment wrapText="1"/>
    </xf>
    <xf numFmtId="0" fontId="25" fillId="15" borderId="34" xfId="0" applyFont="1" applyFill="1" applyBorder="1"/>
    <xf numFmtId="0" fontId="25" fillId="0" borderId="34" xfId="0" applyFont="1" applyBorder="1"/>
    <xf numFmtId="0" fontId="27" fillId="3" borderId="34" xfId="0" applyFont="1" applyFill="1" applyBorder="1" applyAlignment="1">
      <alignment wrapText="1"/>
    </xf>
    <xf numFmtId="0" fontId="25" fillId="0" borderId="34" xfId="0" applyFont="1" applyBorder="1" applyAlignment="1">
      <alignment horizontal="left" wrapText="1"/>
    </xf>
    <xf numFmtId="0" fontId="29" fillId="19" borderId="9" xfId="0" applyFont="1" applyFill="1" applyBorder="1" applyAlignment="1">
      <alignment wrapText="1"/>
    </xf>
    <xf numFmtId="0" fontId="31" fillId="10" borderId="34" xfId="0" applyFont="1" applyFill="1" applyBorder="1" applyAlignment="1">
      <alignment horizontal="left" wrapText="1"/>
    </xf>
    <xf numFmtId="0" fontId="31" fillId="10" borderId="34" xfId="0" applyFont="1" applyFill="1" applyBorder="1" applyAlignment="1">
      <alignment wrapText="1"/>
    </xf>
    <xf numFmtId="0" fontId="31" fillId="3" borderId="34" xfId="0" applyFont="1" applyFill="1" applyBorder="1" applyAlignment="1">
      <alignment wrapText="1"/>
    </xf>
    <xf numFmtId="0" fontId="31" fillId="10" borderId="34" xfId="0" applyFont="1" applyFill="1" applyBorder="1"/>
    <xf numFmtId="0" fontId="32" fillId="3" borderId="34" xfId="0" applyFont="1" applyFill="1" applyBorder="1" applyAlignment="1">
      <alignment wrapText="1"/>
    </xf>
    <xf numFmtId="0" fontId="31" fillId="2" borderId="34" xfId="0" applyFont="1" applyFill="1" applyBorder="1" applyAlignment="1" applyProtection="1">
      <alignment wrapText="1"/>
    </xf>
    <xf numFmtId="0" fontId="31" fillId="6" borderId="34" xfId="0" applyFont="1" applyFill="1" applyBorder="1" applyAlignment="1">
      <alignment wrapText="1"/>
    </xf>
    <xf numFmtId="0" fontId="34" fillId="20" borderId="34" xfId="0" applyFont="1" applyFill="1" applyBorder="1" applyAlignment="1"/>
    <xf numFmtId="0" fontId="31" fillId="5" borderId="34" xfId="0" applyFont="1" applyFill="1" applyBorder="1" applyAlignment="1"/>
    <xf numFmtId="0" fontId="31" fillId="9" borderId="9" xfId="0" applyFont="1" applyFill="1" applyBorder="1" applyAlignment="1">
      <alignment wrapText="1"/>
    </xf>
    <xf numFmtId="0" fontId="28" fillId="22" borderId="9" xfId="0" applyFont="1" applyFill="1" applyBorder="1" applyAlignment="1">
      <alignment wrapText="1"/>
    </xf>
    <xf numFmtId="0" fontId="32" fillId="6" borderId="34" xfId="0" applyFont="1" applyFill="1" applyBorder="1" applyAlignment="1">
      <alignment wrapText="1"/>
    </xf>
    <xf numFmtId="0" fontId="27" fillId="12" borderId="34" xfId="0" applyFont="1" applyFill="1" applyBorder="1" applyAlignment="1" applyProtection="1">
      <alignment wrapText="1"/>
    </xf>
    <xf numFmtId="0" fontId="28" fillId="9" borderId="1" xfId="0" applyFont="1" applyFill="1" applyBorder="1" applyAlignment="1" applyProtection="1">
      <alignment wrapText="1"/>
    </xf>
    <xf numFmtId="0" fontId="28" fillId="10" borderId="4" xfId="0" applyFont="1" applyFill="1" applyBorder="1" applyAlignment="1">
      <alignment wrapText="1"/>
    </xf>
    <xf numFmtId="0" fontId="27" fillId="6" borderId="34" xfId="0" applyFont="1" applyFill="1" applyBorder="1" applyAlignment="1" applyProtection="1">
      <alignment wrapText="1"/>
    </xf>
    <xf numFmtId="0" fontId="28" fillId="12" borderId="34" xfId="0" applyFont="1" applyFill="1" applyBorder="1" applyAlignment="1">
      <alignment wrapText="1"/>
    </xf>
    <xf numFmtId="0" fontId="29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3" fontId="28" fillId="9" borderId="2" xfId="0" applyNumberFormat="1" applyFont="1" applyFill="1" applyBorder="1" applyAlignment="1" applyProtection="1">
      <alignment horizontal="right" wrapText="1"/>
    </xf>
    <xf numFmtId="3" fontId="28" fillId="10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8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5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28" fillId="9" borderId="2" xfId="0" applyNumberFormat="1" applyFont="1" applyFill="1" applyBorder="1" applyAlignment="1">
      <alignment horizontal="right" wrapText="1"/>
    </xf>
    <xf numFmtId="3" fontId="30" fillId="22" borderId="2" xfId="0" applyNumberFormat="1" applyFont="1" applyFill="1" applyBorder="1" applyAlignment="1" applyProtection="1">
      <alignment horizontal="right" wrapText="1"/>
    </xf>
    <xf numFmtId="3" fontId="29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8" fillId="22" borderId="2" xfId="0" applyNumberFormat="1" applyFont="1" applyFill="1" applyBorder="1" applyAlignment="1">
      <alignment horizontal="right" wrapText="1"/>
    </xf>
    <xf numFmtId="3" fontId="28" fillId="10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8" fillId="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 applyProtection="1">
      <alignment horizontal="right" wrapText="1"/>
    </xf>
    <xf numFmtId="3" fontId="28" fillId="9" borderId="2" xfId="0" applyNumberFormat="1" applyFont="1" applyFill="1" applyBorder="1" applyAlignment="1">
      <alignment horizontal="right"/>
    </xf>
    <xf numFmtId="3" fontId="28" fillId="10" borderId="2" xfId="0" applyNumberFormat="1" applyFont="1" applyFill="1" applyBorder="1" applyAlignment="1">
      <alignment horizontal="right"/>
    </xf>
    <xf numFmtId="3" fontId="28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8" fillId="6" borderId="2" xfId="0" applyNumberFormat="1" applyFont="1" applyFill="1" applyBorder="1" applyAlignment="1" applyProtection="1">
      <alignment horizontal="right" wrapText="1"/>
    </xf>
    <xf numFmtId="3" fontId="30" fillId="22" borderId="2" xfId="0" applyNumberFormat="1" applyFont="1" applyFill="1" applyBorder="1" applyAlignment="1">
      <alignment horizontal="right" wrapText="1"/>
    </xf>
    <xf numFmtId="3" fontId="28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8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8" fillId="0" borderId="2" xfId="0" applyNumberFormat="1" applyFont="1" applyFill="1" applyBorder="1" applyAlignment="1">
      <alignment horizontal="right" wrapText="1"/>
    </xf>
    <xf numFmtId="3" fontId="30" fillId="19" borderId="2" xfId="0" applyNumberFormat="1" applyFont="1" applyFill="1" applyBorder="1" applyAlignment="1">
      <alignment horizontal="right" wrapText="1"/>
    </xf>
    <xf numFmtId="3" fontId="31" fillId="10" borderId="2" xfId="0" applyNumberFormat="1" applyFont="1" applyFill="1" applyBorder="1" applyAlignment="1">
      <alignment horizontal="right" wrapText="1"/>
    </xf>
    <xf numFmtId="3" fontId="31" fillId="0" borderId="2" xfId="0" applyNumberFormat="1" applyFont="1" applyFill="1" applyBorder="1" applyAlignment="1">
      <alignment horizontal="right" wrapText="1"/>
    </xf>
    <xf numFmtId="3" fontId="31" fillId="6" borderId="2" xfId="0" applyNumberFormat="1" applyFont="1" applyFill="1" applyBorder="1" applyAlignment="1" applyProtection="1">
      <alignment horizontal="right" wrapText="1"/>
    </xf>
    <xf numFmtId="3" fontId="31" fillId="10" borderId="2" xfId="0" applyNumberFormat="1" applyFont="1" applyFill="1" applyBorder="1" applyAlignment="1" applyProtection="1">
      <alignment horizontal="right" wrapText="1"/>
    </xf>
    <xf numFmtId="3" fontId="31" fillId="6" borderId="2" xfId="0" applyNumberFormat="1" applyFont="1" applyFill="1" applyBorder="1" applyAlignment="1">
      <alignment horizontal="right" wrapText="1"/>
    </xf>
    <xf numFmtId="3" fontId="28" fillId="20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8" fillId="12" borderId="2" xfId="0" applyNumberFormat="1" applyFont="1" applyFill="1" applyBorder="1" applyAlignment="1" applyProtection="1">
      <alignment horizontal="right" wrapText="1"/>
    </xf>
    <xf numFmtId="3" fontId="28" fillId="12" borderId="2" xfId="0" applyNumberFormat="1" applyFont="1" applyFill="1" applyBorder="1" applyAlignment="1">
      <alignment horizontal="right" wrapText="1"/>
    </xf>
    <xf numFmtId="3" fontId="28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0" fontId="27" fillId="25" borderId="19" xfId="0" applyFont="1" applyFill="1" applyBorder="1"/>
    <xf numFmtId="0" fontId="27" fillId="25" borderId="34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7" fillId="0" borderId="33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0" fontId="4" fillId="13" borderId="2" xfId="0" applyFont="1" applyFill="1" applyBorder="1"/>
    <xf numFmtId="0" fontId="4" fillId="13" borderId="20" xfId="0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26" fillId="0" borderId="33" xfId="0" applyFont="1" applyBorder="1" applyAlignment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36" xfId="0" applyBorder="1" applyAlignment="1" applyProtection="1">
      <alignment horizontal="center"/>
    </xf>
    <xf numFmtId="3" fontId="21" fillId="24" borderId="33" xfId="0" applyNumberFormat="1" applyFont="1" applyFill="1" applyBorder="1" applyProtection="1"/>
    <xf numFmtId="3" fontId="12" fillId="0" borderId="37" xfId="0" applyNumberFormat="1" applyFont="1" applyFill="1" applyBorder="1" applyProtection="1">
      <protection locked="0"/>
    </xf>
    <xf numFmtId="0" fontId="6" fillId="0" borderId="23" xfId="0" applyFont="1" applyBorder="1"/>
    <xf numFmtId="0" fontId="4" fillId="9" borderId="17" xfId="0" applyFont="1" applyFill="1" applyBorder="1" applyAlignment="1" applyProtection="1">
      <alignment horizontal="left"/>
    </xf>
    <xf numFmtId="0" fontId="7" fillId="9" borderId="7" xfId="0" applyFont="1" applyFill="1" applyBorder="1" applyAlignment="1" applyProtection="1">
      <alignment wrapText="1"/>
    </xf>
    <xf numFmtId="3" fontId="11" fillId="9" borderId="4" xfId="0" applyNumberFormat="1" applyFont="1" applyFill="1" applyBorder="1" applyProtection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wrapText="1"/>
    </xf>
    <xf numFmtId="0" fontId="13" fillId="0" borderId="36" xfId="0" applyFont="1" applyBorder="1" applyAlignment="1" applyProtection="1">
      <alignment horizontal="center"/>
    </xf>
    <xf numFmtId="3" fontId="21" fillId="24" borderId="33" xfId="0" applyNumberFormat="1" applyFont="1" applyFill="1" applyBorder="1" applyAlignment="1" applyProtection="1">
      <alignment horizontal="right"/>
    </xf>
    <xf numFmtId="0" fontId="26" fillId="0" borderId="3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6" fillId="0" borderId="24" xfId="0" applyNumberFormat="1" applyFont="1" applyBorder="1"/>
    <xf numFmtId="0" fontId="4" fillId="24" borderId="15" xfId="0" applyFont="1" applyFill="1" applyBorder="1"/>
    <xf numFmtId="3" fontId="4" fillId="9" borderId="18" xfId="0" applyNumberFormat="1" applyFont="1" applyFill="1" applyBorder="1"/>
    <xf numFmtId="0" fontId="11" fillId="24" borderId="15" xfId="0" applyFont="1" applyFill="1" applyBorder="1"/>
    <xf numFmtId="3" fontId="4" fillId="24" borderId="12" xfId="0" applyNumberFormat="1" applyFont="1" applyFill="1" applyBorder="1"/>
    <xf numFmtId="3" fontId="11" fillId="24" borderId="12" xfId="0" applyNumberFormat="1" applyFont="1" applyFill="1" applyBorder="1"/>
    <xf numFmtId="0" fontId="21" fillId="0" borderId="10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3" fontId="20" fillId="23" borderId="33" xfId="0" applyNumberFormat="1" applyFont="1" applyFill="1" applyBorder="1" applyAlignment="1" applyProtection="1">
      <alignment horizontal="right"/>
    </xf>
    <xf numFmtId="3" fontId="11" fillId="9" borderId="4" xfId="0" applyNumberFormat="1" applyFont="1" applyFill="1" applyBorder="1" applyAlignment="1" applyProtection="1">
      <alignment horizontal="right"/>
    </xf>
    <xf numFmtId="3" fontId="12" fillId="6" borderId="34" xfId="0" applyNumberFormat="1" applyFont="1" applyFill="1" applyBorder="1" applyAlignment="1" applyProtection="1">
      <alignment horizontal="right"/>
    </xf>
    <xf numFmtId="3" fontId="11" fillId="9" borderId="34" xfId="0" applyNumberFormat="1" applyFont="1" applyFill="1" applyBorder="1" applyAlignment="1" applyProtection="1">
      <alignment horizontal="right"/>
    </xf>
    <xf numFmtId="3" fontId="12" fillId="6" borderId="36" xfId="0" applyNumberFormat="1" applyFont="1" applyFill="1" applyBorder="1" applyAlignment="1" applyProtection="1">
      <alignment horizontal="right"/>
    </xf>
    <xf numFmtId="3" fontId="20" fillId="23" borderId="33" xfId="0" applyNumberFormat="1" applyFont="1" applyFill="1" applyBorder="1" applyProtection="1"/>
    <xf numFmtId="3" fontId="12" fillId="6" borderId="34" xfId="0" applyNumberFormat="1" applyFont="1" applyFill="1" applyBorder="1" applyProtection="1"/>
    <xf numFmtId="3" fontId="12" fillId="6" borderId="35" xfId="0" applyNumberFormat="1" applyFont="1" applyFill="1" applyBorder="1" applyProtection="1"/>
    <xf numFmtId="0" fontId="22" fillId="0" borderId="21" xfId="0" applyFont="1" applyBorder="1" applyAlignment="1" applyProtection="1">
      <alignment horizontal="left" vertical="top"/>
    </xf>
    <xf numFmtId="0" fontId="22" fillId="0" borderId="8" xfId="0" applyFont="1" applyBorder="1" applyAlignment="1" applyProtection="1">
      <alignment horizontal="left" wrapText="1"/>
    </xf>
    <xf numFmtId="3" fontId="22" fillId="0" borderId="36" xfId="0" applyNumberFormat="1" applyFont="1" applyBorder="1" applyAlignment="1" applyProtection="1">
      <alignment horizontal="right"/>
    </xf>
    <xf numFmtId="0" fontId="0" fillId="0" borderId="15" xfId="0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4" fillId="0" borderId="14" xfId="0" applyNumberFormat="1" applyFont="1" applyBorder="1" applyAlignment="1"/>
    <xf numFmtId="3" fontId="1" fillId="0" borderId="20" xfId="0" applyNumberFormat="1" applyFont="1" applyBorder="1" applyAlignment="1"/>
    <xf numFmtId="3" fontId="1" fillId="0" borderId="28" xfId="0" applyNumberFormat="1" applyFont="1" applyBorder="1" applyAlignment="1"/>
    <xf numFmtId="3" fontId="1" fillId="0" borderId="24" xfId="0" applyNumberFormat="1" applyFont="1" applyBorder="1" applyAlignment="1"/>
    <xf numFmtId="3" fontId="4" fillId="24" borderId="12" xfId="0" applyNumberFormat="1" applyFont="1" applyFill="1" applyBorder="1" applyAlignment="1"/>
    <xf numFmtId="3" fontId="4" fillId="9" borderId="18" xfId="0" applyNumberFormat="1" applyFont="1" applyFill="1" applyBorder="1" applyAlignment="1"/>
    <xf numFmtId="3" fontId="4" fillId="9" borderId="20" xfId="0" applyNumberFormat="1" applyFont="1" applyFill="1" applyBorder="1" applyAlignment="1"/>
    <xf numFmtId="3" fontId="0" fillId="0" borderId="3" xfId="0" applyNumberFormat="1" applyBorder="1"/>
    <xf numFmtId="3" fontId="0" fillId="0" borderId="23" xfId="0" applyNumberFormat="1" applyBorder="1"/>
    <xf numFmtId="3" fontId="11" fillId="0" borderId="8" xfId="0" applyNumberFormat="1" applyFont="1" applyBorder="1"/>
    <xf numFmtId="3" fontId="11" fillId="24" borderId="15" xfId="0" applyNumberFormat="1" applyFont="1" applyFill="1" applyBorder="1"/>
    <xf numFmtId="3" fontId="11" fillId="9" borderId="2" xfId="0" applyNumberFormat="1" applyFont="1" applyFill="1" applyBorder="1"/>
    <xf numFmtId="3" fontId="11" fillId="9" borderId="7" xfId="0" applyNumberFormat="1" applyFont="1" applyFill="1" applyBorder="1"/>
    <xf numFmtId="3" fontId="11" fillId="9" borderId="34" xfId="0" applyNumberFormat="1" applyFont="1" applyFill="1" applyBorder="1" applyProtection="1"/>
    <xf numFmtId="3" fontId="4" fillId="9" borderId="4" xfId="0" applyNumberFormat="1" applyFont="1" applyFill="1" applyBorder="1" applyAlignment="1" applyProtection="1">
      <alignment horizontal="right"/>
    </xf>
    <xf numFmtId="3" fontId="6" fillId="0" borderId="34" xfId="0" applyNumberFormat="1" applyFont="1" applyFill="1" applyBorder="1" applyAlignment="1" applyProtection="1">
      <alignment horizontal="right"/>
    </xf>
    <xf numFmtId="3" fontId="4" fillId="9" borderId="34" xfId="0" applyNumberFormat="1" applyFont="1" applyFill="1" applyBorder="1" applyAlignment="1" applyProtection="1">
      <alignment horizontal="right"/>
    </xf>
    <xf numFmtId="3" fontId="12" fillId="0" borderId="34" xfId="0" applyNumberFormat="1" applyFont="1" applyFill="1" applyBorder="1" applyAlignment="1" applyProtection="1">
      <alignment horizontal="right"/>
    </xf>
    <xf numFmtId="3" fontId="4" fillId="9" borderId="34" xfId="0" applyNumberFormat="1" applyFont="1" applyFill="1" applyBorder="1" applyAlignment="1" applyProtection="1">
      <alignment horizontal="right" wrapText="1"/>
    </xf>
    <xf numFmtId="3" fontId="6" fillId="0" borderId="5" xfId="0" applyNumberFormat="1" applyFont="1" applyFill="1" applyBorder="1" applyAlignment="1" applyProtection="1">
      <alignment horizontal="right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/>
    </xf>
    <xf numFmtId="0" fontId="11" fillId="9" borderId="19" xfId="0" applyFont="1" applyFill="1" applyBorder="1" applyAlignment="1" applyProtection="1">
      <alignment horizontal="left"/>
    </xf>
    <xf numFmtId="0" fontId="12" fillId="0" borderId="19" xfId="0" applyFont="1" applyFill="1" applyBorder="1" applyAlignment="1" applyProtection="1">
      <alignment horizontal="left"/>
    </xf>
    <xf numFmtId="0" fontId="6" fillId="9" borderId="19" xfId="0" applyFont="1" applyFill="1" applyBorder="1" applyAlignment="1" applyProtection="1">
      <alignment horizontal="left"/>
    </xf>
    <xf numFmtId="0" fontId="12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 wrapText="1"/>
    </xf>
    <xf numFmtId="0" fontId="6" fillId="0" borderId="27" xfId="0" applyFont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0" fontId="6" fillId="0" borderId="23" xfId="0" applyFont="1" applyBorder="1" applyAlignment="1">
      <alignment wrapText="1"/>
    </xf>
    <xf numFmtId="3" fontId="6" fillId="0" borderId="35" xfId="0" applyNumberFormat="1" applyFont="1" applyFill="1" applyBorder="1" applyAlignment="1" applyProtection="1">
      <alignment horizontal="right"/>
    </xf>
    <xf numFmtId="0" fontId="26" fillId="0" borderId="38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1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left" wrapText="1"/>
    </xf>
    <xf numFmtId="3" fontId="11" fillId="0" borderId="36" xfId="0" applyNumberFormat="1" applyFont="1" applyBorder="1" applyAlignment="1" applyProtection="1">
      <alignment horizontal="right"/>
    </xf>
    <xf numFmtId="0" fontId="19" fillId="24" borderId="16" xfId="0" applyFont="1" applyFill="1" applyBorder="1" applyAlignment="1" applyProtection="1">
      <alignment horizontal="left"/>
    </xf>
    <xf numFmtId="3" fontId="19" fillId="24" borderId="33" xfId="0" applyNumberFormat="1" applyFont="1" applyFill="1" applyBorder="1" applyAlignment="1" applyProtection="1">
      <alignment horizontal="right"/>
    </xf>
    <xf numFmtId="3" fontId="0" fillId="0" borderId="20" xfId="0" applyNumberFormat="1" applyBorder="1" applyAlignment="1"/>
    <xf numFmtId="3" fontId="0" fillId="0" borderId="24" xfId="0" applyNumberFormat="1" applyBorder="1" applyAlignment="1"/>
    <xf numFmtId="3" fontId="11" fillId="0" borderId="14" xfId="0" applyNumberFormat="1" applyFont="1" applyBorder="1" applyAlignment="1"/>
    <xf numFmtId="3" fontId="11" fillId="24" borderId="12" xfId="0" applyNumberFormat="1" applyFont="1" applyFill="1" applyBorder="1" applyAlignment="1"/>
    <xf numFmtId="3" fontId="11" fillId="9" borderId="18" xfId="0" applyNumberFormat="1" applyFont="1" applyFill="1" applyBorder="1" applyAlignment="1"/>
    <xf numFmtId="3" fontId="11" fillId="9" borderId="20" xfId="0" applyNumberFormat="1" applyFont="1" applyFill="1" applyBorder="1" applyAlignment="1"/>
    <xf numFmtId="3" fontId="0" fillId="0" borderId="28" xfId="0" applyNumberFormat="1" applyBorder="1" applyAlignment="1"/>
    <xf numFmtId="3" fontId="11" fillId="0" borderId="8" xfId="0" applyNumberFormat="1" applyFont="1" applyBorder="1" applyAlignment="1"/>
    <xf numFmtId="3" fontId="11" fillId="24" borderId="15" xfId="0" applyNumberFormat="1" applyFont="1" applyFill="1" applyBorder="1" applyAlignment="1"/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0" fontId="0" fillId="0" borderId="2" xfId="0" applyFill="1" applyBorder="1" applyAlignment="1"/>
    <xf numFmtId="0" fontId="12" fillId="0" borderId="39" xfId="0" applyFont="1" applyBorder="1" applyAlignment="1">
      <alignment horizontal="left"/>
    </xf>
    <xf numFmtId="3" fontId="0" fillId="0" borderId="40" xfId="0" applyNumberFormat="1" applyBorder="1"/>
    <xf numFmtId="0" fontId="6" fillId="0" borderId="19" xfId="0" applyFont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3" fontId="0" fillId="0" borderId="23" xfId="0" applyNumberFormat="1" applyFill="1" applyBorder="1"/>
    <xf numFmtId="3" fontId="0" fillId="0" borderId="41" xfId="0" applyNumberFormat="1" applyFill="1" applyBorder="1" applyAlignment="1"/>
    <xf numFmtId="3" fontId="0" fillId="0" borderId="20" xfId="0" applyNumberFormat="1" applyFill="1" applyBorder="1" applyAlignment="1"/>
    <xf numFmtId="3" fontId="0" fillId="0" borderId="24" xfId="0" applyNumberFormat="1" applyFill="1" applyBorder="1" applyAlignment="1"/>
    <xf numFmtId="0" fontId="3" fillId="0" borderId="0" xfId="0" applyFont="1" applyAlignment="1">
      <alignment vertical="center"/>
    </xf>
    <xf numFmtId="0" fontId="1" fillId="10" borderId="2" xfId="0" applyFont="1" applyFill="1" applyBorder="1" applyAlignment="1"/>
    <xf numFmtId="0" fontId="1" fillId="10" borderId="20" xfId="0" applyFont="1" applyFill="1" applyBorder="1" applyAlignment="1"/>
    <xf numFmtId="0" fontId="11" fillId="10" borderId="2" xfId="0" applyFont="1" applyFill="1" applyBorder="1" applyAlignment="1"/>
    <xf numFmtId="0" fontId="11" fillId="10" borderId="20" xfId="0" applyFont="1" applyFill="1" applyBorder="1" applyAlignment="1"/>
    <xf numFmtId="0" fontId="11" fillId="9" borderId="2" xfId="0" applyFont="1" applyFill="1" applyBorder="1" applyAlignment="1"/>
    <xf numFmtId="0" fontId="11" fillId="9" borderId="20" xfId="0" applyFont="1" applyFill="1" applyBorder="1" applyAlignment="1"/>
    <xf numFmtId="0" fontId="16" fillId="10" borderId="2" xfId="0" applyFont="1" applyFill="1" applyBorder="1" applyAlignment="1"/>
    <xf numFmtId="0" fontId="16" fillId="10" borderId="20" xfId="0" applyFont="1" applyFill="1" applyBorder="1" applyAlignment="1"/>
    <xf numFmtId="3" fontId="35" fillId="11" borderId="15" xfId="0" applyNumberFormat="1" applyFont="1" applyFill="1" applyBorder="1" applyAlignment="1" applyProtection="1">
      <alignment horizontal="right" wrapText="1"/>
    </xf>
    <xf numFmtId="3" fontId="21" fillId="11" borderId="15" xfId="0" applyNumberFormat="1" applyFont="1" applyFill="1" applyBorder="1" applyAlignment="1"/>
    <xf numFmtId="3" fontId="35" fillId="12" borderId="15" xfId="0" applyNumberFormat="1" applyFont="1" applyFill="1" applyBorder="1" applyAlignment="1" applyProtection="1">
      <alignment horizontal="right" wrapText="1"/>
    </xf>
    <xf numFmtId="3" fontId="21" fillId="12" borderId="15" xfId="0" applyNumberFormat="1" applyFont="1" applyFill="1" applyBorder="1" applyAlignment="1"/>
    <xf numFmtId="0" fontId="21" fillId="11" borderId="15" xfId="0" applyFont="1" applyFill="1" applyBorder="1" applyAlignment="1"/>
    <xf numFmtId="0" fontId="21" fillId="11" borderId="12" xfId="0" applyFont="1" applyFill="1" applyBorder="1" applyAlignment="1"/>
    <xf numFmtId="0" fontId="21" fillId="12" borderId="15" xfId="0" applyFont="1" applyFill="1" applyBorder="1" applyAlignment="1"/>
    <xf numFmtId="0" fontId="21" fillId="12" borderId="12" xfId="0" applyFont="1" applyFill="1" applyBorder="1" applyAlignment="1"/>
    <xf numFmtId="0" fontId="28" fillId="11" borderId="10" xfId="0" applyFont="1" applyFill="1" applyBorder="1" applyAlignment="1" applyProtection="1">
      <alignment horizontal="left"/>
    </xf>
    <xf numFmtId="0" fontId="28" fillId="11" borderId="33" xfId="0" applyFont="1" applyFill="1" applyBorder="1" applyAlignment="1" applyProtection="1">
      <alignment wrapText="1"/>
    </xf>
    <xf numFmtId="0" fontId="28" fillId="12" borderId="10" xfId="0" applyFont="1" applyFill="1" applyBorder="1" applyAlignment="1" applyProtection="1">
      <alignment horizontal="left"/>
    </xf>
    <xf numFmtId="0" fontId="28" fillId="12" borderId="33" xfId="0" applyFont="1" applyFill="1" applyBorder="1" applyAlignment="1" applyProtection="1">
      <alignment wrapText="1"/>
    </xf>
    <xf numFmtId="0" fontId="28" fillId="0" borderId="33" xfId="0" applyFont="1" applyBorder="1" applyAlignment="1">
      <alignment horizontal="center" wrapText="1"/>
    </xf>
    <xf numFmtId="0" fontId="28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3" fontId="31" fillId="9" borderId="7" xfId="0" applyNumberFormat="1" applyFont="1" applyFill="1" applyBorder="1" applyAlignment="1" applyProtection="1">
      <alignment horizontal="right" wrapText="1"/>
    </xf>
    <xf numFmtId="3" fontId="16" fillId="9" borderId="7" xfId="0" applyNumberFormat="1" applyFont="1" applyFill="1" applyBorder="1" applyAlignment="1"/>
    <xf numFmtId="0" fontId="16" fillId="9" borderId="7" xfId="0" applyFont="1" applyFill="1" applyBorder="1" applyAlignment="1"/>
    <xf numFmtId="0" fontId="16" fillId="9" borderId="18" xfId="0" applyFont="1" applyFill="1" applyBorder="1" applyAlignment="1"/>
    <xf numFmtId="3" fontId="31" fillId="13" borderId="2" xfId="0" applyNumberFormat="1" applyFont="1" applyFill="1" applyBorder="1" applyAlignment="1">
      <alignment horizontal="right" wrapText="1"/>
    </xf>
    <xf numFmtId="3" fontId="16" fillId="13" borderId="2" xfId="0" applyNumberFormat="1" applyFont="1" applyFill="1" applyBorder="1" applyAlignment="1"/>
    <xf numFmtId="0" fontId="16" fillId="13" borderId="2" xfId="0" applyFont="1" applyFill="1" applyBorder="1" applyAlignment="1"/>
    <xf numFmtId="0" fontId="16" fillId="13" borderId="20" xfId="0" applyFont="1" applyFill="1" applyBorder="1" applyAlignment="1"/>
    <xf numFmtId="3" fontId="31" fillId="8" borderId="2" xfId="0" applyNumberFormat="1" applyFont="1" applyFill="1" applyBorder="1" applyAlignment="1">
      <alignment horizontal="right" wrapText="1"/>
    </xf>
    <xf numFmtId="3" fontId="16" fillId="26" borderId="2" xfId="0" applyNumberFormat="1" applyFont="1" applyFill="1" applyBorder="1" applyAlignment="1"/>
    <xf numFmtId="0" fontId="16" fillId="26" borderId="2" xfId="0" applyFont="1" applyFill="1" applyBorder="1" applyAlignment="1"/>
    <xf numFmtId="0" fontId="16" fillId="26" borderId="20" xfId="0" applyFont="1" applyFill="1" applyBorder="1" applyAlignment="1"/>
    <xf numFmtId="3" fontId="1" fillId="10" borderId="2" xfId="0" applyNumberFormat="1" applyFont="1" applyFill="1" applyBorder="1" applyAlignment="1"/>
    <xf numFmtId="0" fontId="11" fillId="12" borderId="2" xfId="0" applyFont="1" applyFill="1" applyBorder="1" applyAlignment="1"/>
    <xf numFmtId="0" fontId="11" fillId="12" borderId="20" xfId="0" applyFont="1" applyFill="1" applyBorder="1" applyAlignment="1"/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11" borderId="15" xfId="0" applyFont="1" applyFill="1" applyBorder="1"/>
    <xf numFmtId="0" fontId="11" fillId="11" borderId="12" xfId="0" applyFont="1" applyFill="1" applyBorder="1"/>
    <xf numFmtId="0" fontId="11" fillId="9" borderId="2" xfId="0" applyFont="1" applyFill="1" applyBorder="1"/>
    <xf numFmtId="0" fontId="11" fillId="9" borderId="20" xfId="0" applyFont="1" applyFill="1" applyBorder="1"/>
    <xf numFmtId="3" fontId="11" fillId="10" borderId="2" xfId="0" applyNumberFormat="1" applyFont="1" applyFill="1" applyBorder="1"/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/>
    <xf numFmtId="0" fontId="11" fillId="14" borderId="20" xfId="0" applyFont="1" applyFill="1" applyBorder="1"/>
    <xf numFmtId="3" fontId="11" fillId="11" borderId="15" xfId="0" applyNumberFormat="1" applyFont="1" applyFill="1" applyBorder="1"/>
    <xf numFmtId="3" fontId="11" fillId="12" borderId="15" xfId="0" applyNumberFormat="1" applyFont="1" applyFill="1" applyBorder="1"/>
    <xf numFmtId="0" fontId="1" fillId="0" borderId="2" xfId="0" applyFont="1" applyBorder="1"/>
    <xf numFmtId="0" fontId="1" fillId="0" borderId="20" xfId="0" applyFont="1" applyBorder="1"/>
    <xf numFmtId="0" fontId="27" fillId="8" borderId="17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28" fillId="10" borderId="34" xfId="0" applyFont="1" applyFill="1" applyBorder="1" applyAlignment="1">
      <alignment wrapText="1"/>
    </xf>
    <xf numFmtId="3" fontId="0" fillId="0" borderId="2" xfId="0" applyNumberFormat="1" applyBorder="1" applyAlignment="1">
      <alignment horizontal="right"/>
    </xf>
    <xf numFmtId="0" fontId="1" fillId="0" borderId="0" xfId="0" applyFont="1" applyAlignment="1" applyProtection="1">
      <protection locked="0"/>
    </xf>
    <xf numFmtId="0" fontId="28" fillId="0" borderId="12" xfId="0" applyFont="1" applyBorder="1" applyAlignment="1">
      <alignment horizontal="center" wrapText="1"/>
    </xf>
    <xf numFmtId="3" fontId="0" fillId="0" borderId="2" xfId="0" applyNumberFormat="1" applyFill="1" applyBorder="1" applyAlignment="1"/>
    <xf numFmtId="0" fontId="13" fillId="0" borderId="2" xfId="0" applyFont="1" applyFill="1" applyBorder="1" applyAlignment="1"/>
    <xf numFmtId="0" fontId="28" fillId="22" borderId="9" xfId="0" applyFont="1" applyFill="1" applyBorder="1" applyAlignment="1">
      <alignment horizontal="center" wrapText="1"/>
    </xf>
    <xf numFmtId="0" fontId="28" fillId="9" borderId="30" xfId="0" applyFont="1" applyFill="1" applyBorder="1" applyAlignment="1" applyProtection="1">
      <alignment horizontal="left"/>
    </xf>
    <xf numFmtId="3" fontId="25" fillId="0" borderId="3" xfId="0" applyNumberFormat="1" applyFont="1" applyBorder="1" applyAlignment="1">
      <alignment horizontal="right" wrapText="1"/>
    </xf>
    <xf numFmtId="3" fontId="13" fillId="0" borderId="3" xfId="0" applyNumberFormat="1" applyFont="1" applyBorder="1" applyAlignment="1"/>
    <xf numFmtId="0" fontId="14" fillId="0" borderId="3" xfId="0" applyFont="1" applyBorder="1" applyAlignment="1"/>
    <xf numFmtId="0" fontId="14" fillId="0" borderId="28" xfId="0" applyFont="1" applyBorder="1" applyAlignment="1"/>
    <xf numFmtId="0" fontId="25" fillId="0" borderId="2" xfId="0" applyFont="1" applyBorder="1" applyAlignment="1">
      <alignment wrapText="1"/>
    </xf>
    <xf numFmtId="0" fontId="13" fillId="0" borderId="22" xfId="0" applyFont="1" applyBorder="1" applyAlignment="1">
      <alignment horizontal="left"/>
    </xf>
    <xf numFmtId="0" fontId="5" fillId="0" borderId="23" xfId="0" applyFont="1" applyBorder="1" applyAlignment="1">
      <alignment wrapText="1"/>
    </xf>
    <xf numFmtId="4" fontId="5" fillId="0" borderId="23" xfId="0" applyNumberFormat="1" applyFont="1" applyBorder="1" applyAlignment="1">
      <alignment wrapText="1"/>
    </xf>
    <xf numFmtId="3" fontId="5" fillId="0" borderId="23" xfId="0" applyNumberFormat="1" applyFont="1" applyBorder="1" applyAlignment="1">
      <alignment wrapText="1"/>
    </xf>
    <xf numFmtId="0" fontId="0" fillId="0" borderId="23" xfId="0" applyBorder="1" applyAlignment="1"/>
    <xf numFmtId="0" fontId="0" fillId="0" borderId="24" xfId="0" applyBorder="1" applyAlignment="1"/>
    <xf numFmtId="0" fontId="1" fillId="0" borderId="0" xfId="0" applyFont="1" applyAlignment="1" applyProtection="1">
      <protection locked="0"/>
    </xf>
    <xf numFmtId="0" fontId="0" fillId="27" borderId="0" xfId="0" applyFill="1" applyBorder="1" applyAlignment="1">
      <alignment vertical="center"/>
    </xf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2" fillId="0" borderId="42" xfId="0" applyFont="1" applyBorder="1" applyAlignment="1">
      <alignment horizontal="center" wrapText="1"/>
    </xf>
    <xf numFmtId="0" fontId="22" fillId="0" borderId="26" xfId="0" applyFont="1" applyBorder="1" applyAlignment="1">
      <alignment horizont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9" borderId="30" xfId="0" applyFont="1" applyFill="1" applyBorder="1" applyAlignment="1"/>
    <xf numFmtId="0" fontId="28" fillId="9" borderId="9" xfId="0" applyFont="1" applyFill="1" applyBorder="1" applyAlignment="1"/>
    <xf numFmtId="0" fontId="28" fillId="9" borderId="29" xfId="0" applyFont="1" applyFill="1" applyBorder="1" applyAlignment="1" applyProtection="1">
      <alignment horizontal="left"/>
    </xf>
    <xf numFmtId="0" fontId="28" fillId="9" borderId="6" xfId="0" applyFont="1" applyFill="1" applyBorder="1" applyAlignment="1" applyProtection="1">
      <alignment horizontal="left"/>
    </xf>
    <xf numFmtId="0" fontId="28" fillId="9" borderId="31" xfId="0" applyFont="1" applyFill="1" applyBorder="1" applyAlignment="1">
      <alignment horizontal="left"/>
    </xf>
    <xf numFmtId="0" fontId="28" fillId="9" borderId="9" xfId="0" applyFont="1" applyFill="1" applyBorder="1" applyAlignment="1">
      <alignment horizontal="left"/>
    </xf>
    <xf numFmtId="0" fontId="28" fillId="9" borderId="1" xfId="0" applyFont="1" applyFill="1" applyBorder="1" applyAlignment="1"/>
    <xf numFmtId="0" fontId="28" fillId="22" borderId="30" xfId="0" applyFont="1" applyFill="1" applyBorder="1" applyAlignment="1">
      <alignment horizontal="center" wrapText="1"/>
    </xf>
    <xf numFmtId="0" fontId="28" fillId="22" borderId="9" xfId="0" applyFont="1" applyFill="1" applyBorder="1" applyAlignment="1">
      <alignment horizontal="center" wrapText="1"/>
    </xf>
    <xf numFmtId="0" fontId="28" fillId="22" borderId="31" xfId="0" applyFont="1" applyFill="1" applyBorder="1" applyAlignment="1">
      <alignment horizontal="center" wrapText="1"/>
    </xf>
    <xf numFmtId="0" fontId="28" fillId="22" borderId="1" xfId="0" applyFont="1" applyFill="1" applyBorder="1" applyAlignment="1">
      <alignment horizontal="center" wrapText="1"/>
    </xf>
    <xf numFmtId="0" fontId="28" fillId="22" borderId="30" xfId="0" applyFont="1" applyFill="1" applyBorder="1" applyAlignment="1" applyProtection="1">
      <alignment horizontal="center" wrapText="1"/>
    </xf>
    <xf numFmtId="0" fontId="28" fillId="22" borderId="43" xfId="0" applyFont="1" applyFill="1" applyBorder="1" applyAlignment="1" applyProtection="1">
      <alignment horizontal="center" wrapText="1"/>
    </xf>
    <xf numFmtId="0" fontId="28" fillId="9" borderId="30" xfId="0" applyFont="1" applyFill="1" applyBorder="1" applyAlignment="1">
      <alignment horizontal="left" vertical="center" wrapText="1"/>
    </xf>
    <xf numFmtId="0" fontId="28" fillId="9" borderId="9" xfId="0" applyFont="1" applyFill="1" applyBorder="1" applyAlignment="1">
      <alignment horizontal="left" vertical="center" wrapText="1"/>
    </xf>
    <xf numFmtId="0" fontId="28" fillId="9" borderId="30" xfId="0" applyFont="1" applyFill="1" applyBorder="1" applyAlignment="1" applyProtection="1">
      <alignment horizontal="left"/>
    </xf>
    <xf numFmtId="0" fontId="28" fillId="9" borderId="9" xfId="0" applyFont="1" applyFill="1" applyBorder="1" applyAlignment="1" applyProtection="1">
      <alignment horizontal="left"/>
    </xf>
    <xf numFmtId="0" fontId="31" fillId="10" borderId="27" xfId="0" applyFont="1" applyFill="1" applyBorder="1" applyAlignment="1">
      <alignment horizontal="left" wrapText="1"/>
    </xf>
    <xf numFmtId="0" fontId="31" fillId="10" borderId="17" xfId="0" applyFont="1" applyFill="1" applyBorder="1" applyAlignment="1">
      <alignment horizontal="left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66"/>
      <color rgb="FFC65911"/>
      <color rgb="FF808000"/>
      <color rgb="FFCC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0</xdr:rowOff>
    </xdr:from>
    <xdr:to>
      <xdr:col>1</xdr:col>
      <xdr:colOff>333376</xdr:colOff>
      <xdr:row>0</xdr:row>
      <xdr:rowOff>590550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0"/>
          <a:ext cx="4572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A7" workbookViewId="0">
      <selection activeCell="E27" sqref="E27"/>
    </sheetView>
  </sheetViews>
  <sheetFormatPr defaultRowHeight="12.75" x14ac:dyDescent="0.2"/>
  <cols>
    <col min="1" max="1" width="3.7109375" style="1" customWidth="1"/>
    <col min="2" max="2" width="38.85546875" style="18" customWidth="1"/>
    <col min="3" max="5" width="15" customWidth="1"/>
    <col min="6" max="6" width="15.140625" customWidth="1"/>
    <col min="7" max="7" width="11.7109375" customWidth="1"/>
  </cols>
  <sheetData>
    <row r="1" spans="1:14" ht="55.5" customHeight="1" x14ac:dyDescent="0.2">
      <c r="A1" s="143"/>
      <c r="B1" s="143"/>
      <c r="C1" s="143"/>
      <c r="D1" s="143"/>
      <c r="E1" s="143"/>
      <c r="F1" s="144"/>
      <c r="G1" s="144"/>
      <c r="H1" s="144"/>
      <c r="I1" s="144"/>
      <c r="J1" s="144"/>
      <c r="K1" s="144"/>
      <c r="L1" s="144"/>
      <c r="M1" s="144"/>
      <c r="N1" s="144"/>
    </row>
    <row r="2" spans="1:14" x14ac:dyDescent="0.2">
      <c r="A2" s="730" t="s">
        <v>416</v>
      </c>
      <c r="B2" s="146"/>
      <c r="C2" s="146"/>
      <c r="D2" s="146"/>
      <c r="E2" s="146"/>
      <c r="F2" s="144"/>
      <c r="G2" s="144"/>
      <c r="H2" s="144"/>
      <c r="I2" s="144"/>
      <c r="J2" s="144"/>
      <c r="K2" s="144"/>
      <c r="L2" s="144"/>
      <c r="M2" s="144"/>
      <c r="N2" s="144"/>
    </row>
    <row r="3" spans="1:14" x14ac:dyDescent="0.2">
      <c r="A3" s="750" t="s">
        <v>445</v>
      </c>
      <c r="B3" s="142"/>
      <c r="C3" s="142"/>
      <c r="D3" s="142"/>
      <c r="E3" s="142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">
      <c r="A4" s="728" t="s">
        <v>446</v>
      </c>
      <c r="B4" s="142"/>
      <c r="C4" s="142"/>
      <c r="D4" s="142"/>
      <c r="E4" s="142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">
      <c r="A5" s="755" t="s">
        <v>447</v>
      </c>
      <c r="B5" s="755"/>
      <c r="C5" s="755"/>
      <c r="D5" s="755"/>
      <c r="E5" s="755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"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">
      <c r="F7" s="144"/>
      <c r="G7" s="144"/>
      <c r="H7" s="144"/>
      <c r="I7" s="144"/>
      <c r="J7" s="144"/>
      <c r="K7" s="144"/>
      <c r="L7" s="144"/>
      <c r="M7" s="144"/>
      <c r="N7" s="144"/>
    </row>
    <row r="8" spans="1:14" x14ac:dyDescent="0.2">
      <c r="B8" s="17"/>
      <c r="C8" s="1"/>
      <c r="D8" s="1"/>
      <c r="E8" s="1"/>
      <c r="F8" s="144"/>
      <c r="G8" s="144"/>
      <c r="H8" s="144"/>
      <c r="I8" s="144"/>
      <c r="J8" s="144"/>
      <c r="K8" s="144"/>
      <c r="L8" s="144"/>
      <c r="M8" s="144"/>
      <c r="N8" s="144"/>
    </row>
    <row r="9" spans="1:14" ht="15.75" customHeight="1" x14ac:dyDescent="0.25">
      <c r="A9" s="145" t="s">
        <v>424</v>
      </c>
      <c r="B9" s="145"/>
      <c r="C9" s="145"/>
      <c r="D9" s="145"/>
      <c r="E9" s="145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.75" customHeight="1" x14ac:dyDescent="0.25">
      <c r="A10" s="145" t="s">
        <v>417</v>
      </c>
      <c r="B10" s="668"/>
      <c r="C10" s="668"/>
      <c r="D10" s="668"/>
      <c r="E10" s="668"/>
      <c r="F10" s="668"/>
      <c r="G10" s="144"/>
      <c r="H10" s="144"/>
      <c r="I10" s="144"/>
      <c r="J10" s="144"/>
      <c r="K10" s="144"/>
      <c r="L10" s="144"/>
      <c r="M10" s="144"/>
      <c r="N10" s="144"/>
    </row>
    <row r="11" spans="1:14" ht="15.75" customHeight="1" x14ac:dyDescent="0.25">
      <c r="A11" s="145"/>
      <c r="B11" s="145"/>
      <c r="C11" s="145"/>
      <c r="D11" s="145"/>
      <c r="E11" s="145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15" customHeight="1" x14ac:dyDescent="0.2">
      <c r="A12" s="753"/>
      <c r="B12" s="75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15" customHeight="1" x14ac:dyDescent="0.25">
      <c r="A13" s="71" t="s">
        <v>1</v>
      </c>
      <c r="B13" s="72" t="s">
        <v>124</v>
      </c>
      <c r="C13" s="16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5" customHeight="1" x14ac:dyDescent="0.2">
      <c r="A14" s="2"/>
      <c r="B14" s="15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">
      <c r="B15" s="69" t="s">
        <v>0</v>
      </c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x14ac:dyDescent="0.2"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21" x14ac:dyDescent="0.2">
      <c r="A17" s="3"/>
      <c r="B17" s="8" t="s">
        <v>448</v>
      </c>
      <c r="C17" s="70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21" x14ac:dyDescent="0.2">
      <c r="A18" s="3"/>
      <c r="B18" s="8" t="s">
        <v>449</v>
      </c>
      <c r="C18" s="70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21" x14ac:dyDescent="0.2">
      <c r="C19" s="70"/>
      <c r="F19" s="144"/>
      <c r="G19" s="144"/>
      <c r="H19" s="144"/>
      <c r="I19" s="144"/>
      <c r="J19" s="144"/>
      <c r="K19" s="144"/>
      <c r="L19" s="144"/>
      <c r="M19" s="144"/>
      <c r="N19" s="144"/>
    </row>
    <row r="20" spans="1:21" ht="15" x14ac:dyDescent="0.25">
      <c r="A20" s="73" t="s">
        <v>2</v>
      </c>
      <c r="B20" s="185" t="s">
        <v>354</v>
      </c>
      <c r="C20" s="42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1:21" ht="13.5" thickBot="1" x14ac:dyDescent="0.25">
      <c r="C21" s="42"/>
      <c r="D21" s="75"/>
      <c r="F21" s="144"/>
      <c r="G21" s="144"/>
      <c r="H21" s="144"/>
      <c r="I21" s="144"/>
      <c r="J21" s="144"/>
      <c r="K21" s="144"/>
      <c r="L21" s="144"/>
      <c r="M21" s="144"/>
      <c r="N21" s="144"/>
    </row>
    <row r="22" spans="1:21" ht="31.5" customHeight="1" x14ac:dyDescent="0.2">
      <c r="A22" s="756"/>
      <c r="B22" s="757"/>
      <c r="C22" s="759" t="s">
        <v>425</v>
      </c>
      <c r="D22" s="761" t="s">
        <v>404</v>
      </c>
      <c r="E22" s="763" t="s">
        <v>426</v>
      </c>
      <c r="F22" s="144"/>
      <c r="G22" s="144"/>
      <c r="H22" s="144"/>
      <c r="I22" s="144"/>
      <c r="J22" s="144"/>
      <c r="K22" s="144"/>
      <c r="L22" s="144"/>
      <c r="M22" s="144"/>
    </row>
    <row r="23" spans="1:21" ht="13.5" customHeight="1" thickBot="1" x14ac:dyDescent="0.25">
      <c r="A23" s="756"/>
      <c r="B23" s="758"/>
      <c r="C23" s="760"/>
      <c r="D23" s="762"/>
      <c r="E23" s="764"/>
      <c r="F23" s="144"/>
      <c r="G23" s="144"/>
      <c r="H23" s="144"/>
      <c r="I23" s="144"/>
      <c r="J23" s="144"/>
      <c r="K23" s="144"/>
      <c r="L23" s="144"/>
      <c r="M23" s="144"/>
    </row>
    <row r="24" spans="1:21" x14ac:dyDescent="0.2">
      <c r="A24" s="3"/>
      <c r="B24" s="659" t="s">
        <v>347</v>
      </c>
      <c r="C24" s="660">
        <v>11527400</v>
      </c>
      <c r="D24" s="660">
        <v>2100000</v>
      </c>
      <c r="E24" s="665">
        <f>C24+D24</f>
        <v>13627400</v>
      </c>
      <c r="F24" s="144"/>
      <c r="G24" s="144"/>
      <c r="H24" s="144"/>
      <c r="I24" s="144"/>
      <c r="J24" s="144"/>
      <c r="K24" s="144"/>
      <c r="L24" s="144"/>
      <c r="M24" s="144"/>
    </row>
    <row r="25" spans="1:21" x14ac:dyDescent="0.2">
      <c r="B25" s="661" t="s">
        <v>348</v>
      </c>
      <c r="C25" s="92">
        <v>1622000</v>
      </c>
      <c r="D25" s="92">
        <v>485000</v>
      </c>
      <c r="E25" s="666">
        <f>C25+D25</f>
        <v>2107000</v>
      </c>
      <c r="F25" s="144"/>
      <c r="G25" s="144"/>
      <c r="H25" s="144"/>
      <c r="I25" s="144"/>
      <c r="J25" s="144"/>
      <c r="K25" s="144"/>
      <c r="L25" s="144"/>
      <c r="M25" s="144"/>
    </row>
    <row r="26" spans="1:21" s="9" customFormat="1" x14ac:dyDescent="0.2">
      <c r="A26" s="48"/>
      <c r="B26" s="662" t="s">
        <v>349</v>
      </c>
      <c r="C26" s="174">
        <v>7639400</v>
      </c>
      <c r="D26" s="174">
        <v>50000</v>
      </c>
      <c r="E26" s="666">
        <f>C26+D26</f>
        <v>7689400</v>
      </c>
      <c r="F26" s="144"/>
      <c r="G26" s="144"/>
      <c r="H26" s="144"/>
      <c r="I26" s="144"/>
      <c r="J26" s="144"/>
      <c r="K26" s="144"/>
      <c r="L26" s="144"/>
      <c r="M26" s="144"/>
    </row>
    <row r="27" spans="1:21" s="9" customFormat="1" ht="13.5" thickBot="1" x14ac:dyDescent="0.25">
      <c r="A27" s="46"/>
      <c r="B27" s="663" t="s">
        <v>350</v>
      </c>
      <c r="C27" s="664">
        <v>5630000</v>
      </c>
      <c r="D27" s="664">
        <v>2535000</v>
      </c>
      <c r="E27" s="667">
        <f>C27+D27</f>
        <v>8165000</v>
      </c>
      <c r="F27" s="144"/>
      <c r="G27" s="144"/>
      <c r="H27" s="144"/>
      <c r="I27" s="144"/>
      <c r="J27" s="144"/>
      <c r="K27" s="144"/>
      <c r="L27" s="144"/>
      <c r="M27" s="144"/>
    </row>
    <row r="28" spans="1:21" s="9" customFormat="1" x14ac:dyDescent="0.2">
      <c r="A28" s="177"/>
      <c r="B28" s="176"/>
      <c r="C28" s="64"/>
      <c r="D28" s="6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</row>
    <row r="29" spans="1:21" s="9" customFormat="1" ht="12.75" customHeight="1" x14ac:dyDescent="0.2">
      <c r="A29" s="177"/>
      <c r="B29" s="178"/>
      <c r="C29" s="178"/>
      <c r="D29" s="6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</row>
    <row r="30" spans="1:21" s="9" customFormat="1" ht="15" x14ac:dyDescent="0.25">
      <c r="A30" s="74" t="s">
        <v>4</v>
      </c>
      <c r="B30" s="752" t="s">
        <v>125</v>
      </c>
      <c r="C30" s="752"/>
      <c r="D30" s="6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</row>
    <row r="31" spans="1:21" s="9" customFormat="1" ht="15" x14ac:dyDescent="0.25">
      <c r="A31" s="74"/>
      <c r="B31" s="178"/>
      <c r="C31" s="178"/>
      <c r="D31" s="144"/>
      <c r="E31" s="6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</row>
    <row r="32" spans="1:21" s="9" customFormat="1" ht="12.75" customHeight="1" x14ac:dyDescent="0.2">
      <c r="A32" s="65"/>
      <c r="B32" s="179" t="s">
        <v>351</v>
      </c>
      <c r="C32" s="179">
        <v>0</v>
      </c>
      <c r="D32" s="179"/>
      <c r="E32" s="175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</row>
    <row r="33" spans="1:21" x14ac:dyDescent="0.2">
      <c r="A33" s="49"/>
      <c r="B33" s="178"/>
      <c r="C33" s="178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</row>
    <row r="34" spans="1:21" x14ac:dyDescent="0.2">
      <c r="A34" s="49"/>
      <c r="B34" s="178"/>
      <c r="C34" s="178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</row>
    <row r="35" spans="1:21" ht="15" x14ac:dyDescent="0.25">
      <c r="A35" s="184" t="s">
        <v>3</v>
      </c>
      <c r="B35" s="186" t="s">
        <v>128</v>
      </c>
      <c r="C35" s="187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</row>
    <row r="36" spans="1:21" x14ac:dyDescent="0.2">
      <c r="A36" s="49"/>
      <c r="B36" s="178"/>
      <c r="C36" s="178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1" x14ac:dyDescent="0.2">
      <c r="A37" s="49"/>
      <c r="B37" s="179" t="s">
        <v>352</v>
      </c>
      <c r="C37" s="179"/>
      <c r="D37" s="658"/>
      <c r="E37" s="658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1" x14ac:dyDescent="0.2">
      <c r="A38" s="49"/>
      <c r="B38" s="178"/>
      <c r="C38" s="178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1" ht="25.5" x14ac:dyDescent="0.2">
      <c r="A39" s="49"/>
      <c r="B39" s="183" t="s">
        <v>353</v>
      </c>
      <c r="C39" s="179"/>
      <c r="D39" s="658"/>
      <c r="E39" s="658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:21" ht="15" x14ac:dyDescent="0.25">
      <c r="A40" s="181"/>
      <c r="B40" s="178"/>
      <c r="C40" s="178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</row>
    <row r="41" spans="1:21" x14ac:dyDescent="0.2">
      <c r="A41" s="182"/>
      <c r="B41" s="66" t="s">
        <v>129</v>
      </c>
      <c r="E41" s="144"/>
      <c r="F41" s="144"/>
      <c r="G41" s="144"/>
      <c r="H41" s="144"/>
      <c r="I41" s="144"/>
      <c r="J41" s="144"/>
      <c r="K41" s="144"/>
      <c r="L41" s="144"/>
      <c r="M41" s="144"/>
      <c r="N41" s="144"/>
    </row>
    <row r="42" spans="1:21" x14ac:dyDescent="0.2">
      <c r="A42" s="180"/>
      <c r="E42" s="144"/>
      <c r="F42" s="144"/>
      <c r="G42" s="144"/>
      <c r="H42" s="144"/>
      <c r="I42" s="144"/>
      <c r="J42" s="144"/>
      <c r="K42" s="144"/>
      <c r="L42" s="144"/>
      <c r="M42" s="144"/>
      <c r="N42" s="144"/>
    </row>
    <row r="43" spans="1:21" x14ac:dyDescent="0.2">
      <c r="A43" s="180"/>
      <c r="B43" s="70" t="s">
        <v>130</v>
      </c>
      <c r="E43" s="144"/>
      <c r="F43" s="144"/>
      <c r="G43" s="144"/>
      <c r="H43" s="144"/>
      <c r="I43" s="144"/>
      <c r="J43" s="144"/>
      <c r="K43" s="144"/>
      <c r="L43" s="144"/>
      <c r="M43" s="144"/>
      <c r="N43" s="144"/>
    </row>
    <row r="44" spans="1:21" x14ac:dyDescent="0.2">
      <c r="A44" s="180"/>
      <c r="B44" s="18" t="s">
        <v>380</v>
      </c>
      <c r="E44" s="42"/>
      <c r="F44" s="144"/>
      <c r="G44" s="144"/>
      <c r="H44" s="144"/>
      <c r="I44" s="144"/>
      <c r="J44" s="144"/>
      <c r="K44" s="144"/>
      <c r="L44" s="144"/>
      <c r="M44" s="144"/>
      <c r="N44" s="144"/>
    </row>
    <row r="45" spans="1:21" x14ac:dyDescent="0.2">
      <c r="F45" s="144"/>
      <c r="G45" s="144"/>
      <c r="H45" s="144"/>
      <c r="I45" s="144"/>
      <c r="J45" s="144"/>
      <c r="K45" s="144"/>
      <c r="L45" s="144"/>
      <c r="M45" s="144"/>
      <c r="N45" s="144"/>
    </row>
    <row r="46" spans="1:21" x14ac:dyDescent="0.2">
      <c r="F46" s="144"/>
      <c r="G46" s="144"/>
      <c r="H46" s="144"/>
      <c r="I46" s="144"/>
      <c r="J46" s="144"/>
      <c r="K46" s="144"/>
      <c r="L46" s="144"/>
      <c r="M46" s="144"/>
      <c r="N46" s="144"/>
    </row>
    <row r="47" spans="1:21" x14ac:dyDescent="0.2">
      <c r="F47" s="144"/>
      <c r="G47" s="144"/>
      <c r="H47" s="144"/>
      <c r="I47" s="144"/>
      <c r="J47" s="144"/>
      <c r="K47" s="144"/>
      <c r="L47" s="144"/>
      <c r="M47" s="144"/>
      <c r="N47" s="144"/>
    </row>
    <row r="48" spans="1:21" x14ac:dyDescent="0.2">
      <c r="F48" s="144"/>
      <c r="G48" s="144"/>
      <c r="H48" s="144"/>
      <c r="I48" s="144"/>
      <c r="J48" s="144"/>
      <c r="K48" s="144"/>
      <c r="L48" s="144"/>
      <c r="M48" s="144"/>
      <c r="N48" s="144"/>
    </row>
    <row r="49" spans="6:14" x14ac:dyDescent="0.2">
      <c r="F49" s="144"/>
      <c r="G49" s="144"/>
      <c r="H49" s="144"/>
      <c r="I49" s="144"/>
      <c r="J49" s="144"/>
      <c r="K49" s="144"/>
      <c r="L49" s="144"/>
      <c r="M49" s="144"/>
      <c r="N49" s="144"/>
    </row>
    <row r="50" spans="6:14" x14ac:dyDescent="0.2">
      <c r="F50" s="144"/>
      <c r="G50" s="144"/>
      <c r="H50" s="144"/>
      <c r="I50" s="144"/>
      <c r="J50" s="144"/>
      <c r="K50" s="144"/>
      <c r="L50" s="144"/>
      <c r="M50" s="144"/>
      <c r="N50" s="144"/>
    </row>
    <row r="51" spans="6:14" x14ac:dyDescent="0.2">
      <c r="F51" s="144"/>
      <c r="G51" s="144"/>
      <c r="H51" s="144"/>
      <c r="I51" s="144"/>
      <c r="J51" s="144"/>
      <c r="K51" s="144"/>
      <c r="L51" s="144"/>
      <c r="M51" s="144"/>
      <c r="N51" s="144"/>
    </row>
    <row r="52" spans="6:14" x14ac:dyDescent="0.2">
      <c r="F52" s="144"/>
      <c r="G52" s="144"/>
      <c r="H52" s="144"/>
      <c r="I52" s="144"/>
      <c r="J52" s="144"/>
      <c r="K52" s="144"/>
      <c r="L52" s="144"/>
      <c r="M52" s="144"/>
      <c r="N52" s="144"/>
    </row>
    <row r="53" spans="6:14" x14ac:dyDescent="0.2">
      <c r="F53" s="144"/>
      <c r="G53" s="144"/>
      <c r="H53" s="144"/>
      <c r="I53" s="144"/>
      <c r="J53" s="144"/>
      <c r="K53" s="144"/>
      <c r="L53" s="144"/>
      <c r="M53" s="144"/>
      <c r="N53" s="144"/>
    </row>
    <row r="54" spans="6:14" x14ac:dyDescent="0.2">
      <c r="F54" s="144"/>
      <c r="G54" s="144"/>
      <c r="H54" s="144"/>
      <c r="I54" s="144"/>
      <c r="J54" s="144"/>
      <c r="K54" s="144"/>
      <c r="L54" s="144"/>
      <c r="M54" s="144"/>
      <c r="N54" s="144"/>
    </row>
  </sheetData>
  <mergeCells count="8">
    <mergeCell ref="B30:C30"/>
    <mergeCell ref="A12:B12"/>
    <mergeCell ref="A5:E5"/>
    <mergeCell ref="A22:A23"/>
    <mergeCell ref="B22:B23"/>
    <mergeCell ref="C22:C23"/>
    <mergeCell ref="D22:D23"/>
    <mergeCell ref="E22:E23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H20" sqref="H20"/>
    </sheetView>
  </sheetViews>
  <sheetFormatPr defaultRowHeight="12.75" x14ac:dyDescent="0.2"/>
  <cols>
    <col min="1" max="1" width="6.42578125" customWidth="1"/>
    <col min="2" max="2" width="45.42578125" style="14" customWidth="1"/>
    <col min="3" max="3" width="13.5703125" style="14" customWidth="1"/>
    <col min="4" max="4" width="10.85546875" customWidth="1"/>
    <col min="5" max="5" width="13" customWidth="1"/>
  </cols>
  <sheetData>
    <row r="1" spans="1:5" ht="15" customHeight="1" x14ac:dyDescent="0.2">
      <c r="A1" s="12"/>
      <c r="B1" s="25"/>
      <c r="C1" s="25"/>
    </row>
    <row r="2" spans="1:5" ht="15" customHeight="1" x14ac:dyDescent="0.2">
      <c r="A2" s="12"/>
      <c r="B2" s="25"/>
      <c r="C2" s="25"/>
    </row>
    <row r="3" spans="1:5" s="4" customFormat="1" ht="30" x14ac:dyDescent="0.25">
      <c r="A3" s="71" t="s">
        <v>4</v>
      </c>
      <c r="B3" s="122" t="s">
        <v>86</v>
      </c>
      <c r="C3" s="122"/>
    </row>
    <row r="5" spans="1:5" ht="13.5" thickBot="1" x14ac:dyDescent="0.25"/>
    <row r="6" spans="1:5" s="6" customFormat="1" ht="38.25" customHeight="1" thickBot="1" x14ac:dyDescent="0.3">
      <c r="A6" s="590" t="s">
        <v>6</v>
      </c>
      <c r="B6" s="591" t="s">
        <v>46</v>
      </c>
      <c r="C6" s="578" t="s">
        <v>419</v>
      </c>
      <c r="D6" s="577" t="s">
        <v>404</v>
      </c>
      <c r="E6" s="578" t="s">
        <v>427</v>
      </c>
    </row>
    <row r="7" spans="1:5" s="1" customFormat="1" ht="13.5" thickBot="1" x14ac:dyDescent="0.25">
      <c r="A7" s="116">
        <v>1</v>
      </c>
      <c r="B7" s="117">
        <v>2</v>
      </c>
      <c r="C7" s="568">
        <v>3</v>
      </c>
      <c r="D7" s="575">
        <v>4</v>
      </c>
      <c r="E7" s="576">
        <v>5</v>
      </c>
    </row>
    <row r="8" spans="1:5" ht="24.95" customHeight="1" thickBot="1" x14ac:dyDescent="0.3">
      <c r="A8" s="123">
        <v>9</v>
      </c>
      <c r="B8" s="124" t="s">
        <v>47</v>
      </c>
      <c r="C8" s="569">
        <f>C9</f>
        <v>0</v>
      </c>
      <c r="D8" s="587">
        <f>D9</f>
        <v>0</v>
      </c>
      <c r="E8" s="589">
        <f>C8+D8</f>
        <v>0</v>
      </c>
    </row>
    <row r="9" spans="1:5" s="4" customFormat="1" ht="15" customHeight="1" x14ac:dyDescent="0.2">
      <c r="A9" s="572">
        <v>92</v>
      </c>
      <c r="B9" s="573" t="s">
        <v>48</v>
      </c>
      <c r="C9" s="574">
        <f>C10</f>
        <v>0</v>
      </c>
      <c r="D9" s="551">
        <f>D10</f>
        <v>0</v>
      </c>
      <c r="E9" s="586">
        <f>C9+D9</f>
        <v>0</v>
      </c>
    </row>
    <row r="10" spans="1:5" s="8" customFormat="1" ht="15" customHeight="1" thickBot="1" x14ac:dyDescent="0.25">
      <c r="A10" s="125">
        <v>922</v>
      </c>
      <c r="B10" s="126" t="s">
        <v>49</v>
      </c>
      <c r="C10" s="570">
        <v>0</v>
      </c>
      <c r="D10" s="571"/>
      <c r="E10" s="584">
        <f>C10+D10</f>
        <v>0</v>
      </c>
    </row>
    <row r="11" spans="1:5" s="4" customFormat="1" ht="15" customHeight="1" x14ac:dyDescent="0.2">
      <c r="A11" s="29"/>
      <c r="B11" s="30"/>
      <c r="C11" s="30"/>
    </row>
    <row r="12" spans="1:5" ht="15" customHeight="1" x14ac:dyDescent="0.2">
      <c r="A12" s="31"/>
      <c r="B12" s="27"/>
      <c r="C12" s="27"/>
    </row>
    <row r="13" spans="1:5" ht="15" customHeight="1" x14ac:dyDescent="0.2">
      <c r="A13" s="31"/>
      <c r="B13" s="27"/>
      <c r="C13" s="27"/>
    </row>
    <row r="14" spans="1:5" s="4" customFormat="1" ht="15" customHeight="1" x14ac:dyDescent="0.2">
      <c r="A14" s="29"/>
      <c r="B14" s="30"/>
      <c r="C14" s="30"/>
    </row>
    <row r="15" spans="1:5" ht="15" customHeight="1" x14ac:dyDescent="0.2">
      <c r="A15" s="31"/>
      <c r="B15" s="27"/>
      <c r="C15" s="27"/>
    </row>
    <row r="16" spans="1:5" s="4" customFormat="1" ht="15" customHeight="1" x14ac:dyDescent="0.25">
      <c r="A16" s="120" t="s">
        <v>3</v>
      </c>
      <c r="B16" s="121" t="s">
        <v>50</v>
      </c>
      <c r="C16" s="121"/>
    </row>
    <row r="17" spans="1:5" ht="15" customHeight="1" thickBot="1" x14ac:dyDescent="0.25">
      <c r="A17" s="31"/>
      <c r="B17" s="27"/>
      <c r="C17" s="27"/>
    </row>
    <row r="18" spans="1:5" s="6" customFormat="1" ht="38.25" customHeight="1" thickBot="1" x14ac:dyDescent="0.3">
      <c r="A18" s="591" t="s">
        <v>6</v>
      </c>
      <c r="B18" s="592" t="s">
        <v>51</v>
      </c>
      <c r="C18" s="578" t="s">
        <v>419</v>
      </c>
      <c r="D18" s="581" t="s">
        <v>404</v>
      </c>
      <c r="E18" s="578" t="s">
        <v>427</v>
      </c>
    </row>
    <row r="19" spans="1:5" s="39" customFormat="1" ht="12" thickBot="1" x14ac:dyDescent="0.25">
      <c r="A19" s="118">
        <v>1</v>
      </c>
      <c r="B19" s="119">
        <v>2</v>
      </c>
      <c r="C19" s="579">
        <v>3</v>
      </c>
      <c r="D19" s="582">
        <v>4</v>
      </c>
      <c r="E19" s="583">
        <v>5</v>
      </c>
    </row>
    <row r="20" spans="1:5" ht="30.75" thickBot="1" x14ac:dyDescent="0.3">
      <c r="A20" s="123">
        <v>8</v>
      </c>
      <c r="B20" s="124" t="s">
        <v>52</v>
      </c>
      <c r="C20" s="580">
        <v>120000</v>
      </c>
      <c r="D20" s="587">
        <v>0</v>
      </c>
      <c r="E20" s="589">
        <f>C20+D20</f>
        <v>120000</v>
      </c>
    </row>
    <row r="21" spans="1:5" s="4" customFormat="1" ht="30.75" thickBot="1" x14ac:dyDescent="0.3">
      <c r="A21" s="123">
        <v>5</v>
      </c>
      <c r="B21" s="124" t="s">
        <v>53</v>
      </c>
      <c r="C21" s="580">
        <v>0</v>
      </c>
      <c r="D21" s="585">
        <v>0</v>
      </c>
      <c r="E21" s="588">
        <f>C21+D21</f>
        <v>0</v>
      </c>
    </row>
    <row r="22" spans="1:5" s="4" customFormat="1" ht="15" customHeight="1" x14ac:dyDescent="0.2">
      <c r="A22" s="13"/>
      <c r="B22" s="28"/>
      <c r="C22" s="28"/>
    </row>
    <row r="23" spans="1:5" s="4" customFormat="1" ht="15" customHeight="1" x14ac:dyDescent="0.2">
      <c r="A23" s="13"/>
      <c r="B23" s="28"/>
      <c r="C23" s="28"/>
    </row>
    <row r="24" spans="1:5" ht="15" customHeight="1" x14ac:dyDescent="0.2">
      <c r="A24" s="12"/>
      <c r="B24" s="25"/>
      <c r="C24" s="25"/>
    </row>
    <row r="25" spans="1:5" ht="15" customHeight="1" x14ac:dyDescent="0.2">
      <c r="A25" s="12"/>
      <c r="B25" s="25"/>
      <c r="C25" s="25"/>
    </row>
    <row r="26" spans="1:5" s="4" customFormat="1" ht="15" customHeight="1" x14ac:dyDescent="0.2">
      <c r="A26" s="13"/>
      <c r="B26" s="28"/>
      <c r="C26" s="28"/>
    </row>
    <row r="27" spans="1:5" s="4" customFormat="1" ht="15" customHeight="1" x14ac:dyDescent="0.2">
      <c r="A27" s="13"/>
      <c r="B27" s="28"/>
      <c r="C27" s="28"/>
    </row>
    <row r="28" spans="1:5" s="8" customFormat="1" ht="15" customHeight="1" x14ac:dyDescent="0.2">
      <c r="A28" s="11"/>
      <c r="B28" s="25"/>
      <c r="C28" s="25"/>
    </row>
    <row r="29" spans="1:5" s="4" customFormat="1" ht="15" customHeight="1" x14ac:dyDescent="0.2">
      <c r="A29" s="13"/>
      <c r="B29" s="28"/>
      <c r="C29" s="28"/>
    </row>
    <row r="30" spans="1:5" s="4" customFormat="1" ht="15" customHeight="1" x14ac:dyDescent="0.2">
      <c r="A30" s="13"/>
      <c r="B30" s="28"/>
      <c r="C30" s="28"/>
    </row>
    <row r="31" spans="1:5" ht="15" customHeight="1" x14ac:dyDescent="0.2">
      <c r="A31" s="12"/>
      <c r="B31" s="25"/>
      <c r="C31" s="25"/>
    </row>
    <row r="32" spans="1:5" ht="15" customHeight="1" x14ac:dyDescent="0.2">
      <c r="A32" s="12"/>
      <c r="B32" s="25"/>
      <c r="C32" s="25"/>
    </row>
    <row r="33" spans="1:3" s="4" customFormat="1" ht="15" customHeight="1" x14ac:dyDescent="0.2">
      <c r="A33" s="13"/>
      <c r="B33" s="28"/>
      <c r="C33" s="28"/>
    </row>
    <row r="34" spans="1:3" ht="15" customHeight="1" x14ac:dyDescent="0.2">
      <c r="A34" s="12"/>
      <c r="B34" s="25"/>
      <c r="C34" s="25"/>
    </row>
    <row r="35" spans="1:3" ht="15" customHeight="1" x14ac:dyDescent="0.2">
      <c r="A35" s="12"/>
      <c r="B35" s="25"/>
      <c r="C35" s="25"/>
    </row>
    <row r="36" spans="1:3" ht="15" customHeight="1" x14ac:dyDescent="0.2">
      <c r="A36" s="12"/>
      <c r="B36" s="25"/>
      <c r="C36" s="25"/>
    </row>
    <row r="37" spans="1:3" s="4" customFormat="1" ht="15" customHeight="1" x14ac:dyDescent="0.2">
      <c r="A37" s="13"/>
      <c r="B37" s="28"/>
      <c r="C37" s="28"/>
    </row>
    <row r="38" spans="1:3" s="4" customFormat="1" ht="15" customHeight="1" x14ac:dyDescent="0.2">
      <c r="A38" s="13"/>
      <c r="B38" s="28"/>
      <c r="C38" s="28"/>
    </row>
    <row r="39" spans="1:3" ht="15" customHeight="1" x14ac:dyDescent="0.2">
      <c r="A39" s="12"/>
      <c r="B39" s="25"/>
      <c r="C39" s="25"/>
    </row>
    <row r="40" spans="1:3" s="4" customFormat="1" ht="15" customHeight="1" x14ac:dyDescent="0.2">
      <c r="A40" s="13"/>
      <c r="B40" s="28"/>
      <c r="C40" s="28"/>
    </row>
    <row r="41" spans="1:3" ht="15" customHeight="1" x14ac:dyDescent="0.2">
      <c r="A41" s="12"/>
      <c r="B41" s="25"/>
      <c r="C41" s="25"/>
    </row>
    <row r="42" spans="1:3" ht="15" customHeight="1" x14ac:dyDescent="0.2">
      <c r="A42" s="12"/>
      <c r="B42" s="25"/>
      <c r="C42" s="25"/>
    </row>
    <row r="43" spans="1:3" ht="15" customHeight="1" x14ac:dyDescent="0.2">
      <c r="A43" s="12"/>
      <c r="B43" s="25"/>
      <c r="C43" s="25"/>
    </row>
    <row r="44" spans="1:3" s="4" customFormat="1" ht="15" customHeight="1" x14ac:dyDescent="0.2">
      <c r="A44" s="13"/>
      <c r="B44" s="28"/>
      <c r="C44" s="28"/>
    </row>
    <row r="45" spans="1:3" s="4" customFormat="1" ht="15" customHeight="1" x14ac:dyDescent="0.2">
      <c r="A45" s="13"/>
      <c r="B45" s="28"/>
      <c r="C45" s="28"/>
    </row>
    <row r="46" spans="1:3" ht="15" customHeight="1" x14ac:dyDescent="0.2">
      <c r="A46" s="12"/>
      <c r="B46" s="25"/>
      <c r="C46" s="25"/>
    </row>
    <row r="47" spans="1:3" x14ac:dyDescent="0.2">
      <c r="A47" s="7"/>
    </row>
    <row r="48" spans="1:3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  <row r="59" spans="1:1" x14ac:dyDescent="0.2">
      <c r="A59" s="7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D11" sqref="D11"/>
    </sheetView>
  </sheetViews>
  <sheetFormatPr defaultRowHeight="12.75" x14ac:dyDescent="0.2"/>
  <cols>
    <col min="1" max="1" width="7.28515625" customWidth="1"/>
    <col min="2" max="2" width="58.85546875" style="14" customWidth="1"/>
    <col min="3" max="3" width="12.7109375" style="53" customWidth="1"/>
    <col min="4" max="5" width="12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0"/>
      <c r="C1" s="50"/>
      <c r="E1" s="84"/>
      <c r="F1" s="84"/>
      <c r="G1" s="84"/>
      <c r="H1" s="84"/>
      <c r="I1" s="84"/>
      <c r="J1" s="84"/>
      <c r="K1" s="84"/>
    </row>
    <row r="2" spans="1:11" s="4" customFormat="1" ht="15" customHeight="1" x14ac:dyDescent="0.2">
      <c r="B2" s="20"/>
      <c r="C2" s="50"/>
      <c r="D2" s="41"/>
      <c r="E2" s="84"/>
      <c r="F2" s="84"/>
      <c r="G2" s="84"/>
      <c r="H2" s="84"/>
      <c r="I2" s="84"/>
      <c r="J2" s="84"/>
      <c r="K2" s="84"/>
    </row>
    <row r="3" spans="1:11" ht="15" x14ac:dyDescent="0.25">
      <c r="A3" s="21"/>
      <c r="B3" s="68" t="s">
        <v>5</v>
      </c>
      <c r="C3" s="51"/>
      <c r="D3" s="42"/>
      <c r="E3" s="84"/>
      <c r="F3" s="84"/>
      <c r="G3" s="84"/>
      <c r="H3" s="84"/>
      <c r="I3" s="84"/>
      <c r="J3" s="84"/>
      <c r="K3" s="84"/>
    </row>
    <row r="4" spans="1:11" ht="13.5" thickBot="1" x14ac:dyDescent="0.25">
      <c r="A4" s="22"/>
      <c r="B4" s="23"/>
      <c r="C4" s="52"/>
      <c r="E4" s="84"/>
      <c r="F4" s="84"/>
      <c r="G4" s="84"/>
      <c r="H4" s="84"/>
      <c r="I4" s="84"/>
      <c r="J4" s="84"/>
      <c r="K4" s="84"/>
    </row>
    <row r="5" spans="1:11" ht="30" customHeight="1" thickBot="1" x14ac:dyDescent="0.3">
      <c r="A5" s="626" t="s">
        <v>6</v>
      </c>
      <c r="B5" s="627" t="s">
        <v>7</v>
      </c>
      <c r="C5" s="578" t="s">
        <v>419</v>
      </c>
      <c r="D5" s="581" t="s">
        <v>404</v>
      </c>
      <c r="E5" s="578" t="s">
        <v>427</v>
      </c>
      <c r="F5" s="84"/>
      <c r="G5" s="84"/>
      <c r="H5" s="84"/>
      <c r="I5" s="84"/>
      <c r="J5" s="84"/>
      <c r="K5" s="84"/>
    </row>
    <row r="6" spans="1:11" ht="12.75" customHeight="1" thickBot="1" x14ac:dyDescent="0.25">
      <c r="A6" s="107">
        <v>1</v>
      </c>
      <c r="B6" s="108">
        <v>2</v>
      </c>
      <c r="C6" s="332">
        <v>3</v>
      </c>
      <c r="D6" s="604">
        <v>4</v>
      </c>
      <c r="E6" s="605">
        <v>5</v>
      </c>
      <c r="F6" s="84"/>
      <c r="G6" s="84"/>
      <c r="H6" s="84"/>
      <c r="I6" s="84"/>
      <c r="J6" s="84"/>
      <c r="K6" s="84"/>
    </row>
    <row r="7" spans="1:11" ht="20.100000000000001" customHeight="1" thickBot="1" x14ac:dyDescent="0.3">
      <c r="A7" s="601"/>
      <c r="B7" s="602" t="s">
        <v>277</v>
      </c>
      <c r="C7" s="603">
        <f>C8+C28</f>
        <v>13149400</v>
      </c>
      <c r="D7" s="615">
        <f>D8+D28</f>
        <v>2585000</v>
      </c>
      <c r="E7" s="606">
        <f>C7+D7</f>
        <v>15734400</v>
      </c>
      <c r="F7" s="84"/>
      <c r="G7" s="84"/>
      <c r="H7" s="84"/>
      <c r="I7" s="84"/>
      <c r="J7" s="84"/>
      <c r="K7" s="84"/>
    </row>
    <row r="8" spans="1:11" ht="20.100000000000001" customHeight="1" thickBot="1" x14ac:dyDescent="0.25">
      <c r="A8" s="103">
        <v>6</v>
      </c>
      <c r="B8" s="104" t="s">
        <v>5</v>
      </c>
      <c r="C8" s="593">
        <f>C9+C13+C17+C20+C24+C26</f>
        <v>11527400</v>
      </c>
      <c r="D8" s="616">
        <f>D9+D13+D17+D20+D24+D26</f>
        <v>2100000</v>
      </c>
      <c r="E8" s="610">
        <f t="shared" ref="E8:E35" si="0">C8+D8</f>
        <v>13627400</v>
      </c>
      <c r="F8" s="84"/>
      <c r="G8" s="84"/>
      <c r="H8" s="84"/>
      <c r="I8" s="84"/>
      <c r="J8" s="84"/>
      <c r="K8" s="84"/>
    </row>
    <row r="9" spans="1:11" ht="15" customHeight="1" x14ac:dyDescent="0.2">
      <c r="A9" s="105">
        <v>61</v>
      </c>
      <c r="B9" s="106" t="s">
        <v>8</v>
      </c>
      <c r="C9" s="594">
        <f>C10+C11+C12</f>
        <v>3081000</v>
      </c>
      <c r="D9" s="618">
        <f>D10+D11+D12</f>
        <v>800000</v>
      </c>
      <c r="E9" s="611">
        <f t="shared" si="0"/>
        <v>3881000</v>
      </c>
      <c r="F9" s="84"/>
      <c r="G9" s="84"/>
      <c r="H9" s="84"/>
      <c r="I9" s="84"/>
      <c r="J9" s="84"/>
      <c r="K9" s="84"/>
    </row>
    <row r="10" spans="1:11" ht="12.75" customHeight="1" x14ac:dyDescent="0.2">
      <c r="A10" s="96">
        <v>611</v>
      </c>
      <c r="B10" s="79" t="s">
        <v>9</v>
      </c>
      <c r="C10" s="595">
        <v>2961000</v>
      </c>
      <c r="D10" s="92">
        <v>800000</v>
      </c>
      <c r="E10" s="607">
        <f t="shared" si="0"/>
        <v>3761000</v>
      </c>
      <c r="F10" s="84"/>
      <c r="G10" s="84"/>
      <c r="H10" s="84"/>
      <c r="I10" s="84"/>
      <c r="J10" s="84"/>
      <c r="K10" s="84"/>
    </row>
    <row r="11" spans="1:11" ht="12.75" customHeight="1" x14ac:dyDescent="0.2">
      <c r="A11" s="96">
        <v>613</v>
      </c>
      <c r="B11" s="79" t="s">
        <v>10</v>
      </c>
      <c r="C11" s="595">
        <v>80000</v>
      </c>
      <c r="D11" s="92"/>
      <c r="E11" s="607">
        <f t="shared" si="0"/>
        <v>80000</v>
      </c>
      <c r="F11" s="84"/>
      <c r="G11" s="84"/>
      <c r="H11" s="84"/>
      <c r="I11" s="84"/>
      <c r="J11" s="84"/>
      <c r="K11" s="84"/>
    </row>
    <row r="12" spans="1:11" ht="12.75" customHeight="1" x14ac:dyDescent="0.2">
      <c r="A12" s="96">
        <v>614</v>
      </c>
      <c r="B12" s="79" t="s">
        <v>11</v>
      </c>
      <c r="C12" s="595">
        <v>40000</v>
      </c>
      <c r="D12" s="92"/>
      <c r="E12" s="607">
        <f t="shared" si="0"/>
        <v>40000</v>
      </c>
      <c r="F12" s="84"/>
      <c r="G12" s="84"/>
      <c r="H12" s="84"/>
      <c r="I12" s="84"/>
      <c r="J12" s="84"/>
      <c r="K12" s="84"/>
    </row>
    <row r="13" spans="1:11" ht="15" customHeight="1" x14ac:dyDescent="0.2">
      <c r="A13" s="93">
        <v>63</v>
      </c>
      <c r="B13" s="100" t="s">
        <v>12</v>
      </c>
      <c r="C13" s="596">
        <f>C14+C15+C16</f>
        <v>5310000</v>
      </c>
      <c r="D13" s="617">
        <f>D14+D15+D16</f>
        <v>1300000</v>
      </c>
      <c r="E13" s="612">
        <f t="shared" si="0"/>
        <v>6610000</v>
      </c>
      <c r="F13" s="84"/>
      <c r="G13" s="84"/>
      <c r="H13" s="84"/>
      <c r="I13" s="84"/>
      <c r="J13" s="84"/>
      <c r="K13" s="84"/>
    </row>
    <row r="14" spans="1:11" ht="12.75" customHeight="1" x14ac:dyDescent="0.2">
      <c r="A14" s="96">
        <v>6324</v>
      </c>
      <c r="B14" s="79" t="s">
        <v>280</v>
      </c>
      <c r="C14" s="595">
        <v>4500000</v>
      </c>
      <c r="D14" s="92">
        <v>1100000</v>
      </c>
      <c r="E14" s="607">
        <f t="shared" si="0"/>
        <v>5600000</v>
      </c>
      <c r="F14" s="84"/>
      <c r="G14" s="84"/>
      <c r="H14" s="84"/>
      <c r="I14" s="84"/>
      <c r="J14" s="84"/>
      <c r="K14" s="84"/>
    </row>
    <row r="15" spans="1:11" ht="12.75" customHeight="1" x14ac:dyDescent="0.2">
      <c r="A15" s="96">
        <v>633</v>
      </c>
      <c r="B15" s="79" t="s">
        <v>13</v>
      </c>
      <c r="C15" s="595">
        <v>650000</v>
      </c>
      <c r="D15" s="92">
        <v>200000</v>
      </c>
      <c r="E15" s="607">
        <f t="shared" si="0"/>
        <v>850000</v>
      </c>
      <c r="F15" s="84"/>
      <c r="G15" s="84"/>
      <c r="H15" s="84"/>
      <c r="I15" s="84"/>
      <c r="J15" s="84"/>
      <c r="K15" s="84"/>
    </row>
    <row r="16" spans="1:11" ht="12.75" customHeight="1" x14ac:dyDescent="0.2">
      <c r="A16" s="96">
        <v>634</v>
      </c>
      <c r="B16" s="79" t="s">
        <v>278</v>
      </c>
      <c r="C16" s="595">
        <v>160000</v>
      </c>
      <c r="D16" s="92"/>
      <c r="E16" s="607">
        <f t="shared" si="0"/>
        <v>160000</v>
      </c>
      <c r="F16" s="84"/>
      <c r="G16" s="84"/>
      <c r="H16" s="84"/>
      <c r="I16" s="84"/>
      <c r="J16" s="84"/>
      <c r="K16" s="84"/>
    </row>
    <row r="17" spans="1:11" ht="15" customHeight="1" x14ac:dyDescent="0.2">
      <c r="A17" s="93">
        <v>64</v>
      </c>
      <c r="B17" s="100" t="s">
        <v>14</v>
      </c>
      <c r="C17" s="596">
        <f>C18+C19</f>
        <v>2220000</v>
      </c>
      <c r="D17" s="617">
        <f>D18+D19</f>
        <v>0</v>
      </c>
      <c r="E17" s="612">
        <f t="shared" si="0"/>
        <v>2220000</v>
      </c>
      <c r="F17" s="84"/>
      <c r="G17" s="84"/>
      <c r="H17" s="84"/>
      <c r="I17" s="84"/>
      <c r="J17" s="84"/>
      <c r="K17" s="84"/>
    </row>
    <row r="18" spans="1:11" ht="12.75" customHeight="1" x14ac:dyDescent="0.2">
      <c r="A18" s="96">
        <v>641</v>
      </c>
      <c r="B18" s="79" t="s">
        <v>15</v>
      </c>
      <c r="C18" s="595">
        <v>20000</v>
      </c>
      <c r="D18" s="92"/>
      <c r="E18" s="607">
        <f t="shared" si="0"/>
        <v>20000</v>
      </c>
      <c r="F18" s="84"/>
      <c r="G18" s="84"/>
      <c r="H18" s="84"/>
      <c r="I18" s="84"/>
      <c r="J18" s="84"/>
      <c r="K18" s="84"/>
    </row>
    <row r="19" spans="1:11" ht="12.75" customHeight="1" x14ac:dyDescent="0.2">
      <c r="A19" s="96">
        <v>642</v>
      </c>
      <c r="B19" s="79" t="s">
        <v>16</v>
      </c>
      <c r="C19" s="595">
        <v>2200000</v>
      </c>
      <c r="D19" s="92"/>
      <c r="E19" s="607">
        <f t="shared" si="0"/>
        <v>2200000</v>
      </c>
      <c r="F19" s="84"/>
      <c r="G19" s="84"/>
      <c r="H19" s="84"/>
      <c r="I19" s="84"/>
      <c r="J19" s="84"/>
      <c r="K19" s="84"/>
    </row>
    <row r="20" spans="1:11" ht="15" customHeight="1" x14ac:dyDescent="0.2">
      <c r="A20" s="94">
        <v>65</v>
      </c>
      <c r="B20" s="100" t="s">
        <v>17</v>
      </c>
      <c r="C20" s="596">
        <f>C21+C22+C23</f>
        <v>896400</v>
      </c>
      <c r="D20" s="617">
        <f>D21+D22+D23</f>
        <v>0</v>
      </c>
      <c r="E20" s="612">
        <f t="shared" si="0"/>
        <v>896400</v>
      </c>
      <c r="F20" s="84"/>
      <c r="G20" s="84"/>
      <c r="H20" s="84"/>
      <c r="I20" s="84"/>
      <c r="J20" s="84"/>
      <c r="K20" s="84"/>
    </row>
    <row r="21" spans="1:11" ht="12.75" customHeight="1" x14ac:dyDescent="0.2">
      <c r="A21" s="96">
        <v>651</v>
      </c>
      <c r="B21" s="79" t="s">
        <v>18</v>
      </c>
      <c r="C21" s="595">
        <v>20000</v>
      </c>
      <c r="D21" s="92"/>
      <c r="E21" s="607">
        <f t="shared" si="0"/>
        <v>20000</v>
      </c>
      <c r="F21" s="84"/>
      <c r="G21" s="84"/>
      <c r="H21" s="84"/>
      <c r="I21" s="84"/>
      <c r="J21" s="84"/>
      <c r="K21" s="84"/>
    </row>
    <row r="22" spans="1:11" ht="12.75" customHeight="1" x14ac:dyDescent="0.2">
      <c r="A22" s="96">
        <v>652</v>
      </c>
      <c r="B22" s="79" t="s">
        <v>19</v>
      </c>
      <c r="C22" s="595">
        <v>290000</v>
      </c>
      <c r="D22" s="92"/>
      <c r="E22" s="607">
        <f t="shared" si="0"/>
        <v>290000</v>
      </c>
      <c r="F22" s="84"/>
      <c r="G22" s="84"/>
      <c r="H22" s="84"/>
      <c r="I22" s="84"/>
      <c r="J22" s="84"/>
      <c r="K22" s="84"/>
    </row>
    <row r="23" spans="1:11" ht="12.75" customHeight="1" x14ac:dyDescent="0.2">
      <c r="A23" s="96">
        <v>653</v>
      </c>
      <c r="B23" s="79" t="s">
        <v>82</v>
      </c>
      <c r="C23" s="595">
        <v>586400</v>
      </c>
      <c r="D23" s="92"/>
      <c r="E23" s="607">
        <f t="shared" si="0"/>
        <v>586400</v>
      </c>
      <c r="F23" s="84"/>
      <c r="G23" s="84"/>
      <c r="H23" s="84"/>
      <c r="I23" s="84"/>
      <c r="J23" s="84"/>
      <c r="K23" s="84"/>
    </row>
    <row r="24" spans="1:11" ht="15" customHeight="1" x14ac:dyDescent="0.2">
      <c r="A24" s="94">
        <v>66</v>
      </c>
      <c r="B24" s="100" t="s">
        <v>281</v>
      </c>
      <c r="C24" s="596">
        <f>C25</f>
        <v>0</v>
      </c>
      <c r="D24" s="617">
        <f>D26</f>
        <v>0</v>
      </c>
      <c r="E24" s="612">
        <f t="shared" si="0"/>
        <v>0</v>
      </c>
      <c r="F24" s="84"/>
      <c r="G24" s="84"/>
      <c r="H24" s="84"/>
      <c r="I24" s="84"/>
      <c r="J24" s="84"/>
      <c r="K24" s="84"/>
    </row>
    <row r="25" spans="1:11" x14ac:dyDescent="0.2">
      <c r="A25" s="96">
        <v>663</v>
      </c>
      <c r="B25" s="79" t="s">
        <v>282</v>
      </c>
      <c r="C25" s="595"/>
      <c r="D25" s="92"/>
      <c r="E25" s="607">
        <f t="shared" si="0"/>
        <v>0</v>
      </c>
      <c r="F25" s="84"/>
      <c r="G25" s="84"/>
      <c r="H25" s="84"/>
      <c r="I25" s="84"/>
      <c r="J25" s="84"/>
      <c r="K25" s="84"/>
    </row>
    <row r="26" spans="1:11" ht="15" customHeight="1" x14ac:dyDescent="0.2">
      <c r="A26" s="94">
        <v>68</v>
      </c>
      <c r="B26" s="100" t="s">
        <v>136</v>
      </c>
      <c r="C26" s="596">
        <f>C27</f>
        <v>20000</v>
      </c>
      <c r="D26" s="617">
        <f>D27</f>
        <v>0</v>
      </c>
      <c r="E26" s="612">
        <f t="shared" si="0"/>
        <v>20000</v>
      </c>
      <c r="F26" s="84"/>
      <c r="G26" s="84"/>
      <c r="H26" s="84"/>
      <c r="I26" s="84"/>
      <c r="J26" s="84"/>
      <c r="K26" s="84"/>
    </row>
    <row r="27" spans="1:11" ht="12.75" customHeight="1" thickBot="1" x14ac:dyDescent="0.25">
      <c r="A27" s="97">
        <v>681</v>
      </c>
      <c r="B27" s="77" t="s">
        <v>137</v>
      </c>
      <c r="C27" s="597">
        <v>20000</v>
      </c>
      <c r="D27" s="613"/>
      <c r="E27" s="608">
        <f t="shared" si="0"/>
        <v>20000</v>
      </c>
      <c r="F27" s="84"/>
      <c r="G27" s="84"/>
      <c r="H27" s="84"/>
      <c r="I27" s="84"/>
      <c r="J27" s="84"/>
      <c r="K27" s="84"/>
    </row>
    <row r="28" spans="1:11" ht="20.100000000000001" customHeight="1" thickBot="1" x14ac:dyDescent="0.25">
      <c r="A28" s="103">
        <v>7</v>
      </c>
      <c r="B28" s="115" t="s">
        <v>20</v>
      </c>
      <c r="C28" s="598">
        <f>C29+C32</f>
        <v>1622000</v>
      </c>
      <c r="D28" s="616">
        <f>D29+D32</f>
        <v>485000</v>
      </c>
      <c r="E28" s="610">
        <f t="shared" si="0"/>
        <v>2107000</v>
      </c>
      <c r="F28" s="84"/>
      <c r="G28" s="84"/>
      <c r="H28" s="84"/>
      <c r="I28" s="84"/>
      <c r="J28" s="84"/>
      <c r="K28" s="84"/>
    </row>
    <row r="29" spans="1:11" ht="15" customHeight="1" x14ac:dyDescent="0.2">
      <c r="A29" s="101">
        <v>71</v>
      </c>
      <c r="B29" s="102" t="s">
        <v>21</v>
      </c>
      <c r="C29" s="574">
        <f>C30+C31</f>
        <v>250000</v>
      </c>
      <c r="D29" s="618">
        <f>D30+D31</f>
        <v>0</v>
      </c>
      <c r="E29" s="611">
        <f t="shared" si="0"/>
        <v>250000</v>
      </c>
      <c r="F29" s="84"/>
      <c r="G29" s="84"/>
      <c r="H29" s="84"/>
      <c r="I29" s="84"/>
      <c r="J29" s="84"/>
      <c r="K29" s="84"/>
    </row>
    <row r="30" spans="1:11" ht="25.5" x14ac:dyDescent="0.2">
      <c r="A30" s="96">
        <v>711</v>
      </c>
      <c r="B30" s="79" t="s">
        <v>273</v>
      </c>
      <c r="C30" s="599">
        <v>150000</v>
      </c>
      <c r="D30" s="92"/>
      <c r="E30" s="607">
        <f t="shared" si="0"/>
        <v>150000</v>
      </c>
      <c r="F30" s="84"/>
      <c r="G30" s="84"/>
      <c r="H30" s="84"/>
      <c r="I30" s="84"/>
      <c r="J30" s="84"/>
      <c r="K30" s="84"/>
    </row>
    <row r="31" spans="1:11" ht="25.5" x14ac:dyDescent="0.2">
      <c r="A31" s="96">
        <v>711</v>
      </c>
      <c r="B31" s="79" t="s">
        <v>274</v>
      </c>
      <c r="C31" s="599">
        <v>100000</v>
      </c>
      <c r="D31" s="92"/>
      <c r="E31" s="607">
        <f t="shared" si="0"/>
        <v>100000</v>
      </c>
      <c r="F31" s="84"/>
      <c r="G31" s="84"/>
      <c r="H31" s="84"/>
      <c r="I31" s="84"/>
      <c r="J31" s="84"/>
      <c r="K31" s="84"/>
    </row>
    <row r="32" spans="1:11" ht="15" customHeight="1" x14ac:dyDescent="0.2">
      <c r="A32" s="99">
        <v>72</v>
      </c>
      <c r="B32" s="87" t="s">
        <v>83</v>
      </c>
      <c r="C32" s="619">
        <f>C33+C34+C35</f>
        <v>1372000</v>
      </c>
      <c r="D32" s="617">
        <f>D33+D34+D35</f>
        <v>485000</v>
      </c>
      <c r="E32" s="612">
        <f t="shared" si="0"/>
        <v>1857000</v>
      </c>
      <c r="F32" s="84"/>
      <c r="G32" s="84"/>
      <c r="H32" s="84"/>
      <c r="I32" s="84"/>
      <c r="J32" s="84"/>
      <c r="K32" s="84"/>
    </row>
    <row r="33" spans="1:11" x14ac:dyDescent="0.2">
      <c r="A33" s="96">
        <v>721</v>
      </c>
      <c r="B33" s="79" t="s">
        <v>276</v>
      </c>
      <c r="C33" s="599">
        <v>227000</v>
      </c>
      <c r="D33" s="92"/>
      <c r="E33" s="607">
        <f t="shared" si="0"/>
        <v>227000</v>
      </c>
      <c r="F33" s="84"/>
      <c r="G33" s="84"/>
      <c r="H33" s="84"/>
      <c r="I33" s="84"/>
      <c r="J33" s="84"/>
      <c r="K33" s="84"/>
    </row>
    <row r="34" spans="1:11" x14ac:dyDescent="0.2">
      <c r="A34" s="96">
        <v>721</v>
      </c>
      <c r="B34" s="79" t="s">
        <v>275</v>
      </c>
      <c r="C34" s="599">
        <v>680000</v>
      </c>
      <c r="D34" s="92"/>
      <c r="E34" s="607">
        <f t="shared" si="0"/>
        <v>680000</v>
      </c>
      <c r="F34" s="84"/>
      <c r="G34" s="84"/>
      <c r="H34" s="84"/>
      <c r="I34" s="84"/>
      <c r="J34" s="84"/>
      <c r="K34" s="84"/>
    </row>
    <row r="35" spans="1:11" ht="13.5" thickBot="1" x14ac:dyDescent="0.25">
      <c r="A35" s="98">
        <v>721</v>
      </c>
      <c r="B35" s="95" t="s">
        <v>362</v>
      </c>
      <c r="C35" s="600">
        <v>465000</v>
      </c>
      <c r="D35" s="614">
        <v>485000</v>
      </c>
      <c r="E35" s="609">
        <f t="shared" si="0"/>
        <v>950000</v>
      </c>
      <c r="F35" s="84"/>
      <c r="G35" s="84"/>
      <c r="H35" s="84"/>
      <c r="I35" s="84"/>
      <c r="J35" s="84"/>
      <c r="K35" s="84"/>
    </row>
    <row r="36" spans="1:11" x14ac:dyDescent="0.2">
      <c r="A36" s="7"/>
      <c r="C36" s="67"/>
      <c r="E36" s="84"/>
      <c r="F36" s="84"/>
      <c r="G36" s="84"/>
      <c r="H36" s="84"/>
      <c r="I36" s="84"/>
      <c r="J36" s="84"/>
      <c r="K36" s="84"/>
    </row>
    <row r="37" spans="1:11" x14ac:dyDescent="0.2">
      <c r="A37" s="7"/>
      <c r="E37" s="84"/>
      <c r="F37" s="84"/>
      <c r="G37" s="84"/>
      <c r="H37" s="84"/>
      <c r="I37" s="84"/>
      <c r="J37" s="84"/>
      <c r="K37" s="84"/>
    </row>
    <row r="38" spans="1:11" x14ac:dyDescent="0.2">
      <c r="A38" s="7"/>
      <c r="E38" s="84"/>
      <c r="F38" s="84"/>
      <c r="G38" s="84"/>
      <c r="H38" s="84"/>
      <c r="I38" s="84"/>
      <c r="J38" s="84"/>
      <c r="K38" s="84"/>
    </row>
    <row r="39" spans="1:11" x14ac:dyDescent="0.2">
      <c r="E39" s="84"/>
      <c r="F39" s="84"/>
      <c r="G39" s="84"/>
      <c r="H39" s="84"/>
      <c r="I39" s="84"/>
      <c r="J39" s="84"/>
      <c r="K39" s="84"/>
    </row>
    <row r="40" spans="1:11" x14ac:dyDescent="0.2">
      <c r="E40" s="84"/>
      <c r="F40" s="84"/>
      <c r="G40" s="84"/>
      <c r="H40" s="84"/>
      <c r="I40" s="84"/>
      <c r="J40" s="84"/>
      <c r="K40" s="84"/>
    </row>
    <row r="41" spans="1:11" x14ac:dyDescent="0.2">
      <c r="E41" s="84"/>
      <c r="F41" s="84"/>
      <c r="G41" s="84"/>
      <c r="H41" s="84"/>
      <c r="I41" s="84"/>
      <c r="J41" s="84"/>
      <c r="K41" s="84"/>
    </row>
    <row r="42" spans="1:11" x14ac:dyDescent="0.2">
      <c r="E42" s="84"/>
      <c r="F42" s="84"/>
      <c r="G42" s="84"/>
      <c r="H42" s="84"/>
      <c r="I42" s="84"/>
      <c r="J42" s="84"/>
      <c r="K42" s="84"/>
    </row>
    <row r="43" spans="1:11" x14ac:dyDescent="0.2">
      <c r="E43" s="84"/>
      <c r="F43" s="84"/>
      <c r="G43" s="84"/>
      <c r="H43" s="84"/>
      <c r="I43" s="84"/>
      <c r="J43" s="84"/>
      <c r="K43" s="84"/>
    </row>
    <row r="44" spans="1:11" x14ac:dyDescent="0.2">
      <c r="E44" s="84"/>
      <c r="F44" s="84"/>
      <c r="G44" s="84"/>
      <c r="H44" s="84"/>
      <c r="I44" s="84"/>
      <c r="J44" s="84"/>
      <c r="K44" s="84"/>
    </row>
    <row r="45" spans="1:11" x14ac:dyDescent="0.2">
      <c r="E45" s="84"/>
      <c r="F45" s="84"/>
      <c r="G45" s="84"/>
      <c r="H45" s="84"/>
      <c r="I45" s="84"/>
      <c r="J45" s="84"/>
      <c r="K45" s="84"/>
    </row>
    <row r="46" spans="1:11" x14ac:dyDescent="0.2">
      <c r="E46" s="84"/>
      <c r="F46" s="84"/>
      <c r="G46" s="84"/>
      <c r="H46" s="84"/>
      <c r="I46" s="84"/>
      <c r="J46" s="84"/>
      <c r="K46" s="84"/>
    </row>
    <row r="47" spans="1:11" x14ac:dyDescent="0.2">
      <c r="E47" s="84"/>
      <c r="F47" s="84"/>
      <c r="G47" s="84"/>
      <c r="H47" s="84"/>
      <c r="I47" s="84"/>
      <c r="J47" s="84"/>
      <c r="K47" s="84"/>
    </row>
    <row r="48" spans="1:11" x14ac:dyDescent="0.2">
      <c r="E48" s="84"/>
      <c r="F48" s="84"/>
      <c r="G48" s="84"/>
      <c r="H48" s="84"/>
      <c r="I48" s="84"/>
      <c r="J48" s="84"/>
      <c r="K48" s="84"/>
    </row>
    <row r="49" spans="5:11" x14ac:dyDescent="0.2">
      <c r="E49" s="84"/>
      <c r="F49" s="84"/>
      <c r="G49" s="84"/>
      <c r="H49" s="84"/>
      <c r="I49" s="84"/>
      <c r="J49" s="84"/>
      <c r="K49" s="84"/>
    </row>
    <row r="50" spans="5:11" x14ac:dyDescent="0.2">
      <c r="E50" s="84"/>
      <c r="F50" s="84"/>
      <c r="G50" s="84"/>
      <c r="H50" s="84"/>
      <c r="I50" s="84"/>
      <c r="J50" s="84"/>
      <c r="K50" s="84"/>
    </row>
    <row r="51" spans="5:11" x14ac:dyDescent="0.2">
      <c r="E51" s="84"/>
      <c r="F51" s="84"/>
      <c r="G51" s="84"/>
      <c r="H51" s="84"/>
      <c r="I51" s="84"/>
      <c r="J51" s="84"/>
      <c r="K51" s="84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selection activeCell="H8" sqref="H8"/>
    </sheetView>
  </sheetViews>
  <sheetFormatPr defaultRowHeight="12.75" x14ac:dyDescent="0.2"/>
  <cols>
    <col min="1" max="1" width="7.28515625" customWidth="1"/>
    <col min="2" max="2" width="54.85546875" style="14" customWidth="1"/>
    <col min="3" max="5" width="12.7109375" customWidth="1"/>
  </cols>
  <sheetData>
    <row r="1" spans="1:21" x14ac:dyDescent="0.2"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x14ac:dyDescent="0.2"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x14ac:dyDescent="0.2"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15.75" x14ac:dyDescent="0.25">
      <c r="A4" s="112"/>
      <c r="B4" s="113" t="s">
        <v>23</v>
      </c>
      <c r="C4" s="11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ht="13.5" thickBot="1" x14ac:dyDescent="0.25">
      <c r="A5" s="26"/>
      <c r="B5" s="27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ht="30" customHeight="1" thickBot="1" x14ac:dyDescent="0.3">
      <c r="A6" s="626" t="s">
        <v>6</v>
      </c>
      <c r="B6" s="627" t="s">
        <v>24</v>
      </c>
      <c r="C6" s="639" t="s">
        <v>419</v>
      </c>
      <c r="D6" s="565" t="s">
        <v>404</v>
      </c>
      <c r="E6" s="578" t="s">
        <v>427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s="40" customFormat="1" ht="12.75" customHeight="1" thickBot="1" x14ac:dyDescent="0.25">
      <c r="A7" s="107">
        <v>1</v>
      </c>
      <c r="B7" s="108">
        <v>2</v>
      </c>
      <c r="C7" s="332">
        <v>3</v>
      </c>
      <c r="D7" s="640">
        <v>4</v>
      </c>
      <c r="E7" s="641">
        <v>5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1" s="42" customFormat="1" ht="20.100000000000001" customHeight="1" thickBot="1" x14ac:dyDescent="0.25">
      <c r="A8" s="642"/>
      <c r="B8" s="643" t="s">
        <v>341</v>
      </c>
      <c r="C8" s="644">
        <f>C9+C34</f>
        <v>13269400</v>
      </c>
      <c r="D8" s="654">
        <f>D9+D34</f>
        <v>2585000</v>
      </c>
      <c r="E8" s="649">
        <f t="shared" ref="E8:E35" si="0">C8+D8</f>
        <v>15854400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s="64" customFormat="1" ht="20.100000000000001" customHeight="1" thickBot="1" x14ac:dyDescent="0.25">
      <c r="A9" s="645">
        <v>3</v>
      </c>
      <c r="B9" s="115" t="s">
        <v>23</v>
      </c>
      <c r="C9" s="646">
        <f>C10+C14+C20+C22+C26+C29+C31</f>
        <v>7639400</v>
      </c>
      <c r="D9" s="655">
        <f>D10+D14+D20+D22+D26+D29+D31</f>
        <v>30000</v>
      </c>
      <c r="E9" s="650">
        <f>C9+D9</f>
        <v>7669400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spans="1:21" s="42" customFormat="1" ht="15" customHeight="1" x14ac:dyDescent="0.2">
      <c r="A10" s="572">
        <v>31</v>
      </c>
      <c r="B10" s="106" t="s">
        <v>25</v>
      </c>
      <c r="C10" s="620">
        <f>C11+C12+C13</f>
        <v>1046000</v>
      </c>
      <c r="D10" s="514">
        <f>D11+D12+D13</f>
        <v>35000</v>
      </c>
      <c r="E10" s="651">
        <f t="shared" si="0"/>
        <v>1081000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12.75" customHeight="1" x14ac:dyDescent="0.2">
      <c r="A11" s="628">
        <v>311</v>
      </c>
      <c r="B11" s="76" t="s">
        <v>26</v>
      </c>
      <c r="C11" s="621">
        <v>870000</v>
      </c>
      <c r="D11" s="92">
        <v>20000</v>
      </c>
      <c r="E11" s="647">
        <f t="shared" si="0"/>
        <v>890000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 ht="12.75" customHeight="1" x14ac:dyDescent="0.2">
      <c r="A12" s="628">
        <v>312</v>
      </c>
      <c r="B12" s="76" t="s">
        <v>27</v>
      </c>
      <c r="C12" s="621">
        <v>35000</v>
      </c>
      <c r="D12" s="92"/>
      <c r="E12" s="647">
        <f t="shared" si="0"/>
        <v>35000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 ht="12.75" customHeight="1" x14ac:dyDescent="0.2">
      <c r="A13" s="628">
        <v>313</v>
      </c>
      <c r="B13" s="76" t="s">
        <v>28</v>
      </c>
      <c r="C13" s="621">
        <v>141000</v>
      </c>
      <c r="D13" s="92">
        <v>15000</v>
      </c>
      <c r="E13" s="647">
        <f t="shared" si="0"/>
        <v>156000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ht="15" customHeight="1" x14ac:dyDescent="0.2">
      <c r="A14" s="629">
        <v>32</v>
      </c>
      <c r="B14" s="86" t="s">
        <v>29</v>
      </c>
      <c r="C14" s="622">
        <f>C15+C16+C17+C18+C19</f>
        <v>3121500</v>
      </c>
      <c r="D14" s="617">
        <f>D15+D16+D17+D18+D19</f>
        <v>80000</v>
      </c>
      <c r="E14" s="652">
        <f t="shared" si="0"/>
        <v>3201500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spans="1:21" ht="12.75" customHeight="1" x14ac:dyDescent="0.2">
      <c r="A15" s="628">
        <v>321</v>
      </c>
      <c r="B15" s="76" t="s">
        <v>30</v>
      </c>
      <c r="C15" s="621">
        <v>47000</v>
      </c>
      <c r="D15" s="92">
        <v>10000</v>
      </c>
      <c r="E15" s="647">
        <f t="shared" si="0"/>
        <v>57000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pans="1:21" ht="12.75" customHeight="1" x14ac:dyDescent="0.2">
      <c r="A16" s="628">
        <v>322</v>
      </c>
      <c r="B16" s="76" t="s">
        <v>31</v>
      </c>
      <c r="C16" s="621">
        <v>316000</v>
      </c>
      <c r="D16" s="92">
        <v>-35000</v>
      </c>
      <c r="E16" s="647">
        <f t="shared" si="0"/>
        <v>281000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 ht="12.75" customHeight="1" x14ac:dyDescent="0.2">
      <c r="A17" s="628">
        <v>323</v>
      </c>
      <c r="B17" s="76" t="s">
        <v>32</v>
      </c>
      <c r="C17" s="621">
        <v>2287000</v>
      </c>
      <c r="D17" s="92">
        <v>75000</v>
      </c>
      <c r="E17" s="647">
        <f t="shared" si="0"/>
        <v>2362000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12.75" customHeight="1" x14ac:dyDescent="0.2">
      <c r="A18" s="628">
        <v>324</v>
      </c>
      <c r="B18" s="76" t="s">
        <v>283</v>
      </c>
      <c r="C18" s="621">
        <v>3000</v>
      </c>
      <c r="D18" s="92"/>
      <c r="E18" s="647">
        <f t="shared" si="0"/>
        <v>3000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 ht="12.75" customHeight="1" x14ac:dyDescent="0.2">
      <c r="A19" s="628">
        <v>329</v>
      </c>
      <c r="B19" s="76" t="s">
        <v>33</v>
      </c>
      <c r="C19" s="621">
        <v>468500</v>
      </c>
      <c r="D19" s="732">
        <v>30000</v>
      </c>
      <c r="E19" s="647">
        <f t="shared" si="0"/>
        <v>498500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15" customHeight="1" x14ac:dyDescent="0.2">
      <c r="A20" s="629">
        <v>34</v>
      </c>
      <c r="B20" s="86" t="s">
        <v>34</v>
      </c>
      <c r="C20" s="622">
        <f>C21</f>
        <v>81000</v>
      </c>
      <c r="D20" s="617">
        <f>D21</f>
        <v>0</v>
      </c>
      <c r="E20" s="652">
        <f t="shared" si="0"/>
        <v>81000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12.75" customHeight="1" x14ac:dyDescent="0.2">
      <c r="A21" s="628">
        <v>343</v>
      </c>
      <c r="B21" s="76" t="s">
        <v>35</v>
      </c>
      <c r="C21" s="621">
        <v>81000</v>
      </c>
      <c r="D21" s="92"/>
      <c r="E21" s="647">
        <f t="shared" si="0"/>
        <v>81000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15" customHeight="1" x14ac:dyDescent="0.2">
      <c r="A22" s="630">
        <v>35</v>
      </c>
      <c r="B22" s="100" t="s">
        <v>78</v>
      </c>
      <c r="C22" s="596">
        <f>C23+C24+C25</f>
        <v>390000</v>
      </c>
      <c r="D22" s="617">
        <f>D23+D24+D25</f>
        <v>-10000</v>
      </c>
      <c r="E22" s="652">
        <f t="shared" si="0"/>
        <v>380000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12.75" customHeight="1" x14ac:dyDescent="0.2">
      <c r="A23" s="631">
        <v>352</v>
      </c>
      <c r="B23" s="80" t="s">
        <v>355</v>
      </c>
      <c r="C23" s="623">
        <v>220000</v>
      </c>
      <c r="D23" s="92"/>
      <c r="E23" s="647">
        <f t="shared" si="0"/>
        <v>220000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12.75" customHeight="1" x14ac:dyDescent="0.2">
      <c r="A24" s="631">
        <v>352</v>
      </c>
      <c r="B24" s="80" t="s">
        <v>140</v>
      </c>
      <c r="C24" s="623">
        <v>70000</v>
      </c>
      <c r="D24" s="92"/>
      <c r="E24" s="647">
        <f t="shared" si="0"/>
        <v>70000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12.75" customHeight="1" x14ac:dyDescent="0.2">
      <c r="A25" s="628">
        <v>352</v>
      </c>
      <c r="B25" s="76" t="s">
        <v>80</v>
      </c>
      <c r="C25" s="621">
        <v>100000</v>
      </c>
      <c r="D25" s="92">
        <v>-10000</v>
      </c>
      <c r="E25" s="647">
        <f t="shared" si="0"/>
        <v>90000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15" customHeight="1" x14ac:dyDescent="0.2">
      <c r="A26" s="632">
        <v>36</v>
      </c>
      <c r="B26" s="100" t="s">
        <v>121</v>
      </c>
      <c r="C26" s="596">
        <f>C27+C28</f>
        <v>1151500</v>
      </c>
      <c r="D26" s="617">
        <f>D27+D28</f>
        <v>25000</v>
      </c>
      <c r="E26" s="652">
        <f t="shared" si="0"/>
        <v>1176500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5.5" x14ac:dyDescent="0.2">
      <c r="A27" s="633">
        <v>367</v>
      </c>
      <c r="B27" s="76" t="s">
        <v>122</v>
      </c>
      <c r="C27" s="621">
        <v>956000</v>
      </c>
      <c r="D27" s="92">
        <v>10000</v>
      </c>
      <c r="E27" s="647">
        <f t="shared" si="0"/>
        <v>966000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5.5" x14ac:dyDescent="0.2">
      <c r="A28" s="628">
        <v>367</v>
      </c>
      <c r="B28" s="76" t="s">
        <v>123</v>
      </c>
      <c r="C28" s="621">
        <v>195500</v>
      </c>
      <c r="D28" s="92">
        <v>15000</v>
      </c>
      <c r="E28" s="647">
        <f t="shared" si="0"/>
        <v>210500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5.5" x14ac:dyDescent="0.2">
      <c r="A29" s="634">
        <v>37</v>
      </c>
      <c r="B29" s="86" t="s">
        <v>85</v>
      </c>
      <c r="C29" s="624">
        <f>C30</f>
        <v>430000</v>
      </c>
      <c r="D29" s="617">
        <f>D30</f>
        <v>0</v>
      </c>
      <c r="E29" s="652">
        <f t="shared" si="0"/>
        <v>430000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12.75" customHeight="1" x14ac:dyDescent="0.2">
      <c r="A30" s="628">
        <v>372</v>
      </c>
      <c r="B30" s="76" t="s">
        <v>36</v>
      </c>
      <c r="C30" s="621">
        <v>430000</v>
      </c>
      <c r="D30" s="92"/>
      <c r="E30" s="647">
        <f t="shared" si="0"/>
        <v>430000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15" customHeight="1" x14ac:dyDescent="0.2">
      <c r="A31" s="629">
        <v>38</v>
      </c>
      <c r="B31" s="86" t="s">
        <v>37</v>
      </c>
      <c r="C31" s="622">
        <f>C32+C33</f>
        <v>1419400</v>
      </c>
      <c r="D31" s="617">
        <f>D32+D33</f>
        <v>-100000</v>
      </c>
      <c r="E31" s="652">
        <f t="shared" si="0"/>
        <v>1319400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12.75" customHeight="1" x14ac:dyDescent="0.2">
      <c r="A32" s="628">
        <v>381</v>
      </c>
      <c r="B32" s="76" t="s">
        <v>38</v>
      </c>
      <c r="C32" s="621">
        <v>769400</v>
      </c>
      <c r="D32" s="92">
        <v>-100000</v>
      </c>
      <c r="E32" s="647">
        <f t="shared" si="0"/>
        <v>669400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2.75" customHeight="1" thickBot="1" x14ac:dyDescent="0.25">
      <c r="A33" s="635">
        <v>383</v>
      </c>
      <c r="B33" s="111" t="s">
        <v>39</v>
      </c>
      <c r="C33" s="625">
        <v>650000</v>
      </c>
      <c r="D33" s="613"/>
      <c r="E33" s="653">
        <f t="shared" si="0"/>
        <v>650000</v>
      </c>
      <c r="F33" s="82"/>
      <c r="G33" s="82"/>
      <c r="H33" s="82"/>
      <c r="I33" s="82"/>
      <c r="J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20.100000000000001" customHeight="1" thickBot="1" x14ac:dyDescent="0.25">
      <c r="A34" s="645">
        <v>4</v>
      </c>
      <c r="B34" s="115" t="s">
        <v>40</v>
      </c>
      <c r="C34" s="646">
        <f>C35+C38</f>
        <v>5630000</v>
      </c>
      <c r="D34" s="616">
        <f>D35+D38</f>
        <v>2555000</v>
      </c>
      <c r="E34" s="650">
        <f t="shared" si="0"/>
        <v>8185000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ht="15" customHeight="1" x14ac:dyDescent="0.2">
      <c r="A35" s="572">
        <v>41</v>
      </c>
      <c r="B35" s="106" t="s">
        <v>44</v>
      </c>
      <c r="C35" s="620">
        <f>C36+C37</f>
        <v>380000</v>
      </c>
      <c r="D35" s="618">
        <f>D36+D37</f>
        <v>250000</v>
      </c>
      <c r="E35" s="651">
        <f t="shared" si="0"/>
        <v>630000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ht="15" customHeight="1" x14ac:dyDescent="0.2">
      <c r="A36" s="628">
        <v>411</v>
      </c>
      <c r="B36" s="76" t="s">
        <v>41</v>
      </c>
      <c r="C36" s="621">
        <v>230000</v>
      </c>
      <c r="D36" s="92"/>
      <c r="E36" s="647">
        <f t="shared" ref="E36:E41" si="1">C36+D36</f>
        <v>230000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1" ht="12.75" customHeight="1" x14ac:dyDescent="0.2">
      <c r="A37" s="628">
        <v>412</v>
      </c>
      <c r="B37" s="76" t="s">
        <v>64</v>
      </c>
      <c r="C37" s="621">
        <v>150000</v>
      </c>
      <c r="D37" s="92">
        <v>250000</v>
      </c>
      <c r="E37" s="647">
        <f t="shared" si="1"/>
        <v>400000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</row>
    <row r="38" spans="1:21" ht="15" customHeight="1" x14ac:dyDescent="0.2">
      <c r="A38" s="629">
        <v>42</v>
      </c>
      <c r="B38" s="86" t="s">
        <v>45</v>
      </c>
      <c r="C38" s="622">
        <f>C39+C40+C41</f>
        <v>5250000</v>
      </c>
      <c r="D38" s="617">
        <f>D39+D40+D41</f>
        <v>2305000</v>
      </c>
      <c r="E38" s="652">
        <f t="shared" si="1"/>
        <v>7555000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1:21" ht="15" customHeight="1" x14ac:dyDescent="0.2">
      <c r="A39" s="628">
        <v>421</v>
      </c>
      <c r="B39" s="76" t="s">
        <v>42</v>
      </c>
      <c r="C39" s="621">
        <v>5200000</v>
      </c>
      <c r="D39" s="92">
        <v>1980000</v>
      </c>
      <c r="E39" s="647">
        <f t="shared" si="1"/>
        <v>7180000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</row>
    <row r="40" spans="1:21" ht="12.75" customHeight="1" x14ac:dyDescent="0.2">
      <c r="A40" s="628">
        <v>422</v>
      </c>
      <c r="B40" s="76" t="s">
        <v>43</v>
      </c>
      <c r="C40" s="621">
        <v>25000</v>
      </c>
      <c r="D40" s="92">
        <v>325000</v>
      </c>
      <c r="E40" s="647">
        <f t="shared" si="1"/>
        <v>350000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</row>
    <row r="41" spans="1:21" ht="12.75" customHeight="1" thickBot="1" x14ac:dyDescent="0.25">
      <c r="A41" s="636">
        <v>426</v>
      </c>
      <c r="B41" s="637" t="s">
        <v>147</v>
      </c>
      <c r="C41" s="638">
        <v>25000</v>
      </c>
      <c r="D41" s="614"/>
      <c r="E41" s="648">
        <f t="shared" si="1"/>
        <v>25000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</row>
    <row r="42" spans="1:21" ht="12.75" customHeight="1" x14ac:dyDescent="0.2"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</row>
    <row r="43" spans="1:21" x14ac:dyDescent="0.2"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</row>
    <row r="44" spans="1:21" ht="15" customHeight="1" x14ac:dyDescent="0.2"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</row>
    <row r="45" spans="1:21" ht="15" customHeight="1" x14ac:dyDescent="0.2"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</row>
    <row r="46" spans="1:21" ht="15" customHeight="1" x14ac:dyDescent="0.2"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</row>
    <row r="47" spans="1:21" x14ac:dyDescent="0.2">
      <c r="A47" s="11"/>
      <c r="B47" s="25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</row>
    <row r="48" spans="1:21" x14ac:dyDescent="0.2">
      <c r="A48" s="11"/>
      <c r="B48" s="25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</row>
    <row r="49" spans="1:21" x14ac:dyDescent="0.2">
      <c r="A49" s="11"/>
      <c r="B49" s="25"/>
      <c r="D49" s="64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</row>
    <row r="50" spans="1:21" x14ac:dyDescent="0.2">
      <c r="A50" s="147"/>
      <c r="B50" s="148"/>
      <c r="C50" s="64"/>
      <c r="D50" s="64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</row>
    <row r="51" spans="1:21" x14ac:dyDescent="0.2">
      <c r="A51" s="147"/>
      <c r="B51" s="148"/>
      <c r="C51" s="64"/>
      <c r="D51" s="64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</row>
    <row r="52" spans="1:21" x14ac:dyDescent="0.2">
      <c r="A52" s="147"/>
      <c r="B52" s="148"/>
      <c r="C52" s="64"/>
      <c r="D52" s="64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</row>
    <row r="53" spans="1:21" x14ac:dyDescent="0.2">
      <c r="A53" s="147"/>
      <c r="B53" s="148"/>
      <c r="C53" s="64"/>
      <c r="D53" s="64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</row>
    <row r="54" spans="1:21" x14ac:dyDescent="0.2">
      <c r="A54" s="64"/>
      <c r="B54" s="148"/>
      <c r="C54" s="64"/>
      <c r="D54" s="64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</row>
    <row r="55" spans="1:21" x14ac:dyDescent="0.2">
      <c r="A55" s="64"/>
      <c r="B55" s="148"/>
      <c r="C55" s="64"/>
      <c r="D55" s="64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</row>
    <row r="56" spans="1:21" x14ac:dyDescent="0.2">
      <c r="A56" s="64"/>
      <c r="B56" s="148"/>
      <c r="C56" s="64"/>
      <c r="D56" s="15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spans="1:21" x14ac:dyDescent="0.2">
      <c r="A57" s="149"/>
      <c r="B57" s="150"/>
      <c r="C57" s="64"/>
      <c r="D57" s="64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spans="1:21" x14ac:dyDescent="0.2">
      <c r="A58" s="152"/>
      <c r="B58" s="83"/>
      <c r="C58" s="64"/>
      <c r="D58" s="64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</row>
    <row r="59" spans="1:21" x14ac:dyDescent="0.2">
      <c r="A59" s="153"/>
      <c r="B59" s="154"/>
      <c r="C59" s="155"/>
      <c r="D59" s="64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</row>
    <row r="60" spans="1:21" x14ac:dyDescent="0.2">
      <c r="A60" s="156"/>
      <c r="B60" s="157"/>
      <c r="C60" s="156"/>
      <c r="D60" s="64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</row>
    <row r="61" spans="1:21" x14ac:dyDescent="0.2">
      <c r="A61" s="158"/>
      <c r="B61" s="159"/>
      <c r="C61" s="160"/>
      <c r="D61" s="164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</row>
    <row r="62" spans="1:21" x14ac:dyDescent="0.2">
      <c r="A62" s="161"/>
      <c r="B62" s="162"/>
      <c r="C62" s="163"/>
      <c r="D62" s="64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</row>
    <row r="63" spans="1:21" x14ac:dyDescent="0.2">
      <c r="A63" s="165"/>
      <c r="B63" s="83"/>
      <c r="C63" s="55"/>
      <c r="D63" s="64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spans="1:21" x14ac:dyDescent="0.2">
      <c r="A64" s="165"/>
      <c r="B64" s="83"/>
      <c r="C64" s="55"/>
      <c r="D64" s="64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21" x14ac:dyDescent="0.2">
      <c r="A65" s="165"/>
      <c r="B65" s="83"/>
      <c r="C65" s="55"/>
      <c r="D65" s="64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</row>
    <row r="66" spans="1:21" x14ac:dyDescent="0.2">
      <c r="A66" s="161"/>
      <c r="B66" s="162"/>
      <c r="C66" s="163"/>
      <c r="D66" s="64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</row>
    <row r="67" spans="1:21" x14ac:dyDescent="0.2">
      <c r="A67" s="165"/>
      <c r="B67" s="83"/>
      <c r="C67" s="55"/>
      <c r="D67" s="64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</row>
    <row r="68" spans="1:21" x14ac:dyDescent="0.2">
      <c r="A68" s="165"/>
      <c r="B68" s="83"/>
      <c r="C68" s="55"/>
      <c r="D68" s="49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</row>
    <row r="69" spans="1:21" x14ac:dyDescent="0.2">
      <c r="A69" s="165"/>
      <c r="B69" s="83"/>
      <c r="C69" s="55"/>
      <c r="D69" s="64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</row>
    <row r="70" spans="1:21" x14ac:dyDescent="0.2">
      <c r="A70" s="165"/>
      <c r="B70" s="83"/>
      <c r="C70" s="55"/>
      <c r="D70" s="64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</row>
    <row r="71" spans="1:21" x14ac:dyDescent="0.2">
      <c r="A71" s="161"/>
      <c r="B71" s="162"/>
      <c r="C71" s="163"/>
      <c r="D71" s="64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</row>
    <row r="72" spans="1:21" x14ac:dyDescent="0.2">
      <c r="A72" s="165"/>
      <c r="B72" s="83"/>
      <c r="C72" s="55"/>
      <c r="D72" s="64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</row>
    <row r="73" spans="1:21" x14ac:dyDescent="0.2">
      <c r="A73" s="166"/>
      <c r="B73" s="167"/>
      <c r="C73" s="168"/>
      <c r="D73" s="64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</row>
    <row r="74" spans="1:21" x14ac:dyDescent="0.2">
      <c r="A74" s="165"/>
      <c r="B74" s="83"/>
      <c r="C74" s="55"/>
      <c r="D74" s="64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</row>
    <row r="75" spans="1:21" x14ac:dyDescent="0.2">
      <c r="A75" s="165"/>
      <c r="B75" s="167"/>
      <c r="C75" s="55"/>
      <c r="D75" s="64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  <row r="76" spans="1:21" x14ac:dyDescent="0.2">
      <c r="A76" s="169"/>
      <c r="B76" s="83"/>
      <c r="C76" s="55"/>
      <c r="D76" s="64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</row>
    <row r="77" spans="1:21" x14ac:dyDescent="0.2">
      <c r="A77" s="165"/>
      <c r="B77" s="83"/>
      <c r="C77" s="55"/>
      <c r="D77" s="64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</row>
    <row r="78" spans="1:21" x14ac:dyDescent="0.2">
      <c r="A78" s="161"/>
      <c r="B78" s="162"/>
      <c r="C78" s="163"/>
      <c r="D78" s="64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</row>
    <row r="79" spans="1:21" x14ac:dyDescent="0.2">
      <c r="A79" s="165"/>
      <c r="B79" s="83"/>
      <c r="C79" s="55"/>
      <c r="D79" s="64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</row>
    <row r="80" spans="1:21" x14ac:dyDescent="0.2">
      <c r="A80" s="161"/>
      <c r="B80" s="162"/>
      <c r="C80" s="163"/>
      <c r="D80" s="64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</row>
    <row r="81" spans="1:21" x14ac:dyDescent="0.2">
      <c r="A81" s="165"/>
      <c r="B81" s="83"/>
      <c r="C81" s="55"/>
      <c r="D81" s="64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</row>
    <row r="82" spans="1:21" x14ac:dyDescent="0.2">
      <c r="A82" s="165"/>
      <c r="B82" s="83"/>
      <c r="C82" s="55"/>
      <c r="D82" s="64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</row>
    <row r="83" spans="1:21" x14ac:dyDescent="0.2">
      <c r="A83" s="165"/>
      <c r="B83" s="83"/>
      <c r="C83" s="55"/>
      <c r="D83" s="64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</row>
    <row r="84" spans="1:21" x14ac:dyDescent="0.2">
      <c r="A84" s="158"/>
      <c r="B84" s="159"/>
      <c r="C84" s="160"/>
      <c r="D84" s="64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</row>
    <row r="85" spans="1:21" x14ac:dyDescent="0.2">
      <c r="A85" s="161"/>
      <c r="B85" s="162"/>
      <c r="C85" s="163"/>
      <c r="D85" s="64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</row>
    <row r="86" spans="1:21" x14ac:dyDescent="0.2">
      <c r="A86" s="165"/>
      <c r="B86" s="83"/>
      <c r="C86" s="55"/>
      <c r="D86" s="64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</row>
    <row r="87" spans="1:21" x14ac:dyDescent="0.2">
      <c r="A87" s="165"/>
      <c r="B87" s="83"/>
      <c r="C87" s="55"/>
      <c r="D87" s="64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</row>
    <row r="88" spans="1:21" x14ac:dyDescent="0.2">
      <c r="A88" s="161"/>
      <c r="B88" s="162"/>
      <c r="C88" s="163"/>
      <c r="D88" s="64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</row>
    <row r="89" spans="1:21" x14ac:dyDescent="0.2">
      <c r="A89" s="165"/>
      <c r="B89" s="83"/>
      <c r="C89" s="55"/>
      <c r="D89" s="64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</row>
    <row r="90" spans="1:21" x14ac:dyDescent="0.2">
      <c r="A90" s="165"/>
      <c r="B90" s="83"/>
      <c r="C90" s="55"/>
      <c r="D90" s="64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</row>
    <row r="91" spans="1:21" x14ac:dyDescent="0.2">
      <c r="A91" s="64"/>
      <c r="B91" s="148"/>
      <c r="C91" s="64"/>
      <c r="D91" s="64"/>
    </row>
    <row r="92" spans="1:21" x14ac:dyDescent="0.2">
      <c r="A92" s="64"/>
      <c r="B92" s="148"/>
      <c r="C92" s="64"/>
      <c r="D92" s="64"/>
    </row>
    <row r="93" spans="1:21" x14ac:dyDescent="0.2">
      <c r="A93" s="64"/>
      <c r="B93" s="148"/>
      <c r="C93" s="64"/>
      <c r="D93" s="64"/>
    </row>
    <row r="94" spans="1:21" x14ac:dyDescent="0.2">
      <c r="A94" s="64"/>
      <c r="B94" s="148"/>
      <c r="C94" s="64"/>
    </row>
    <row r="97" spans="1:2" x14ac:dyDescent="0.2">
      <c r="A97" s="11"/>
      <c r="B97" s="25"/>
    </row>
    <row r="98" spans="1:2" x14ac:dyDescent="0.2">
      <c r="A98" s="11"/>
      <c r="B98" s="25"/>
    </row>
    <row r="99" spans="1:2" x14ac:dyDescent="0.2">
      <c r="A99" s="11"/>
      <c r="B99" s="25"/>
    </row>
    <row r="100" spans="1:2" x14ac:dyDescent="0.2">
      <c r="A100" s="12"/>
      <c r="B100" s="25"/>
    </row>
    <row r="101" spans="1:2" x14ac:dyDescent="0.2">
      <c r="A101" s="7"/>
    </row>
    <row r="102" spans="1:2" x14ac:dyDescent="0.2">
      <c r="A102" s="7"/>
    </row>
    <row r="103" spans="1:2" x14ac:dyDescent="0.2">
      <c r="A103" s="7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workbookViewId="0">
      <selection activeCell="C31" sqref="C31"/>
    </sheetView>
  </sheetViews>
  <sheetFormatPr defaultRowHeight="12.75" x14ac:dyDescent="0.2"/>
  <cols>
    <col min="1" max="1" width="18.28515625" customWidth="1"/>
    <col min="2" max="2" width="54.28515625" style="14" customWidth="1"/>
    <col min="3" max="3" width="9.28515625" style="14" customWidth="1"/>
    <col min="4" max="4" width="10.28515625" style="14" customWidth="1"/>
    <col min="5" max="5" width="9.42578125" style="14" bestFit="1" customWidth="1"/>
    <col min="6" max="6" width="11.42578125" customWidth="1"/>
    <col min="7" max="7" width="10.85546875" customWidth="1"/>
    <col min="8" max="8" width="8.42578125" customWidth="1"/>
    <col min="9" max="9" width="7.7109375" customWidth="1"/>
    <col min="10" max="10" width="7.85546875" customWidth="1"/>
  </cols>
  <sheetData>
    <row r="1" spans="1:12" s="8" customFormat="1" x14ac:dyDescent="0.2">
      <c r="A1" s="24"/>
      <c r="B1" s="32"/>
      <c r="C1" s="32"/>
      <c r="D1" s="32"/>
      <c r="E1" s="32"/>
    </row>
    <row r="2" spans="1:12" s="8" customFormat="1" x14ac:dyDescent="0.2">
      <c r="A2" s="765" t="s">
        <v>65</v>
      </c>
      <c r="B2" s="766"/>
      <c r="C2" s="766"/>
      <c r="D2" s="566"/>
      <c r="E2" s="566"/>
    </row>
    <row r="3" spans="1:12" s="8" customFormat="1" x14ac:dyDescent="0.2">
      <c r="A3" s="767" t="s">
        <v>66</v>
      </c>
      <c r="B3" s="768"/>
      <c r="C3" s="768"/>
      <c r="D3" s="567"/>
      <c r="E3" s="567"/>
    </row>
    <row r="4" spans="1:12" s="8" customFormat="1" ht="13.5" thickBot="1" x14ac:dyDescent="0.25">
      <c r="A4" s="44"/>
      <c r="B4" s="43"/>
      <c r="C4" s="43"/>
      <c r="D4" s="566"/>
      <c r="E4" s="566"/>
    </row>
    <row r="5" spans="1:12" s="6" customFormat="1" ht="30" customHeight="1" thickBot="1" x14ac:dyDescent="0.3">
      <c r="A5" s="109" t="s">
        <v>6</v>
      </c>
      <c r="B5" s="110" t="s">
        <v>46</v>
      </c>
      <c r="C5" s="689" t="s">
        <v>419</v>
      </c>
      <c r="D5" s="690" t="s">
        <v>404</v>
      </c>
      <c r="E5" s="734" t="s">
        <v>427</v>
      </c>
      <c r="F5" s="691" t="s">
        <v>383</v>
      </c>
      <c r="G5" s="708" t="s">
        <v>382</v>
      </c>
      <c r="H5" s="708" t="s">
        <v>411</v>
      </c>
      <c r="I5" s="708" t="s">
        <v>405</v>
      </c>
      <c r="J5" s="709" t="s">
        <v>407</v>
      </c>
      <c r="K5" s="656"/>
      <c r="L5" s="657"/>
    </row>
    <row r="6" spans="1:12" s="39" customFormat="1" ht="12.75" customHeight="1" thickBot="1" x14ac:dyDescent="0.25">
      <c r="A6" s="107">
        <v>1</v>
      </c>
      <c r="B6" s="108">
        <v>2</v>
      </c>
      <c r="C6" s="332">
        <v>3</v>
      </c>
      <c r="D6" s="332">
        <v>4</v>
      </c>
      <c r="E6" s="332">
        <v>5</v>
      </c>
      <c r="F6" s="333">
        <v>6</v>
      </c>
      <c r="G6" s="333">
        <v>7</v>
      </c>
      <c r="H6" s="333">
        <v>8</v>
      </c>
      <c r="I6" s="333">
        <v>9</v>
      </c>
      <c r="J6" s="334">
        <v>10</v>
      </c>
    </row>
    <row r="7" spans="1:12" s="4" customFormat="1" ht="24.95" customHeight="1" thickBot="1" x14ac:dyDescent="0.25">
      <c r="A7" s="135" t="s">
        <v>54</v>
      </c>
      <c r="B7" s="315" t="s">
        <v>76</v>
      </c>
      <c r="C7" s="341">
        <f>C8</f>
        <v>301400</v>
      </c>
      <c r="D7" s="341">
        <f>D8</f>
        <v>30000</v>
      </c>
      <c r="E7" s="341">
        <f>C7+D7</f>
        <v>331400</v>
      </c>
      <c r="F7" s="723">
        <f>F8</f>
        <v>270400</v>
      </c>
      <c r="G7" s="723">
        <f>G8</f>
        <v>270400</v>
      </c>
      <c r="H7" s="710">
        <f t="shared" ref="H7:I9" si="0">F7/E7</f>
        <v>0.81593240796620403</v>
      </c>
      <c r="I7" s="710">
        <f t="shared" si="0"/>
        <v>1</v>
      </c>
      <c r="J7" s="711">
        <f>G7/E7</f>
        <v>0.81593240796620403</v>
      </c>
    </row>
    <row r="8" spans="1:12" s="4" customFormat="1" ht="24.95" customHeight="1" thickBot="1" x14ac:dyDescent="0.25">
      <c r="A8" s="137" t="s">
        <v>87</v>
      </c>
      <c r="B8" s="316" t="s">
        <v>101</v>
      </c>
      <c r="C8" s="343">
        <f>C9+C17</f>
        <v>301400</v>
      </c>
      <c r="D8" s="343">
        <f>D9+D17</f>
        <v>30000</v>
      </c>
      <c r="E8" s="343">
        <f>C8+D8</f>
        <v>331400</v>
      </c>
      <c r="F8" s="724">
        <f>F9+F17</f>
        <v>270400</v>
      </c>
      <c r="G8" s="724">
        <f>G9+G17</f>
        <v>270400</v>
      </c>
      <c r="H8" s="549">
        <f t="shared" si="0"/>
        <v>0.81593240796620403</v>
      </c>
      <c r="I8" s="549">
        <f t="shared" si="0"/>
        <v>1</v>
      </c>
      <c r="J8" s="550">
        <f>G8/E8</f>
        <v>0.81593240796620403</v>
      </c>
    </row>
    <row r="9" spans="1:12" s="10" customFormat="1" ht="24.95" customHeight="1" x14ac:dyDescent="0.2">
      <c r="A9" s="136" t="s">
        <v>88</v>
      </c>
      <c r="B9" s="317" t="s">
        <v>98</v>
      </c>
      <c r="C9" s="342">
        <f>C11</f>
        <v>180000</v>
      </c>
      <c r="D9" s="342">
        <f>D11</f>
        <v>0</v>
      </c>
      <c r="E9" s="342">
        <f>C9+D9</f>
        <v>180000</v>
      </c>
      <c r="F9" s="618">
        <f>F11</f>
        <v>180000</v>
      </c>
      <c r="G9" s="618">
        <f>G11</f>
        <v>180000</v>
      </c>
      <c r="H9" s="551">
        <f t="shared" si="0"/>
        <v>1</v>
      </c>
      <c r="I9" s="551">
        <f t="shared" si="0"/>
        <v>1</v>
      </c>
      <c r="J9" s="552">
        <f>G9/E9</f>
        <v>1</v>
      </c>
    </row>
    <row r="10" spans="1:12" s="10" customFormat="1" ht="15" customHeight="1" x14ac:dyDescent="0.2">
      <c r="A10" s="128" t="s">
        <v>89</v>
      </c>
      <c r="B10" s="88" t="s">
        <v>81</v>
      </c>
      <c r="C10" s="326"/>
      <c r="D10" s="326"/>
      <c r="E10" s="326"/>
      <c r="F10" s="553"/>
      <c r="G10" s="554"/>
      <c r="H10" s="555"/>
      <c r="I10" s="555"/>
      <c r="J10" s="556"/>
    </row>
    <row r="11" spans="1:12" s="10" customFormat="1" ht="15" customHeight="1" x14ac:dyDescent="0.2">
      <c r="A11" s="129"/>
      <c r="B11" s="88" t="s">
        <v>92</v>
      </c>
      <c r="C11" s="326">
        <f>C13</f>
        <v>180000</v>
      </c>
      <c r="D11" s="326">
        <f>D13</f>
        <v>0</v>
      </c>
      <c r="E11" s="326">
        <f>C11+D11</f>
        <v>180000</v>
      </c>
      <c r="F11" s="714">
        <f>F13</f>
        <v>180000</v>
      </c>
      <c r="G11" s="714">
        <f>G13</f>
        <v>180000</v>
      </c>
      <c r="H11" s="555">
        <f>F11/E11</f>
        <v>1</v>
      </c>
      <c r="I11" s="555">
        <f>G11/F11</f>
        <v>1</v>
      </c>
      <c r="J11" s="556">
        <f>G11/E11</f>
        <v>1</v>
      </c>
    </row>
    <row r="12" spans="1:12" s="10" customFormat="1" ht="12.75" customHeight="1" x14ac:dyDescent="0.2">
      <c r="A12" s="130" t="s">
        <v>91</v>
      </c>
      <c r="B12" s="318" t="s">
        <v>126</v>
      </c>
      <c r="C12" s="78"/>
      <c r="D12" s="78"/>
      <c r="E12" s="78"/>
      <c r="F12" s="312"/>
      <c r="G12" s="312"/>
      <c r="H12" s="325"/>
      <c r="I12" s="325"/>
      <c r="J12" s="335"/>
    </row>
    <row r="13" spans="1:12" s="4" customFormat="1" ht="12.75" customHeight="1" x14ac:dyDescent="0.2">
      <c r="A13" s="131">
        <v>3</v>
      </c>
      <c r="B13" s="319" t="s">
        <v>67</v>
      </c>
      <c r="C13" s="327">
        <f>C14</f>
        <v>180000</v>
      </c>
      <c r="D13" s="327">
        <f>D14</f>
        <v>0</v>
      </c>
      <c r="E13" s="327">
        <f>C13+D13</f>
        <v>180000</v>
      </c>
      <c r="F13" s="717">
        <f>F14</f>
        <v>180000</v>
      </c>
      <c r="G13" s="717">
        <f>G14</f>
        <v>180000</v>
      </c>
      <c r="H13" s="561">
        <f>F13/E13</f>
        <v>1</v>
      </c>
      <c r="I13" s="561">
        <f>G13/F13</f>
        <v>1</v>
      </c>
      <c r="J13" s="562">
        <f>G13/E13</f>
        <v>1</v>
      </c>
    </row>
    <row r="14" spans="1:12" s="4" customFormat="1" ht="12.75" customHeight="1" x14ac:dyDescent="0.2">
      <c r="A14" s="132">
        <v>32</v>
      </c>
      <c r="B14" s="320" t="s">
        <v>29</v>
      </c>
      <c r="C14" s="328">
        <f>SUM(C15:C16)</f>
        <v>180000</v>
      </c>
      <c r="D14" s="328">
        <f>D15+D16</f>
        <v>0</v>
      </c>
      <c r="E14" s="328">
        <f>C14+D14</f>
        <v>180000</v>
      </c>
      <c r="F14" s="720">
        <f>F15+F16</f>
        <v>180000</v>
      </c>
      <c r="G14" s="720">
        <f>G15+G16</f>
        <v>180000</v>
      </c>
      <c r="H14" s="563">
        <f>F14/E14</f>
        <v>1</v>
      </c>
      <c r="I14" s="563">
        <f>G14/F14</f>
        <v>1</v>
      </c>
      <c r="J14" s="564">
        <f>G14/E14</f>
        <v>1</v>
      </c>
    </row>
    <row r="15" spans="1:12" s="8" customFormat="1" ht="12.75" customHeight="1" x14ac:dyDescent="0.2">
      <c r="A15" s="133">
        <v>323</v>
      </c>
      <c r="B15" s="321" t="s">
        <v>32</v>
      </c>
      <c r="C15" s="329"/>
      <c r="D15" s="329"/>
      <c r="E15" s="329"/>
      <c r="F15" s="311"/>
      <c r="G15" s="311"/>
      <c r="H15" s="330"/>
      <c r="I15" s="330"/>
      <c r="J15" s="336"/>
    </row>
    <row r="16" spans="1:12" s="4" customFormat="1" ht="12.75" customHeight="1" x14ac:dyDescent="0.2">
      <c r="A16" s="133">
        <v>329</v>
      </c>
      <c r="B16" s="321" t="s">
        <v>115</v>
      </c>
      <c r="C16" s="331">
        <v>180000</v>
      </c>
      <c r="D16" s="331"/>
      <c r="E16" s="331">
        <f>C16+D16</f>
        <v>180000</v>
      </c>
      <c r="F16" s="311">
        <v>180000</v>
      </c>
      <c r="G16" s="311">
        <v>180000</v>
      </c>
      <c r="H16" s="725">
        <f>F16/E16</f>
        <v>1</v>
      </c>
      <c r="I16" s="725">
        <f>G16/F16</f>
        <v>1</v>
      </c>
      <c r="J16" s="726">
        <f>G16/E16</f>
        <v>1</v>
      </c>
    </row>
    <row r="17" spans="1:10" s="8" customFormat="1" ht="24.95" customHeight="1" x14ac:dyDescent="0.2">
      <c r="A17" s="127" t="s">
        <v>90</v>
      </c>
      <c r="B17" s="322" t="s">
        <v>93</v>
      </c>
      <c r="C17" s="324">
        <f>C19+C25</f>
        <v>121400</v>
      </c>
      <c r="D17" s="324">
        <f>D19+D25</f>
        <v>30000</v>
      </c>
      <c r="E17" s="324">
        <f>C17+D17</f>
        <v>151400</v>
      </c>
      <c r="F17" s="617">
        <f>F19+F25</f>
        <v>90400</v>
      </c>
      <c r="G17" s="617">
        <f>G19+G25</f>
        <v>90400</v>
      </c>
      <c r="H17" s="712">
        <f>F17/E17</f>
        <v>0.59709379128137385</v>
      </c>
      <c r="I17" s="712">
        <f>G17/F17</f>
        <v>1</v>
      </c>
      <c r="J17" s="713">
        <f>G17/E17</f>
        <v>0.59709379128137385</v>
      </c>
    </row>
    <row r="18" spans="1:10" s="8" customFormat="1" ht="15" customHeight="1" x14ac:dyDescent="0.2">
      <c r="A18" s="128" t="s">
        <v>94</v>
      </c>
      <c r="B18" s="88" t="s">
        <v>95</v>
      </c>
      <c r="C18" s="326"/>
      <c r="D18" s="326"/>
      <c r="E18" s="326"/>
      <c r="F18" s="553"/>
      <c r="G18" s="553"/>
      <c r="H18" s="557"/>
      <c r="I18" s="557"/>
      <c r="J18" s="558"/>
    </row>
    <row r="19" spans="1:10" s="8" customFormat="1" ht="15" customHeight="1" x14ac:dyDescent="0.2">
      <c r="A19" s="134"/>
      <c r="B19" s="88" t="s">
        <v>92</v>
      </c>
      <c r="C19" s="326">
        <f>C21</f>
        <v>21400</v>
      </c>
      <c r="D19" s="326">
        <f>D21</f>
        <v>0</v>
      </c>
      <c r="E19" s="326">
        <f>C19+D19</f>
        <v>21400</v>
      </c>
      <c r="F19" s="714">
        <f>F21</f>
        <v>10400</v>
      </c>
      <c r="G19" s="714">
        <f>G21</f>
        <v>10400</v>
      </c>
      <c r="H19" s="715">
        <f>F19/E19</f>
        <v>0.48598130841121495</v>
      </c>
      <c r="I19" s="715">
        <f>G19/F19</f>
        <v>1</v>
      </c>
      <c r="J19" s="716">
        <f>G19/E19</f>
        <v>0.48598130841121495</v>
      </c>
    </row>
    <row r="20" spans="1:10" s="8" customFormat="1" ht="12.75" customHeight="1" x14ac:dyDescent="0.2">
      <c r="A20" s="130" t="s">
        <v>96</v>
      </c>
      <c r="B20" s="318" t="s">
        <v>126</v>
      </c>
      <c r="C20" s="78"/>
      <c r="D20" s="78"/>
      <c r="E20" s="78"/>
      <c r="F20" s="311"/>
      <c r="G20" s="311"/>
      <c r="H20" s="330"/>
      <c r="I20" s="330"/>
      <c r="J20" s="336"/>
    </row>
    <row r="21" spans="1:10" s="8" customFormat="1" ht="12.75" customHeight="1" x14ac:dyDescent="0.2">
      <c r="A21" s="131">
        <v>3</v>
      </c>
      <c r="B21" s="319" t="s">
        <v>67</v>
      </c>
      <c r="C21" s="327">
        <f t="shared" ref="C21:G22" si="1">C22</f>
        <v>21400</v>
      </c>
      <c r="D21" s="327">
        <f>D22</f>
        <v>0</v>
      </c>
      <c r="E21" s="327">
        <f>C21+D21</f>
        <v>21400</v>
      </c>
      <c r="F21" s="717">
        <f t="shared" si="1"/>
        <v>10400</v>
      </c>
      <c r="G21" s="717">
        <f t="shared" si="1"/>
        <v>10400</v>
      </c>
      <c r="H21" s="718">
        <f t="shared" ref="H21:I23" si="2">F21/E21</f>
        <v>0.48598130841121495</v>
      </c>
      <c r="I21" s="718">
        <f t="shared" si="2"/>
        <v>1</v>
      </c>
      <c r="J21" s="719">
        <f>G21/E21</f>
        <v>0.48598130841121495</v>
      </c>
    </row>
    <row r="22" spans="1:10" s="4" customFormat="1" ht="12.75" customHeight="1" x14ac:dyDescent="0.2">
      <c r="A22" s="132">
        <v>38</v>
      </c>
      <c r="B22" s="320" t="s">
        <v>68</v>
      </c>
      <c r="C22" s="328">
        <f t="shared" si="1"/>
        <v>21400</v>
      </c>
      <c r="D22" s="328">
        <f>D23</f>
        <v>0</v>
      </c>
      <c r="E22" s="328">
        <f>C22+D22</f>
        <v>21400</v>
      </c>
      <c r="F22" s="720">
        <f t="shared" si="1"/>
        <v>10400</v>
      </c>
      <c r="G22" s="720">
        <f t="shared" si="1"/>
        <v>10400</v>
      </c>
      <c r="H22" s="563">
        <f t="shared" si="2"/>
        <v>0.48598130841121495</v>
      </c>
      <c r="I22" s="563">
        <f t="shared" si="2"/>
        <v>1</v>
      </c>
      <c r="J22" s="564">
        <f>G22/E22</f>
        <v>0.48598130841121495</v>
      </c>
    </row>
    <row r="23" spans="1:10" s="4" customFormat="1" ht="12.75" customHeight="1" x14ac:dyDescent="0.2">
      <c r="A23" s="133">
        <v>381</v>
      </c>
      <c r="B23" s="321" t="s">
        <v>69</v>
      </c>
      <c r="C23" s="331">
        <v>21400</v>
      </c>
      <c r="D23" s="331"/>
      <c r="E23" s="331">
        <f>C23+D23</f>
        <v>21400</v>
      </c>
      <c r="F23" s="311">
        <v>10400</v>
      </c>
      <c r="G23" s="311">
        <v>10400</v>
      </c>
      <c r="H23" s="725">
        <f t="shared" si="2"/>
        <v>0.48598130841121495</v>
      </c>
      <c r="I23" s="725">
        <f t="shared" si="2"/>
        <v>1</v>
      </c>
      <c r="J23" s="726">
        <f>G23/E23</f>
        <v>0.48598130841121495</v>
      </c>
    </row>
    <row r="24" spans="1:10" ht="15" customHeight="1" x14ac:dyDescent="0.2">
      <c r="A24" s="128" t="s">
        <v>138</v>
      </c>
      <c r="B24" s="88" t="s">
        <v>139</v>
      </c>
      <c r="C24" s="326"/>
      <c r="D24" s="326"/>
      <c r="E24" s="326"/>
      <c r="F24" s="553"/>
      <c r="G24" s="553"/>
      <c r="H24" s="559"/>
      <c r="I24" s="559"/>
      <c r="J24" s="560"/>
    </row>
    <row r="25" spans="1:10" ht="15" customHeight="1" x14ac:dyDescent="0.2">
      <c r="A25" s="129"/>
      <c r="B25" s="88" t="s">
        <v>92</v>
      </c>
      <c r="C25" s="326">
        <f>C27</f>
        <v>100000</v>
      </c>
      <c r="D25" s="326">
        <f>D27</f>
        <v>30000</v>
      </c>
      <c r="E25" s="326">
        <f>C25+D25</f>
        <v>130000</v>
      </c>
      <c r="F25" s="714">
        <f>F27</f>
        <v>80000</v>
      </c>
      <c r="G25" s="714">
        <f>G27</f>
        <v>80000</v>
      </c>
      <c r="H25" s="715">
        <f>F25/E25</f>
        <v>0.61538461538461542</v>
      </c>
      <c r="I25" s="715">
        <f>G25/F25</f>
        <v>1</v>
      </c>
      <c r="J25" s="716">
        <f>G25/E25</f>
        <v>0.61538461538461542</v>
      </c>
    </row>
    <row r="26" spans="1:10" ht="12.75" customHeight="1" x14ac:dyDescent="0.2">
      <c r="A26" s="130" t="s">
        <v>91</v>
      </c>
      <c r="B26" s="318" t="s">
        <v>126</v>
      </c>
      <c r="C26" s="78"/>
      <c r="D26" s="78"/>
      <c r="E26" s="78"/>
      <c r="F26" s="311"/>
      <c r="G26" s="311"/>
      <c r="H26" s="173"/>
      <c r="I26" s="173"/>
      <c r="J26" s="337"/>
    </row>
    <row r="27" spans="1:10" ht="12.75" customHeight="1" x14ac:dyDescent="0.2">
      <c r="A27" s="131">
        <v>3</v>
      </c>
      <c r="B27" s="319" t="s">
        <v>67</v>
      </c>
      <c r="C27" s="327">
        <f>C28</f>
        <v>100000</v>
      </c>
      <c r="D27" s="327">
        <f>D28</f>
        <v>30000</v>
      </c>
      <c r="E27" s="327">
        <f>C27+D27</f>
        <v>130000</v>
      </c>
      <c r="F27" s="717">
        <f>F28</f>
        <v>80000</v>
      </c>
      <c r="G27" s="717">
        <f>G28</f>
        <v>80000</v>
      </c>
      <c r="H27" s="718">
        <f>F27/E27</f>
        <v>0.61538461538461542</v>
      </c>
      <c r="I27" s="718">
        <f>G27/F27</f>
        <v>1</v>
      </c>
      <c r="J27" s="719">
        <f>G27/E27</f>
        <v>0.61538461538461542</v>
      </c>
    </row>
    <row r="28" spans="1:10" ht="12.75" customHeight="1" x14ac:dyDescent="0.2">
      <c r="A28" s="132">
        <v>32</v>
      </c>
      <c r="B28" s="320" t="s">
        <v>29</v>
      </c>
      <c r="C28" s="328">
        <f>SUM(C29:C30)</f>
        <v>100000</v>
      </c>
      <c r="D28" s="328">
        <f>D29+D30</f>
        <v>30000</v>
      </c>
      <c r="E28" s="328">
        <f>C28+D28</f>
        <v>130000</v>
      </c>
      <c r="F28" s="720">
        <v>80000</v>
      </c>
      <c r="G28" s="720">
        <v>80000</v>
      </c>
      <c r="H28" s="721">
        <f>F28/E28</f>
        <v>0.61538461538461542</v>
      </c>
      <c r="I28" s="721">
        <f>G28/F28</f>
        <v>1</v>
      </c>
      <c r="J28" s="722">
        <f>G28/E28</f>
        <v>0.61538461538461542</v>
      </c>
    </row>
    <row r="29" spans="1:10" ht="12.75" customHeight="1" x14ac:dyDescent="0.2">
      <c r="A29" s="133">
        <v>323</v>
      </c>
      <c r="B29" s="321" t="s">
        <v>32</v>
      </c>
      <c r="C29" s="329">
        <v>0</v>
      </c>
      <c r="D29" s="329"/>
      <c r="E29" s="329">
        <f>C29+D29</f>
        <v>0</v>
      </c>
      <c r="F29" s="311"/>
      <c r="G29" s="311"/>
      <c r="H29" s="173"/>
      <c r="I29" s="173"/>
      <c r="J29" s="337"/>
    </row>
    <row r="30" spans="1:10" ht="12.75" customHeight="1" thickBot="1" x14ac:dyDescent="0.25">
      <c r="A30" s="313">
        <v>329</v>
      </c>
      <c r="B30" s="323" t="s">
        <v>115</v>
      </c>
      <c r="C30" s="340">
        <v>100000</v>
      </c>
      <c r="D30" s="340">
        <v>30000</v>
      </c>
      <c r="E30" s="340">
        <f>C30+D30</f>
        <v>130000</v>
      </c>
      <c r="F30" s="314"/>
      <c r="G30" s="314"/>
      <c r="H30" s="338"/>
      <c r="I30" s="338"/>
      <c r="J30" s="339"/>
    </row>
    <row r="31" spans="1:10" x14ac:dyDescent="0.2">
      <c r="B31"/>
      <c r="C31"/>
      <c r="D31"/>
      <c r="E31"/>
    </row>
    <row r="32" spans="1:10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42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34"/>
  <sheetViews>
    <sheetView workbookViewId="0">
      <selection activeCell="P9" sqref="P9"/>
    </sheetView>
  </sheetViews>
  <sheetFormatPr defaultRowHeight="12.75" x14ac:dyDescent="0.2"/>
  <cols>
    <col min="1" max="1" width="16.7109375" style="57" customWidth="1"/>
    <col min="2" max="2" width="45.28515625" style="14" customWidth="1"/>
    <col min="3" max="3" width="11.5703125" style="14" customWidth="1"/>
    <col min="4" max="4" width="10.42578125" style="14" customWidth="1"/>
    <col min="5" max="5" width="12.140625" style="14" customWidth="1"/>
    <col min="6" max="6" width="9.85546875" customWidth="1"/>
    <col min="7" max="7" width="10" customWidth="1"/>
    <col min="8" max="8" width="7.7109375" customWidth="1"/>
    <col min="9" max="9" width="7.140625" customWidth="1"/>
    <col min="10" max="10" width="7.42578125" customWidth="1"/>
  </cols>
  <sheetData>
    <row r="1" spans="1:49" s="6" customFormat="1" ht="30" customHeight="1" thickBot="1" x14ac:dyDescent="0.25">
      <c r="A1" s="89" t="s">
        <v>6</v>
      </c>
      <c r="B1" s="90" t="s">
        <v>46</v>
      </c>
      <c r="C1" s="689" t="s">
        <v>419</v>
      </c>
      <c r="D1" s="690" t="s">
        <v>404</v>
      </c>
      <c r="E1" s="734" t="s">
        <v>427</v>
      </c>
      <c r="F1" s="691" t="s">
        <v>383</v>
      </c>
      <c r="G1" s="691" t="s">
        <v>382</v>
      </c>
      <c r="H1" s="691" t="s">
        <v>406</v>
      </c>
      <c r="I1" s="691" t="s">
        <v>405</v>
      </c>
      <c r="J1" s="692" t="s">
        <v>407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</row>
    <row r="2" spans="1:49" s="39" customFormat="1" ht="12.75" customHeight="1" thickBot="1" x14ac:dyDescent="0.25">
      <c r="A2" s="495">
        <v>1</v>
      </c>
      <c r="B2" s="496">
        <v>2</v>
      </c>
      <c r="C2" s="511">
        <v>3</v>
      </c>
      <c r="D2" s="511">
        <v>4</v>
      </c>
      <c r="E2" s="511">
        <v>5</v>
      </c>
      <c r="F2" s="512">
        <v>6</v>
      </c>
      <c r="G2" s="512">
        <v>7</v>
      </c>
      <c r="H2" s="512">
        <v>8</v>
      </c>
      <c r="I2" s="512">
        <v>9</v>
      </c>
      <c r="J2" s="513">
        <v>10</v>
      </c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</row>
    <row r="3" spans="1:49" s="4" customFormat="1" ht="24.95" customHeight="1" thickBot="1" x14ac:dyDescent="0.3">
      <c r="A3" s="685" t="s">
        <v>55</v>
      </c>
      <c r="B3" s="686" t="s">
        <v>56</v>
      </c>
      <c r="C3" s="677">
        <f>C4+C547+C565</f>
        <v>12968000</v>
      </c>
      <c r="D3" s="677">
        <f>D4+D547+D565</f>
        <v>2555000</v>
      </c>
      <c r="E3" s="677">
        <f>C3+D3</f>
        <v>15523000</v>
      </c>
      <c r="F3" s="678">
        <f>F4+F547+F565</f>
        <v>6560000</v>
      </c>
      <c r="G3" s="678">
        <f>G4+G547+G565</f>
        <v>5875000</v>
      </c>
      <c r="H3" s="681">
        <f>F3/E3</f>
        <v>0.42259872447336211</v>
      </c>
      <c r="I3" s="681">
        <f t="shared" ref="I3:I6" si="0">G3/F3</f>
        <v>0.89557926829268297</v>
      </c>
      <c r="J3" s="682">
        <f>G3/E3</f>
        <v>0.37847065644527478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</row>
    <row r="4" spans="1:49" s="4" customFormat="1" ht="24.95" customHeight="1" thickBot="1" x14ac:dyDescent="0.3">
      <c r="A4" s="687" t="s">
        <v>255</v>
      </c>
      <c r="B4" s="688" t="s">
        <v>70</v>
      </c>
      <c r="C4" s="679">
        <f>C5+C115+ C130+C142+C158+C181+C260+C282+C300+C347+C369+C399+C429+C473+C481+C497</f>
        <v>11816500</v>
      </c>
      <c r="D4" s="679">
        <f>D5+D115+D130+D142+D158+D181+D260+D282+D300+D347+D369+D399+D429+D473+D481+D497</f>
        <v>2530000</v>
      </c>
      <c r="E4" s="679">
        <f>C4+D4</f>
        <v>14346500</v>
      </c>
      <c r="F4" s="680">
        <f>F5+F115+F130+F142+F158+F181+F260+F282+F300+F347+F369+F399+F429+F473+F481+F497</f>
        <v>5600000</v>
      </c>
      <c r="G4" s="680">
        <f>G5+G115+G130+G142+G158+G181+G260+G282+G300+G347+G369+G399+G429+G473+G481+G497</f>
        <v>4895000</v>
      </c>
      <c r="H4" s="683">
        <f>F4/E4</f>
        <v>0.39033910709929254</v>
      </c>
      <c r="I4" s="683">
        <f t="shared" si="0"/>
        <v>0.87410714285714286</v>
      </c>
      <c r="J4" s="684">
        <f>G4/E4</f>
        <v>0.34119820165197084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</row>
    <row r="5" spans="1:49" s="10" customFormat="1" ht="24.95" customHeight="1" x14ac:dyDescent="0.2">
      <c r="A5" s="771" t="s">
        <v>288</v>
      </c>
      <c r="B5" s="772"/>
      <c r="C5" s="693">
        <f>C6+C26+C95+C105</f>
        <v>3268500</v>
      </c>
      <c r="D5" s="693">
        <f>D6+D26+D95+D105</f>
        <v>285000</v>
      </c>
      <c r="E5" s="693">
        <f>C5+D5</f>
        <v>3553500</v>
      </c>
      <c r="F5" s="694">
        <f>F6+F26+F95+F105</f>
        <v>2585000</v>
      </c>
      <c r="G5" s="694">
        <f>G6+G26+G95+G105</f>
        <v>2435000</v>
      </c>
      <c r="H5" s="695">
        <f>F5/E5</f>
        <v>0.7274518080765443</v>
      </c>
      <c r="I5" s="695">
        <f t="shared" si="0"/>
        <v>0.94197292069632499</v>
      </c>
      <c r="J5" s="696">
        <f>G5/E5</f>
        <v>0.68523990431968484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 s="10" customFormat="1" ht="15" customHeight="1" x14ac:dyDescent="0.2">
      <c r="A6" s="193" t="s">
        <v>326</v>
      </c>
      <c r="B6" s="309" t="s">
        <v>25</v>
      </c>
      <c r="C6" s="484">
        <f>C9</f>
        <v>1093000</v>
      </c>
      <c r="D6" s="484">
        <f>D9</f>
        <v>45000</v>
      </c>
      <c r="E6" s="484">
        <f>C6+D6</f>
        <v>1138000</v>
      </c>
      <c r="F6" s="507">
        <f>F9</f>
        <v>1200000</v>
      </c>
      <c r="G6" s="507">
        <f>G9</f>
        <v>1250000</v>
      </c>
      <c r="H6" s="675">
        <f>F6/E6</f>
        <v>1.0544815465729349</v>
      </c>
      <c r="I6" s="675">
        <f t="shared" si="0"/>
        <v>1.0416666666666667</v>
      </c>
      <c r="J6" s="676">
        <f>G6/E6</f>
        <v>1.0984182776801406</v>
      </c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pans="1:49" s="10" customFormat="1" ht="15" customHeight="1" x14ac:dyDescent="0.2">
      <c r="A7" s="194"/>
      <c r="B7" s="309" t="s">
        <v>148</v>
      </c>
      <c r="C7" s="428"/>
      <c r="D7" s="428"/>
      <c r="E7" s="428"/>
      <c r="F7" s="502"/>
      <c r="G7" s="502"/>
      <c r="H7" s="505"/>
      <c r="I7" s="505"/>
      <c r="J7" s="506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</row>
    <row r="8" spans="1:49" s="45" customFormat="1" ht="12.75" customHeight="1" x14ac:dyDescent="0.2">
      <c r="A8" s="195" t="s">
        <v>97</v>
      </c>
      <c r="B8" s="344" t="s">
        <v>127</v>
      </c>
      <c r="C8" s="429"/>
      <c r="D8" s="429"/>
      <c r="E8" s="429"/>
      <c r="F8" s="515"/>
      <c r="G8" s="515"/>
      <c r="H8" s="516"/>
      <c r="I8" s="516"/>
      <c r="J8" s="517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</row>
    <row r="9" spans="1:49" s="4" customFormat="1" ht="12.75" customHeight="1" x14ac:dyDescent="0.2">
      <c r="A9" s="196">
        <v>3</v>
      </c>
      <c r="B9" s="345" t="s">
        <v>67</v>
      </c>
      <c r="C9" s="430">
        <f>C10+C19</f>
        <v>1093000</v>
      </c>
      <c r="D9" s="430">
        <f>D10+D19</f>
        <v>45000</v>
      </c>
      <c r="E9" s="430">
        <f t="shared" ref="E9:E26" si="1">C9+D9</f>
        <v>1138000</v>
      </c>
      <c r="F9" s="533">
        <f>F10+F19</f>
        <v>1200000</v>
      </c>
      <c r="G9" s="533">
        <f>G10+G19</f>
        <v>1250000</v>
      </c>
      <c r="H9" s="543">
        <f>F9/E9</f>
        <v>1.0544815465729349</v>
      </c>
      <c r="I9" s="543">
        <f t="shared" ref="I9:I11" si="2">G9/F9</f>
        <v>1.0416666666666667</v>
      </c>
      <c r="J9" s="544">
        <f>G9/E9</f>
        <v>1.0984182776801406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</row>
    <row r="10" spans="1:49" ht="12.75" customHeight="1" x14ac:dyDescent="0.2">
      <c r="A10" s="197">
        <v>31</v>
      </c>
      <c r="B10" s="346" t="s">
        <v>25</v>
      </c>
      <c r="C10" s="431">
        <f>C11+C13+C15</f>
        <v>1046000</v>
      </c>
      <c r="D10" s="431">
        <f>D11+D13+D15</f>
        <v>35000</v>
      </c>
      <c r="E10" s="431">
        <f t="shared" si="1"/>
        <v>1081000</v>
      </c>
      <c r="F10" s="534">
        <v>1200000</v>
      </c>
      <c r="G10" s="534">
        <v>1250000</v>
      </c>
      <c r="H10" s="545">
        <f>F10/E10</f>
        <v>1.1100832562442182</v>
      </c>
      <c r="I10" s="545">
        <f t="shared" si="2"/>
        <v>1.0416666666666667</v>
      </c>
      <c r="J10" s="546">
        <f>G10/E10</f>
        <v>1.1563367252543941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</row>
    <row r="11" spans="1:49" ht="12.75" customHeight="1" x14ac:dyDescent="0.2">
      <c r="A11" s="198">
        <v>311</v>
      </c>
      <c r="B11" s="347" t="s">
        <v>205</v>
      </c>
      <c r="C11" s="432">
        <f>C12</f>
        <v>870000</v>
      </c>
      <c r="D11" s="432">
        <f>D12</f>
        <v>20000</v>
      </c>
      <c r="E11" s="432">
        <f t="shared" si="1"/>
        <v>890000</v>
      </c>
      <c r="F11" s="523">
        <f>F12</f>
        <v>0</v>
      </c>
      <c r="G11" s="523">
        <f>G12</f>
        <v>0</v>
      </c>
      <c r="H11" s="524">
        <f>F11/E11</f>
        <v>0</v>
      </c>
      <c r="I11" s="524" t="e">
        <f t="shared" si="2"/>
        <v>#DIV/0!</v>
      </c>
      <c r="J11" s="525">
        <f>G11/E11</f>
        <v>0</v>
      </c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</row>
    <row r="12" spans="1:49" s="4" customFormat="1" ht="12.75" customHeight="1" x14ac:dyDescent="0.2">
      <c r="A12" s="199">
        <v>311</v>
      </c>
      <c r="B12" s="348" t="s">
        <v>57</v>
      </c>
      <c r="C12" s="433">
        <v>870000</v>
      </c>
      <c r="D12" s="433">
        <v>20000</v>
      </c>
      <c r="E12" s="433">
        <f t="shared" si="1"/>
        <v>890000</v>
      </c>
      <c r="F12" s="526"/>
      <c r="G12" s="526"/>
      <c r="H12" s="516"/>
      <c r="I12" s="516"/>
      <c r="J12" s="51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</row>
    <row r="13" spans="1:49" ht="12.75" customHeight="1" x14ac:dyDescent="0.2">
      <c r="A13" s="198">
        <v>312</v>
      </c>
      <c r="B13" s="347" t="s">
        <v>27</v>
      </c>
      <c r="C13" s="432">
        <f>C14</f>
        <v>35000</v>
      </c>
      <c r="D13" s="432">
        <f>D14</f>
        <v>0</v>
      </c>
      <c r="E13" s="432">
        <f t="shared" si="1"/>
        <v>35000</v>
      </c>
      <c r="F13" s="523">
        <f>F14</f>
        <v>0</v>
      </c>
      <c r="G13" s="523">
        <f>G14</f>
        <v>0</v>
      </c>
      <c r="H13" s="524">
        <f>F13/E13</f>
        <v>0</v>
      </c>
      <c r="I13" s="524" t="e">
        <f>G13/F13</f>
        <v>#DIV/0!</v>
      </c>
      <c r="J13" s="525">
        <f>G13/E13</f>
        <v>0</v>
      </c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</row>
    <row r="14" spans="1:49" s="4" customFormat="1" ht="12.75" customHeight="1" x14ac:dyDescent="0.2">
      <c r="A14" s="199">
        <v>312</v>
      </c>
      <c r="B14" s="348" t="s">
        <v>27</v>
      </c>
      <c r="C14" s="433">
        <v>35000</v>
      </c>
      <c r="D14" s="433"/>
      <c r="E14" s="433">
        <f t="shared" si="1"/>
        <v>35000</v>
      </c>
      <c r="F14" s="526"/>
      <c r="G14" s="526"/>
      <c r="H14" s="516"/>
      <c r="I14" s="516"/>
      <c r="J14" s="517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</row>
    <row r="15" spans="1:49" ht="12.75" customHeight="1" x14ac:dyDescent="0.2">
      <c r="A15" s="198">
        <v>313</v>
      </c>
      <c r="B15" s="347" t="s">
        <v>119</v>
      </c>
      <c r="C15" s="432">
        <f>C16+C17+C18</f>
        <v>141000</v>
      </c>
      <c r="D15" s="432">
        <f>D16+D17+D18</f>
        <v>15000</v>
      </c>
      <c r="E15" s="432">
        <f t="shared" si="1"/>
        <v>156000</v>
      </c>
      <c r="F15" s="523">
        <f>F16+F17+F18</f>
        <v>0</v>
      </c>
      <c r="G15" s="523">
        <f>G16+G17+G18</f>
        <v>0</v>
      </c>
      <c r="H15" s="524">
        <f>F15/E15</f>
        <v>0</v>
      </c>
      <c r="I15" s="524" t="e">
        <f>G15/F15</f>
        <v>#DIV/0!</v>
      </c>
      <c r="J15" s="525">
        <f>G15/E15</f>
        <v>0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</row>
    <row r="16" spans="1:49" ht="12.75" customHeight="1" x14ac:dyDescent="0.2">
      <c r="A16" s="200">
        <v>313</v>
      </c>
      <c r="B16" s="349" t="s">
        <v>441</v>
      </c>
      <c r="C16" s="434">
        <v>120000</v>
      </c>
      <c r="D16" s="434">
        <v>10000</v>
      </c>
      <c r="E16" s="434">
        <f t="shared" si="1"/>
        <v>130000</v>
      </c>
      <c r="F16" s="526"/>
      <c r="G16" s="526"/>
      <c r="H16" s="516"/>
      <c r="I16" s="516"/>
      <c r="J16" s="517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</row>
    <row r="17" spans="1:49" ht="12.75" customHeight="1" x14ac:dyDescent="0.2">
      <c r="A17" s="200">
        <v>313</v>
      </c>
      <c r="B17" s="349" t="s">
        <v>209</v>
      </c>
      <c r="C17" s="434">
        <v>6000</v>
      </c>
      <c r="D17" s="434"/>
      <c r="E17" s="434">
        <f t="shared" si="1"/>
        <v>6000</v>
      </c>
      <c r="F17" s="526"/>
      <c r="G17" s="526"/>
      <c r="H17" s="516"/>
      <c r="I17" s="516"/>
      <c r="J17" s="517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</row>
    <row r="18" spans="1:49" ht="12.75" customHeight="1" x14ac:dyDescent="0.2">
      <c r="A18" s="200">
        <v>313</v>
      </c>
      <c r="B18" s="349" t="s">
        <v>210</v>
      </c>
      <c r="C18" s="434">
        <v>15000</v>
      </c>
      <c r="D18" s="434">
        <v>5000</v>
      </c>
      <c r="E18" s="434">
        <f t="shared" si="1"/>
        <v>20000</v>
      </c>
      <c r="F18" s="526"/>
      <c r="G18" s="526"/>
      <c r="H18" s="516"/>
      <c r="I18" s="516"/>
      <c r="J18" s="517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</row>
    <row r="19" spans="1:49" ht="12.75" customHeight="1" x14ac:dyDescent="0.2">
      <c r="A19" s="197">
        <v>32</v>
      </c>
      <c r="B19" s="346" t="s">
        <v>29</v>
      </c>
      <c r="C19" s="431">
        <f>C20</f>
        <v>47000</v>
      </c>
      <c r="D19" s="431">
        <f>D20</f>
        <v>10000</v>
      </c>
      <c r="E19" s="431">
        <f t="shared" si="1"/>
        <v>57000</v>
      </c>
      <c r="F19" s="520">
        <f>F20</f>
        <v>0</v>
      </c>
      <c r="G19" s="520">
        <f>G20</f>
        <v>0</v>
      </c>
      <c r="H19" s="521">
        <f>F19/E19</f>
        <v>0</v>
      </c>
      <c r="I19" s="521" t="e">
        <f>G19/F19</f>
        <v>#DIV/0!</v>
      </c>
      <c r="J19" s="522">
        <f>G19/E19</f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</row>
    <row r="20" spans="1:49" s="4" customFormat="1" ht="12.75" customHeight="1" x14ac:dyDescent="0.2">
      <c r="A20" s="198">
        <v>321</v>
      </c>
      <c r="B20" s="347" t="s">
        <v>206</v>
      </c>
      <c r="C20" s="432">
        <f>C21+C22+C23+C24+C25</f>
        <v>47000</v>
      </c>
      <c r="D20" s="432">
        <f>D21+D22+D23+D24+D25</f>
        <v>10000</v>
      </c>
      <c r="E20" s="432">
        <f t="shared" si="1"/>
        <v>57000</v>
      </c>
      <c r="F20" s="523">
        <f>F21+F22+F23+F24+F25</f>
        <v>0</v>
      </c>
      <c r="G20" s="523">
        <f>G21+G22+G23+G24+G25</f>
        <v>0</v>
      </c>
      <c r="H20" s="524">
        <f>F20/E20</f>
        <v>0</v>
      </c>
      <c r="I20" s="524" t="e">
        <f>G20/F20</f>
        <v>#DIV/0!</v>
      </c>
      <c r="J20" s="525">
        <f>G20/E20</f>
        <v>0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</row>
    <row r="21" spans="1:49" s="81" customFormat="1" ht="12.75" customHeight="1" x14ac:dyDescent="0.2">
      <c r="A21" s="199">
        <v>321</v>
      </c>
      <c r="B21" s="348" t="s">
        <v>161</v>
      </c>
      <c r="C21" s="433">
        <v>5000</v>
      </c>
      <c r="D21" s="433"/>
      <c r="E21" s="433">
        <f t="shared" si="1"/>
        <v>5000</v>
      </c>
      <c r="F21" s="526"/>
      <c r="G21" s="526"/>
      <c r="H21" s="516"/>
      <c r="I21" s="516"/>
      <c r="J21" s="517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</row>
    <row r="22" spans="1:49" s="81" customFormat="1" ht="12.75" customHeight="1" x14ac:dyDescent="0.2">
      <c r="A22" s="199">
        <v>321</v>
      </c>
      <c r="B22" s="348" t="s">
        <v>162</v>
      </c>
      <c r="C22" s="433">
        <v>10000</v>
      </c>
      <c r="D22" s="433">
        <v>10000</v>
      </c>
      <c r="E22" s="433">
        <f t="shared" si="1"/>
        <v>20000</v>
      </c>
      <c r="F22" s="526"/>
      <c r="G22" s="526"/>
      <c r="H22" s="516"/>
      <c r="I22" s="516"/>
      <c r="J22" s="517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</row>
    <row r="23" spans="1:49" s="81" customFormat="1" ht="12.75" customHeight="1" x14ac:dyDescent="0.2">
      <c r="A23" s="200">
        <v>321</v>
      </c>
      <c r="B23" s="349" t="s">
        <v>163</v>
      </c>
      <c r="C23" s="434">
        <v>20000</v>
      </c>
      <c r="D23" s="434"/>
      <c r="E23" s="434">
        <f t="shared" si="1"/>
        <v>20000</v>
      </c>
      <c r="F23" s="526"/>
      <c r="G23" s="526"/>
      <c r="H23" s="516"/>
      <c r="I23" s="516"/>
      <c r="J23" s="517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</row>
    <row r="24" spans="1:49" s="4" customFormat="1" ht="12.75" customHeight="1" x14ac:dyDescent="0.2">
      <c r="A24" s="199">
        <v>321</v>
      </c>
      <c r="B24" s="348" t="s">
        <v>207</v>
      </c>
      <c r="C24" s="433">
        <v>10000</v>
      </c>
      <c r="D24" s="433"/>
      <c r="E24" s="433">
        <f t="shared" si="1"/>
        <v>10000</v>
      </c>
      <c r="F24" s="526"/>
      <c r="G24" s="526"/>
      <c r="H24" s="516"/>
      <c r="I24" s="516"/>
      <c r="J24" s="517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</row>
    <row r="25" spans="1:49" s="4" customFormat="1" ht="12.75" customHeight="1" x14ac:dyDescent="0.2">
      <c r="A25" s="199">
        <v>321</v>
      </c>
      <c r="B25" s="348" t="s">
        <v>208</v>
      </c>
      <c r="C25" s="433">
        <v>2000</v>
      </c>
      <c r="D25" s="433"/>
      <c r="E25" s="433">
        <f t="shared" si="1"/>
        <v>2000</v>
      </c>
      <c r="F25" s="526"/>
      <c r="G25" s="526"/>
      <c r="H25" s="516"/>
      <c r="I25" s="516"/>
      <c r="J25" s="517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</row>
    <row r="26" spans="1:49" s="41" customFormat="1" ht="15" customHeight="1" x14ac:dyDescent="0.2">
      <c r="A26" s="201" t="s">
        <v>372</v>
      </c>
      <c r="B26" s="350" t="s">
        <v>29</v>
      </c>
      <c r="C26" s="428">
        <f>C29</f>
        <v>1714500</v>
      </c>
      <c r="D26" s="428">
        <f>D29</f>
        <v>-10000</v>
      </c>
      <c r="E26" s="428">
        <f t="shared" si="1"/>
        <v>1704500</v>
      </c>
      <c r="F26" s="503">
        <v>1300000</v>
      </c>
      <c r="G26" s="503">
        <v>1100000</v>
      </c>
      <c r="H26" s="671">
        <f>F26/E26</f>
        <v>0.76268700498679964</v>
      </c>
      <c r="I26" s="671">
        <f>G26/F26</f>
        <v>0.84615384615384615</v>
      </c>
      <c r="J26" s="672">
        <f>G26/E26</f>
        <v>0.64535054268113812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</row>
    <row r="27" spans="1:49" s="41" customFormat="1" ht="15" customHeight="1" x14ac:dyDescent="0.2">
      <c r="A27" s="202"/>
      <c r="B27" s="309" t="s">
        <v>148</v>
      </c>
      <c r="C27" s="435"/>
      <c r="D27" s="435"/>
      <c r="E27" s="435"/>
      <c r="F27" s="502"/>
      <c r="G27" s="502"/>
      <c r="H27" s="505"/>
      <c r="I27" s="505"/>
      <c r="J27" s="506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</row>
    <row r="28" spans="1:49" s="58" customFormat="1" ht="12.75" customHeight="1" x14ac:dyDescent="0.2">
      <c r="A28" s="203" t="s">
        <v>99</v>
      </c>
      <c r="B28" s="344" t="s">
        <v>127</v>
      </c>
      <c r="C28" s="436"/>
      <c r="D28" s="436"/>
      <c r="E28" s="436"/>
      <c r="F28" s="515"/>
      <c r="G28" s="515"/>
      <c r="H28" s="516"/>
      <c r="I28" s="516"/>
      <c r="J28" s="517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</row>
    <row r="29" spans="1:49" s="41" customFormat="1" ht="12.75" customHeight="1" x14ac:dyDescent="0.2">
      <c r="A29" s="204">
        <v>3</v>
      </c>
      <c r="B29" s="345" t="s">
        <v>67</v>
      </c>
      <c r="C29" s="437">
        <f>C30</f>
        <v>1714500</v>
      </c>
      <c r="D29" s="437">
        <f>D30</f>
        <v>-10000</v>
      </c>
      <c r="E29" s="437">
        <f t="shared" ref="E29:E60" si="3">C29+D29</f>
        <v>1704500</v>
      </c>
      <c r="F29" s="533">
        <f>F30</f>
        <v>0</v>
      </c>
      <c r="G29" s="533">
        <f>G30</f>
        <v>0</v>
      </c>
      <c r="H29" s="543">
        <f>F29/E29</f>
        <v>0</v>
      </c>
      <c r="I29" s="543" t="e">
        <f t="shared" ref="I29:I31" si="4">G29/F29</f>
        <v>#DIV/0!</v>
      </c>
      <c r="J29" s="544">
        <f>G29/E29</f>
        <v>0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</row>
    <row r="30" spans="1:49" s="42" customFormat="1" ht="12.75" customHeight="1" x14ac:dyDescent="0.2">
      <c r="A30" s="205">
        <v>32</v>
      </c>
      <c r="B30" s="346" t="s">
        <v>29</v>
      </c>
      <c r="C30" s="438">
        <f>C31+C44+C76+C79</f>
        <v>1714500</v>
      </c>
      <c r="D30" s="438">
        <f>D31+D44+D76+D79</f>
        <v>-10000</v>
      </c>
      <c r="E30" s="438">
        <f t="shared" si="3"/>
        <v>1704500</v>
      </c>
      <c r="F30" s="534">
        <f>F31+F44+F76+F79</f>
        <v>0</v>
      </c>
      <c r="G30" s="534">
        <f>G31+G44+G76+G79</f>
        <v>0</v>
      </c>
      <c r="H30" s="545">
        <f>F30/E30</f>
        <v>0</v>
      </c>
      <c r="I30" s="545" t="e">
        <f t="shared" si="4"/>
        <v>#DIV/0!</v>
      </c>
      <c r="J30" s="546">
        <f>G30/E30</f>
        <v>0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</row>
    <row r="31" spans="1:49" s="42" customFormat="1" ht="12.75" customHeight="1" x14ac:dyDescent="0.2">
      <c r="A31" s="206">
        <v>322</v>
      </c>
      <c r="B31" s="351" t="s">
        <v>31</v>
      </c>
      <c r="C31" s="432">
        <f>C32+C33+C34+C35+C36+C37+C38+C39+C40+C41+C42+C43</f>
        <v>316000</v>
      </c>
      <c r="D31" s="432">
        <f>D32+D33+D34+D35+D36+D37+D38+D39+D40+D41+D42+D43</f>
        <v>-35000</v>
      </c>
      <c r="E31" s="432">
        <f t="shared" si="3"/>
        <v>281000</v>
      </c>
      <c r="F31" s="523">
        <f>F32+F33+F34+F35+F36+F37+F38+F39+F40+F41+F42+F43</f>
        <v>0</v>
      </c>
      <c r="G31" s="523">
        <f>G32+G33+G34+G35+G36+G37+G38+G39+G40+G41+G42+G43</f>
        <v>0</v>
      </c>
      <c r="H31" s="524">
        <f>F31/E31</f>
        <v>0</v>
      </c>
      <c r="I31" s="524" t="e">
        <f t="shared" si="4"/>
        <v>#DIV/0!</v>
      </c>
      <c r="J31" s="525">
        <f>G31/E31</f>
        <v>0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</row>
    <row r="32" spans="1:49" s="59" customFormat="1" ht="12.75" customHeight="1" x14ac:dyDescent="0.2">
      <c r="A32" s="199">
        <v>322</v>
      </c>
      <c r="B32" s="348" t="s">
        <v>165</v>
      </c>
      <c r="C32" s="433">
        <v>30000</v>
      </c>
      <c r="D32" s="433"/>
      <c r="E32" s="433">
        <f t="shared" si="3"/>
        <v>30000</v>
      </c>
      <c r="F32" s="526"/>
      <c r="G32" s="526"/>
      <c r="H32" s="516"/>
      <c r="I32" s="516"/>
      <c r="J32" s="517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</row>
    <row r="33" spans="1:49" ht="12.75" customHeight="1" x14ac:dyDescent="0.2">
      <c r="A33" s="199">
        <v>322</v>
      </c>
      <c r="B33" s="348" t="s">
        <v>164</v>
      </c>
      <c r="C33" s="433">
        <v>6000</v>
      </c>
      <c r="D33" s="433"/>
      <c r="E33" s="433">
        <f t="shared" si="3"/>
        <v>6000</v>
      </c>
      <c r="F33" s="526"/>
      <c r="G33" s="526"/>
      <c r="H33" s="516"/>
      <c r="I33" s="516"/>
      <c r="J33" s="517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</row>
    <row r="34" spans="1:49" ht="12.75" customHeight="1" x14ac:dyDescent="0.2">
      <c r="A34" s="199">
        <v>322</v>
      </c>
      <c r="B34" s="348" t="s">
        <v>166</v>
      </c>
      <c r="C34" s="433">
        <v>6000</v>
      </c>
      <c r="D34" s="433"/>
      <c r="E34" s="433">
        <f t="shared" si="3"/>
        <v>6000</v>
      </c>
      <c r="F34" s="526"/>
      <c r="G34" s="526"/>
      <c r="H34" s="516"/>
      <c r="I34" s="516"/>
      <c r="J34" s="517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</row>
    <row r="35" spans="1:49" ht="12.75" customHeight="1" x14ac:dyDescent="0.2">
      <c r="A35" s="199">
        <v>322</v>
      </c>
      <c r="B35" s="348" t="s">
        <v>167</v>
      </c>
      <c r="C35" s="433">
        <v>5000</v>
      </c>
      <c r="D35" s="433"/>
      <c r="E35" s="433">
        <f t="shared" si="3"/>
        <v>5000</v>
      </c>
      <c r="F35" s="526"/>
      <c r="G35" s="526"/>
      <c r="H35" s="516"/>
      <c r="I35" s="516"/>
      <c r="J35" s="517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</row>
    <row r="36" spans="1:49" ht="12.75" customHeight="1" x14ac:dyDescent="0.2">
      <c r="A36" s="199">
        <v>322</v>
      </c>
      <c r="B36" s="348" t="s">
        <v>168</v>
      </c>
      <c r="C36" s="433">
        <v>110000</v>
      </c>
      <c r="D36" s="433">
        <v>-25000</v>
      </c>
      <c r="E36" s="433">
        <f t="shared" si="3"/>
        <v>85000</v>
      </c>
      <c r="F36" s="526"/>
      <c r="G36" s="526"/>
      <c r="H36" s="516"/>
      <c r="I36" s="516"/>
      <c r="J36" s="517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1:49" ht="12.75" customHeight="1" x14ac:dyDescent="0.2">
      <c r="A37" s="199">
        <v>322</v>
      </c>
      <c r="B37" s="348" t="s">
        <v>169</v>
      </c>
      <c r="C37" s="433">
        <v>100000</v>
      </c>
      <c r="D37" s="433">
        <v>-20000</v>
      </c>
      <c r="E37" s="433">
        <f t="shared" si="3"/>
        <v>80000</v>
      </c>
      <c r="F37" s="526"/>
      <c r="G37" s="526"/>
      <c r="H37" s="516"/>
      <c r="I37" s="516"/>
      <c r="J37" s="517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  <row r="38" spans="1:49" ht="12.75" customHeight="1" x14ac:dyDescent="0.2">
      <c r="A38" s="199">
        <v>322</v>
      </c>
      <c r="B38" s="348" t="s">
        <v>170</v>
      </c>
      <c r="C38" s="433">
        <v>8000</v>
      </c>
      <c r="D38" s="433"/>
      <c r="E38" s="433">
        <f t="shared" si="3"/>
        <v>8000</v>
      </c>
      <c r="F38" s="526"/>
      <c r="G38" s="526"/>
      <c r="H38" s="516"/>
      <c r="I38" s="516"/>
      <c r="J38" s="517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</row>
    <row r="39" spans="1:49" ht="12.75" customHeight="1" x14ac:dyDescent="0.2">
      <c r="A39" s="207">
        <v>322</v>
      </c>
      <c r="B39" s="352" t="s">
        <v>258</v>
      </c>
      <c r="C39" s="439">
        <v>2000</v>
      </c>
      <c r="D39" s="439"/>
      <c r="E39" s="439">
        <f t="shared" si="3"/>
        <v>2000</v>
      </c>
      <c r="F39" s="526"/>
      <c r="G39" s="526"/>
      <c r="H39" s="516"/>
      <c r="I39" s="516"/>
      <c r="J39" s="517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</row>
    <row r="40" spans="1:49" s="56" customFormat="1" ht="12.75" customHeight="1" x14ac:dyDescent="0.2">
      <c r="A40" s="199">
        <v>322</v>
      </c>
      <c r="B40" s="353" t="s">
        <v>259</v>
      </c>
      <c r="C40" s="439">
        <v>15000</v>
      </c>
      <c r="D40" s="439">
        <v>10000</v>
      </c>
      <c r="E40" s="439">
        <f t="shared" si="3"/>
        <v>25000</v>
      </c>
      <c r="F40" s="526"/>
      <c r="G40" s="526"/>
      <c r="H40" s="516"/>
      <c r="I40" s="516"/>
      <c r="J40" s="517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</row>
    <row r="41" spans="1:49" ht="12.75" customHeight="1" x14ac:dyDescent="0.2">
      <c r="A41" s="199">
        <v>322</v>
      </c>
      <c r="B41" s="353" t="s">
        <v>132</v>
      </c>
      <c r="C41" s="439">
        <v>15000</v>
      </c>
      <c r="D41" s="439">
        <v>10000</v>
      </c>
      <c r="E41" s="439">
        <f t="shared" si="3"/>
        <v>25000</v>
      </c>
      <c r="F41" s="526"/>
      <c r="G41" s="526"/>
      <c r="H41" s="516"/>
      <c r="I41" s="516"/>
      <c r="J41" s="517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</row>
    <row r="42" spans="1:49" ht="12.75" customHeight="1" x14ac:dyDescent="0.2">
      <c r="A42" s="199">
        <v>322</v>
      </c>
      <c r="B42" s="353" t="s">
        <v>171</v>
      </c>
      <c r="C42" s="439">
        <v>4000</v>
      </c>
      <c r="D42" s="439"/>
      <c r="E42" s="439">
        <f t="shared" si="3"/>
        <v>4000</v>
      </c>
      <c r="F42" s="526"/>
      <c r="G42" s="526"/>
      <c r="H42" s="516"/>
      <c r="I42" s="516"/>
      <c r="J42" s="517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1:49" ht="12.75" customHeight="1" x14ac:dyDescent="0.2">
      <c r="A43" s="199">
        <v>322</v>
      </c>
      <c r="B43" s="353" t="s">
        <v>172</v>
      </c>
      <c r="C43" s="439">
        <v>15000</v>
      </c>
      <c r="D43" s="439">
        <v>-10000</v>
      </c>
      <c r="E43" s="439">
        <f t="shared" si="3"/>
        <v>5000</v>
      </c>
      <c r="F43" s="526"/>
      <c r="G43" s="526"/>
      <c r="H43" s="516"/>
      <c r="I43" s="516"/>
      <c r="J43" s="517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</row>
    <row r="44" spans="1:49" ht="12.75" customHeight="1" x14ac:dyDescent="0.2">
      <c r="A44" s="208">
        <v>323</v>
      </c>
      <c r="B44" s="354" t="s">
        <v>32</v>
      </c>
      <c r="C44" s="440">
        <f>C45+C51+C56+C62+C69+C72</f>
        <v>1210000</v>
      </c>
      <c r="D44" s="440">
        <f>D45+D51+D56+D62+D69+D72</f>
        <v>25000</v>
      </c>
      <c r="E44" s="440">
        <f t="shared" si="3"/>
        <v>1235000</v>
      </c>
      <c r="F44" s="527">
        <f>F45+F51+F56+F62+F69+F72</f>
        <v>0</v>
      </c>
      <c r="G44" s="527">
        <f>G45+G51+G56+G62+G69+G72</f>
        <v>0</v>
      </c>
      <c r="H44" s="528">
        <f>F44/E44</f>
        <v>0</v>
      </c>
      <c r="I44" s="528" t="e">
        <f>G44/F44</f>
        <v>#DIV/0!</v>
      </c>
      <c r="J44" s="529">
        <f>G44/E44</f>
        <v>0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</row>
    <row r="45" spans="1:49" ht="12.75" customHeight="1" x14ac:dyDescent="0.2">
      <c r="A45" s="209">
        <v>323</v>
      </c>
      <c r="B45" s="355" t="s">
        <v>279</v>
      </c>
      <c r="C45" s="441">
        <f>C46+C47+C48+C49+C50</f>
        <v>160000</v>
      </c>
      <c r="D45" s="441">
        <f>D46+D47+D48+D49+D50</f>
        <v>-10000</v>
      </c>
      <c r="E45" s="441">
        <f t="shared" si="3"/>
        <v>150000</v>
      </c>
      <c r="F45" s="530">
        <f>F46+F47+F48+F49+F50</f>
        <v>0</v>
      </c>
      <c r="G45" s="530">
        <f>G46+G47+G48+G49+G50</f>
        <v>0</v>
      </c>
      <c r="H45" s="531">
        <f>F44/E44</f>
        <v>0</v>
      </c>
      <c r="I45" s="531" t="e">
        <f>G45/F45</f>
        <v>#DIV/0!</v>
      </c>
      <c r="J45" s="532">
        <f>G45/E45</f>
        <v>0</v>
      </c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</row>
    <row r="46" spans="1:49" s="56" customFormat="1" ht="12.75" customHeight="1" x14ac:dyDescent="0.2">
      <c r="A46" s="199">
        <v>323</v>
      </c>
      <c r="B46" s="353" t="s">
        <v>173</v>
      </c>
      <c r="C46" s="439">
        <v>90000</v>
      </c>
      <c r="D46" s="439">
        <v>-25000</v>
      </c>
      <c r="E46" s="439">
        <f t="shared" si="3"/>
        <v>65000</v>
      </c>
      <c r="F46" s="526"/>
      <c r="G46" s="526"/>
      <c r="H46" s="516"/>
      <c r="I46" s="516"/>
      <c r="J46" s="517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</row>
    <row r="47" spans="1:49" ht="12.75" customHeight="1" x14ac:dyDescent="0.2">
      <c r="A47" s="199">
        <v>323</v>
      </c>
      <c r="B47" s="353" t="s">
        <v>174</v>
      </c>
      <c r="C47" s="439">
        <v>5000</v>
      </c>
      <c r="D47" s="439">
        <v>10000</v>
      </c>
      <c r="E47" s="439">
        <f t="shared" si="3"/>
        <v>15000</v>
      </c>
      <c r="F47" s="526"/>
      <c r="G47" s="526"/>
      <c r="H47" s="516"/>
      <c r="I47" s="516"/>
      <c r="J47" s="517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</row>
    <row r="48" spans="1:49" ht="12.75" customHeight="1" x14ac:dyDescent="0.2">
      <c r="A48" s="199">
        <v>323</v>
      </c>
      <c r="B48" s="353" t="s">
        <v>175</v>
      </c>
      <c r="C48" s="439">
        <v>50000</v>
      </c>
      <c r="D48" s="439">
        <v>5000</v>
      </c>
      <c r="E48" s="439">
        <f t="shared" si="3"/>
        <v>55000</v>
      </c>
      <c r="F48" s="526"/>
      <c r="G48" s="526"/>
      <c r="H48" s="516"/>
      <c r="I48" s="516"/>
      <c r="J48" s="517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</row>
    <row r="49" spans="1:49" s="56" customFormat="1" ht="12.75" customHeight="1" x14ac:dyDescent="0.2">
      <c r="A49" s="199">
        <v>323</v>
      </c>
      <c r="B49" s="353" t="s">
        <v>176</v>
      </c>
      <c r="C49" s="439">
        <v>10000</v>
      </c>
      <c r="D49" s="439"/>
      <c r="E49" s="439">
        <f t="shared" si="3"/>
        <v>10000</v>
      </c>
      <c r="F49" s="526"/>
      <c r="G49" s="526"/>
      <c r="H49" s="516"/>
      <c r="I49" s="516"/>
      <c r="J49" s="517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49" s="56" customFormat="1" ht="12.75" customHeight="1" x14ac:dyDescent="0.2">
      <c r="A50" s="199">
        <v>323</v>
      </c>
      <c r="B50" s="353" t="s">
        <v>177</v>
      </c>
      <c r="C50" s="439">
        <v>5000</v>
      </c>
      <c r="D50" s="439"/>
      <c r="E50" s="439">
        <f t="shared" si="3"/>
        <v>5000</v>
      </c>
      <c r="F50" s="526"/>
      <c r="G50" s="526"/>
      <c r="H50" s="516"/>
      <c r="I50" s="516"/>
      <c r="J50" s="517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</row>
    <row r="51" spans="1:49" ht="12.75" customHeight="1" x14ac:dyDescent="0.2">
      <c r="A51" s="210">
        <v>323</v>
      </c>
      <c r="B51" s="356" t="s">
        <v>178</v>
      </c>
      <c r="C51" s="442">
        <f>C52++C53+C54+C55</f>
        <v>90000</v>
      </c>
      <c r="D51" s="442">
        <f>D52+D53+D54+D55</f>
        <v>10000</v>
      </c>
      <c r="E51" s="442">
        <f t="shared" si="3"/>
        <v>100000</v>
      </c>
      <c r="F51" s="530">
        <f>F52+F53+F54+F55</f>
        <v>0</v>
      </c>
      <c r="G51" s="530">
        <f>G52+G53+G54+G55</f>
        <v>0</v>
      </c>
      <c r="H51" s="531">
        <f>F51/E51</f>
        <v>0</v>
      </c>
      <c r="I51" s="531" t="e">
        <f>G51/F51</f>
        <v>#DIV/0!</v>
      </c>
      <c r="J51" s="532">
        <f>G51/E51</f>
        <v>0</v>
      </c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</row>
    <row r="52" spans="1:49" ht="12.75" customHeight="1" x14ac:dyDescent="0.2">
      <c r="A52" s="199">
        <v>323</v>
      </c>
      <c r="B52" s="353" t="s">
        <v>370</v>
      </c>
      <c r="C52" s="439">
        <v>45000</v>
      </c>
      <c r="D52" s="439"/>
      <c r="E52" s="439">
        <f t="shared" si="3"/>
        <v>45000</v>
      </c>
      <c r="F52" s="526"/>
      <c r="G52" s="526"/>
      <c r="H52" s="516"/>
      <c r="I52" s="516"/>
      <c r="J52" s="517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</row>
    <row r="53" spans="1:49" s="9" customFormat="1" ht="12.75" customHeight="1" x14ac:dyDescent="0.2">
      <c r="A53" s="199">
        <v>323</v>
      </c>
      <c r="B53" s="353" t="s">
        <v>260</v>
      </c>
      <c r="C53" s="439">
        <v>5000</v>
      </c>
      <c r="D53" s="439"/>
      <c r="E53" s="439">
        <f t="shared" si="3"/>
        <v>5000</v>
      </c>
      <c r="F53" s="526"/>
      <c r="G53" s="526"/>
      <c r="H53" s="516"/>
      <c r="I53" s="516"/>
      <c r="J53" s="517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</row>
    <row r="54" spans="1:49" s="9" customFormat="1" ht="12.75" customHeight="1" x14ac:dyDescent="0.2">
      <c r="A54" s="199">
        <v>323</v>
      </c>
      <c r="B54" s="353" t="s">
        <v>179</v>
      </c>
      <c r="C54" s="439">
        <v>25000</v>
      </c>
      <c r="D54" s="439"/>
      <c r="E54" s="439">
        <f t="shared" si="3"/>
        <v>25000</v>
      </c>
      <c r="F54" s="526"/>
      <c r="G54" s="526"/>
      <c r="H54" s="516"/>
      <c r="I54" s="516"/>
      <c r="J54" s="517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</row>
    <row r="55" spans="1:49" ht="12.75" customHeight="1" x14ac:dyDescent="0.2">
      <c r="A55" s="199">
        <v>323</v>
      </c>
      <c r="B55" s="353" t="s">
        <v>261</v>
      </c>
      <c r="C55" s="439">
        <v>15000</v>
      </c>
      <c r="D55" s="439">
        <v>10000</v>
      </c>
      <c r="E55" s="439">
        <f t="shared" si="3"/>
        <v>25000</v>
      </c>
      <c r="F55" s="526"/>
      <c r="G55" s="526"/>
      <c r="H55" s="516"/>
      <c r="I55" s="516"/>
      <c r="J55" s="517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</row>
    <row r="56" spans="1:49" ht="12.75" customHeight="1" x14ac:dyDescent="0.2">
      <c r="A56" s="210">
        <v>323</v>
      </c>
      <c r="B56" s="356" t="s">
        <v>180</v>
      </c>
      <c r="C56" s="442">
        <f>C57+C58+C59+C60+C61</f>
        <v>185000</v>
      </c>
      <c r="D56" s="442">
        <f>D57+D58+D59+D60+D61</f>
        <v>20000</v>
      </c>
      <c r="E56" s="442">
        <f t="shared" si="3"/>
        <v>205000</v>
      </c>
      <c r="F56" s="530">
        <f>F57+F58+F59+F60+F61</f>
        <v>0</v>
      </c>
      <c r="G56" s="530">
        <f>G57+G58+G59+G60+G61</f>
        <v>0</v>
      </c>
      <c r="H56" s="531">
        <f>F56/E56</f>
        <v>0</v>
      </c>
      <c r="I56" s="531" t="e">
        <f>G56/F56</f>
        <v>#DIV/0!</v>
      </c>
      <c r="J56" s="532">
        <f>G56/E56</f>
        <v>0</v>
      </c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</row>
    <row r="57" spans="1:49" ht="12.75" customHeight="1" x14ac:dyDescent="0.2">
      <c r="A57" s="200">
        <v>323</v>
      </c>
      <c r="B57" s="357" t="s">
        <v>181</v>
      </c>
      <c r="C57" s="443">
        <v>30000</v>
      </c>
      <c r="D57" s="443"/>
      <c r="E57" s="443">
        <f t="shared" si="3"/>
        <v>30000</v>
      </c>
      <c r="F57" s="526"/>
      <c r="G57" s="526"/>
      <c r="H57" s="516"/>
      <c r="I57" s="516"/>
      <c r="J57" s="517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</row>
    <row r="58" spans="1:49" ht="12.75" customHeight="1" x14ac:dyDescent="0.2">
      <c r="A58" s="200">
        <v>323</v>
      </c>
      <c r="B58" s="357" t="s">
        <v>182</v>
      </c>
      <c r="C58" s="443">
        <v>15000</v>
      </c>
      <c r="D58" s="443"/>
      <c r="E58" s="443">
        <f t="shared" si="3"/>
        <v>15000</v>
      </c>
      <c r="F58" s="526"/>
      <c r="G58" s="526"/>
      <c r="H58" s="516"/>
      <c r="I58" s="516"/>
      <c r="J58" s="517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</row>
    <row r="59" spans="1:49" ht="12.75" customHeight="1" x14ac:dyDescent="0.2">
      <c r="A59" s="200">
        <v>323</v>
      </c>
      <c r="B59" s="357" t="s">
        <v>263</v>
      </c>
      <c r="C59" s="443">
        <v>110000</v>
      </c>
      <c r="D59" s="443">
        <v>20000</v>
      </c>
      <c r="E59" s="443">
        <f t="shared" si="3"/>
        <v>130000</v>
      </c>
      <c r="F59" s="526"/>
      <c r="G59" s="526"/>
      <c r="H59" s="516"/>
      <c r="I59" s="516"/>
      <c r="J59" s="517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</row>
    <row r="60" spans="1:49" ht="12.75" customHeight="1" x14ac:dyDescent="0.2">
      <c r="A60" s="200">
        <v>323</v>
      </c>
      <c r="B60" s="357" t="s">
        <v>367</v>
      </c>
      <c r="C60" s="443">
        <v>10000</v>
      </c>
      <c r="D60" s="443"/>
      <c r="E60" s="443">
        <f t="shared" si="3"/>
        <v>10000</v>
      </c>
      <c r="F60" s="526"/>
      <c r="G60" s="526"/>
      <c r="H60" s="516"/>
      <c r="I60" s="516"/>
      <c r="J60" s="517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</row>
    <row r="61" spans="1:49" ht="12.75" customHeight="1" x14ac:dyDescent="0.2">
      <c r="A61" s="200">
        <v>323</v>
      </c>
      <c r="B61" s="357" t="s">
        <v>366</v>
      </c>
      <c r="C61" s="443">
        <v>20000</v>
      </c>
      <c r="D61" s="443"/>
      <c r="E61" s="443">
        <f t="shared" ref="E61:E92" si="5">C61+D61</f>
        <v>20000</v>
      </c>
      <c r="F61" s="526"/>
      <c r="G61" s="526"/>
      <c r="H61" s="516"/>
      <c r="I61" s="516"/>
      <c r="J61" s="517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</row>
    <row r="62" spans="1:49" s="63" customFormat="1" ht="12.75" customHeight="1" x14ac:dyDescent="0.2">
      <c r="A62" s="210">
        <v>323</v>
      </c>
      <c r="B62" s="356" t="s">
        <v>141</v>
      </c>
      <c r="C62" s="442">
        <f>C63+C64+C65+C66+C67+C68</f>
        <v>628000</v>
      </c>
      <c r="D62" s="442">
        <f>D63+D64+D65+D66+D67+D68</f>
        <v>-75000</v>
      </c>
      <c r="E62" s="442">
        <f t="shared" si="5"/>
        <v>553000</v>
      </c>
      <c r="F62" s="530">
        <f>F63+F64+F65+F66+F67+F68</f>
        <v>0</v>
      </c>
      <c r="G62" s="530">
        <f>G63+G64+G65+G66+G67+G68</f>
        <v>0</v>
      </c>
      <c r="H62" s="531">
        <f>F62/E62</f>
        <v>0</v>
      </c>
      <c r="I62" s="531" t="e">
        <f>G62/F62</f>
        <v>#DIV/0!</v>
      </c>
      <c r="J62" s="532">
        <f>G62/E62</f>
        <v>0</v>
      </c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</row>
    <row r="63" spans="1:49" ht="12.75" customHeight="1" x14ac:dyDescent="0.2">
      <c r="A63" s="200">
        <v>323</v>
      </c>
      <c r="B63" s="357" t="s">
        <v>183</v>
      </c>
      <c r="C63" s="443">
        <v>50000</v>
      </c>
      <c r="D63" s="443">
        <v>-20000</v>
      </c>
      <c r="E63" s="443">
        <f t="shared" si="5"/>
        <v>30000</v>
      </c>
      <c r="F63" s="526"/>
      <c r="G63" s="526"/>
      <c r="H63" s="516"/>
      <c r="I63" s="516"/>
      <c r="J63" s="517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</row>
    <row r="64" spans="1:49" s="63" customFormat="1" ht="12.75" customHeight="1" x14ac:dyDescent="0.2">
      <c r="A64" s="200">
        <v>323</v>
      </c>
      <c r="B64" s="357" t="s">
        <v>264</v>
      </c>
      <c r="C64" s="443">
        <v>10000</v>
      </c>
      <c r="D64" s="443"/>
      <c r="E64" s="443">
        <f t="shared" si="5"/>
        <v>10000</v>
      </c>
      <c r="F64" s="526"/>
      <c r="G64" s="526"/>
      <c r="H64" s="516"/>
      <c r="I64" s="516"/>
      <c r="J64" s="517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</row>
    <row r="65" spans="1:49" s="63" customFormat="1" ht="12.75" customHeight="1" x14ac:dyDescent="0.2">
      <c r="A65" s="200">
        <v>323</v>
      </c>
      <c r="B65" s="357" t="s">
        <v>184</v>
      </c>
      <c r="C65" s="443">
        <v>50000</v>
      </c>
      <c r="D65" s="443">
        <v>-10000</v>
      </c>
      <c r="E65" s="443">
        <f t="shared" si="5"/>
        <v>40000</v>
      </c>
      <c r="F65" s="526"/>
      <c r="G65" s="526"/>
      <c r="H65" s="516"/>
      <c r="I65" s="516"/>
      <c r="J65" s="517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</row>
    <row r="66" spans="1:49" s="63" customFormat="1" ht="12.75" customHeight="1" x14ac:dyDescent="0.2">
      <c r="A66" s="200">
        <v>323</v>
      </c>
      <c r="B66" s="357" t="s">
        <v>185</v>
      </c>
      <c r="C66" s="443">
        <v>50000</v>
      </c>
      <c r="D66" s="443">
        <v>25000</v>
      </c>
      <c r="E66" s="443">
        <f t="shared" si="5"/>
        <v>75000</v>
      </c>
      <c r="F66" s="526"/>
      <c r="G66" s="526"/>
      <c r="H66" s="516"/>
      <c r="I66" s="516"/>
      <c r="J66" s="517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</row>
    <row r="67" spans="1:49" ht="12.75" customHeight="1" x14ac:dyDescent="0.2">
      <c r="A67" s="200">
        <v>323</v>
      </c>
      <c r="B67" s="357" t="s">
        <v>186</v>
      </c>
      <c r="C67" s="443">
        <v>5000</v>
      </c>
      <c r="D67" s="443">
        <v>10000</v>
      </c>
      <c r="E67" s="443">
        <f t="shared" si="5"/>
        <v>15000</v>
      </c>
      <c r="F67" s="526"/>
      <c r="G67" s="526"/>
      <c r="H67" s="516"/>
      <c r="I67" s="516"/>
      <c r="J67" s="517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</row>
    <row r="68" spans="1:49" ht="12.75" customHeight="1" x14ac:dyDescent="0.2">
      <c r="A68" s="200">
        <v>323</v>
      </c>
      <c r="B68" s="357" t="s">
        <v>187</v>
      </c>
      <c r="C68" s="443">
        <v>463000</v>
      </c>
      <c r="D68" s="443">
        <v>-80000</v>
      </c>
      <c r="E68" s="443">
        <f t="shared" si="5"/>
        <v>383000</v>
      </c>
      <c r="F68" s="526"/>
      <c r="G68" s="526"/>
      <c r="H68" s="516"/>
      <c r="I68" s="516"/>
      <c r="J68" s="517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</row>
    <row r="69" spans="1:49" ht="12.75" customHeight="1" x14ac:dyDescent="0.2">
      <c r="A69" s="210">
        <v>323</v>
      </c>
      <c r="B69" s="356" t="s">
        <v>142</v>
      </c>
      <c r="C69" s="442">
        <f>C70+C71</f>
        <v>40000</v>
      </c>
      <c r="D69" s="442">
        <f>D70+D71</f>
        <v>0</v>
      </c>
      <c r="E69" s="442">
        <f t="shared" si="5"/>
        <v>40000</v>
      </c>
      <c r="F69" s="530">
        <f>F70+F71</f>
        <v>0</v>
      </c>
      <c r="G69" s="530">
        <f>G70+G71</f>
        <v>0</v>
      </c>
      <c r="H69" s="531">
        <f>F69/E69</f>
        <v>0</v>
      </c>
      <c r="I69" s="531" t="e">
        <f>G69/F69</f>
        <v>#DIV/0!</v>
      </c>
      <c r="J69" s="532">
        <f>G69/E69</f>
        <v>0</v>
      </c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</row>
    <row r="70" spans="1:49" ht="12.75" customHeight="1" x14ac:dyDescent="0.2">
      <c r="A70" s="200">
        <v>323</v>
      </c>
      <c r="B70" s="357" t="s">
        <v>188</v>
      </c>
      <c r="C70" s="443">
        <v>25000</v>
      </c>
      <c r="D70" s="443">
        <v>-10000</v>
      </c>
      <c r="E70" s="443">
        <f t="shared" si="5"/>
        <v>15000</v>
      </c>
      <c r="F70" s="526"/>
      <c r="G70" s="526"/>
      <c r="H70" s="516"/>
      <c r="I70" s="516"/>
      <c r="J70" s="517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</row>
    <row r="71" spans="1:49" ht="12.75" customHeight="1" x14ac:dyDescent="0.2">
      <c r="A71" s="200">
        <v>323</v>
      </c>
      <c r="B71" s="357" t="s">
        <v>189</v>
      </c>
      <c r="C71" s="443">
        <v>15000</v>
      </c>
      <c r="D71" s="443">
        <v>10000</v>
      </c>
      <c r="E71" s="443">
        <f t="shared" si="5"/>
        <v>25000</v>
      </c>
      <c r="F71" s="526"/>
      <c r="G71" s="526"/>
      <c r="H71" s="516"/>
      <c r="I71" s="516"/>
      <c r="J71" s="517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</row>
    <row r="72" spans="1:49" ht="12.75" customHeight="1" x14ac:dyDescent="0.2">
      <c r="A72" s="210">
        <v>323</v>
      </c>
      <c r="B72" s="356" t="s">
        <v>143</v>
      </c>
      <c r="C72" s="442">
        <f>C73+C74+C75</f>
        <v>107000</v>
      </c>
      <c r="D72" s="442">
        <f>D73+D74+D75</f>
        <v>80000</v>
      </c>
      <c r="E72" s="442">
        <f t="shared" si="5"/>
        <v>187000</v>
      </c>
      <c r="F72" s="530">
        <f>F73+F74+F75</f>
        <v>0</v>
      </c>
      <c r="G72" s="530">
        <f>G73+G74+G75</f>
        <v>0</v>
      </c>
      <c r="H72" s="531">
        <f>F72/E72</f>
        <v>0</v>
      </c>
      <c r="I72" s="531" t="e">
        <f>G72/F72</f>
        <v>#DIV/0!</v>
      </c>
      <c r="J72" s="532">
        <f>G72/E72</f>
        <v>0</v>
      </c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</row>
    <row r="73" spans="1:49" ht="12.75" customHeight="1" x14ac:dyDescent="0.2">
      <c r="A73" s="200">
        <v>323</v>
      </c>
      <c r="B73" s="357" t="s">
        <v>190</v>
      </c>
      <c r="C73" s="443">
        <v>85000</v>
      </c>
      <c r="D73" s="443">
        <v>80000</v>
      </c>
      <c r="E73" s="443">
        <f t="shared" si="5"/>
        <v>165000</v>
      </c>
      <c r="F73" s="526"/>
      <c r="G73" s="526"/>
      <c r="H73" s="516"/>
      <c r="I73" s="516"/>
      <c r="J73" s="517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</row>
    <row r="74" spans="1:49" ht="12.75" customHeight="1" x14ac:dyDescent="0.2">
      <c r="A74" s="200">
        <v>323</v>
      </c>
      <c r="B74" s="357" t="s">
        <v>365</v>
      </c>
      <c r="C74" s="443">
        <v>2000</v>
      </c>
      <c r="D74" s="443"/>
      <c r="E74" s="443">
        <f t="shared" si="5"/>
        <v>2000</v>
      </c>
      <c r="F74" s="526"/>
      <c r="G74" s="526"/>
      <c r="H74" s="516"/>
      <c r="I74" s="516"/>
      <c r="J74" s="517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</row>
    <row r="75" spans="1:49" s="56" customFormat="1" ht="12.75" customHeight="1" x14ac:dyDescent="0.2">
      <c r="A75" s="200">
        <v>323</v>
      </c>
      <c r="B75" s="357" t="s">
        <v>191</v>
      </c>
      <c r="C75" s="443">
        <v>20000</v>
      </c>
      <c r="D75" s="443"/>
      <c r="E75" s="443">
        <f t="shared" si="5"/>
        <v>20000</v>
      </c>
      <c r="F75" s="526"/>
      <c r="G75" s="526"/>
      <c r="H75" s="516"/>
      <c r="I75" s="516"/>
      <c r="J75" s="517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</row>
    <row r="76" spans="1:49" ht="12.75" customHeight="1" x14ac:dyDescent="0.2">
      <c r="A76" s="211">
        <v>324</v>
      </c>
      <c r="B76" s="358" t="s">
        <v>192</v>
      </c>
      <c r="C76" s="444">
        <f>C77+C78</f>
        <v>3000</v>
      </c>
      <c r="D76" s="444">
        <f>D77+D78</f>
        <v>0</v>
      </c>
      <c r="E76" s="444">
        <f t="shared" si="5"/>
        <v>3000</v>
      </c>
      <c r="F76" s="523">
        <f>F77+F78</f>
        <v>0</v>
      </c>
      <c r="G76" s="523">
        <f>G77+G78</f>
        <v>0</v>
      </c>
      <c r="H76" s="524">
        <f>F76/E76</f>
        <v>0</v>
      </c>
      <c r="I76" s="524" t="e">
        <f>G76/F76</f>
        <v>#DIV/0!</v>
      </c>
      <c r="J76" s="525">
        <f>G76/E76</f>
        <v>0</v>
      </c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</row>
    <row r="77" spans="1:49" ht="12.75" customHeight="1" x14ac:dyDescent="0.2">
      <c r="A77" s="200">
        <v>324</v>
      </c>
      <c r="B77" s="357" t="s">
        <v>193</v>
      </c>
      <c r="C77" s="443">
        <v>2000</v>
      </c>
      <c r="D77" s="443"/>
      <c r="E77" s="443">
        <f t="shared" si="5"/>
        <v>2000</v>
      </c>
      <c r="F77" s="526"/>
      <c r="G77" s="526"/>
      <c r="H77" s="516"/>
      <c r="I77" s="516"/>
      <c r="J77" s="517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</row>
    <row r="78" spans="1:49" ht="12.75" customHeight="1" x14ac:dyDescent="0.2">
      <c r="A78" s="200">
        <v>324</v>
      </c>
      <c r="B78" s="357" t="s">
        <v>194</v>
      </c>
      <c r="C78" s="443">
        <v>1000</v>
      </c>
      <c r="D78" s="443"/>
      <c r="E78" s="443">
        <f t="shared" si="5"/>
        <v>1000</v>
      </c>
      <c r="F78" s="526"/>
      <c r="G78" s="526"/>
      <c r="H78" s="516"/>
      <c r="I78" s="516"/>
      <c r="J78" s="517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</row>
    <row r="79" spans="1:49" s="56" customFormat="1" ht="12.75" customHeight="1" x14ac:dyDescent="0.2">
      <c r="A79" s="198">
        <v>329</v>
      </c>
      <c r="B79" s="358" t="s">
        <v>33</v>
      </c>
      <c r="C79" s="444">
        <f>C80+C84+C86+C91+C93</f>
        <v>185500</v>
      </c>
      <c r="D79" s="444">
        <f>D80+D84+D86+D91+D93</f>
        <v>0</v>
      </c>
      <c r="E79" s="444">
        <f t="shared" si="5"/>
        <v>185500</v>
      </c>
      <c r="F79" s="523">
        <f>F80+F84+F86+F91+F93</f>
        <v>0</v>
      </c>
      <c r="G79" s="523">
        <f>G80+G84+G86+G91+G93</f>
        <v>0</v>
      </c>
      <c r="H79" s="524">
        <f>F79/E79</f>
        <v>0</v>
      </c>
      <c r="I79" s="524" t="e">
        <f>G79/F79</f>
        <v>#DIV/0!</v>
      </c>
      <c r="J79" s="525">
        <f>G79/E79</f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</row>
    <row r="80" spans="1:49" s="56" customFormat="1" ht="12.75" customHeight="1" x14ac:dyDescent="0.2">
      <c r="A80" s="210">
        <v>329</v>
      </c>
      <c r="B80" s="355" t="s">
        <v>144</v>
      </c>
      <c r="C80" s="441">
        <f>C81+C82+C83</f>
        <v>37500</v>
      </c>
      <c r="D80" s="441">
        <f>D81+D82+D83</f>
        <v>0</v>
      </c>
      <c r="E80" s="441">
        <f t="shared" si="5"/>
        <v>37500</v>
      </c>
      <c r="F80" s="530">
        <f>F81+F82+F83</f>
        <v>0</v>
      </c>
      <c r="G80" s="530">
        <f>G81+G82+G83</f>
        <v>0</v>
      </c>
      <c r="H80" s="531">
        <f>F80/E80</f>
        <v>0</v>
      </c>
      <c r="I80" s="531" t="e">
        <f>G80/F80</f>
        <v>#DIV/0!</v>
      </c>
      <c r="J80" s="532">
        <f>G80/E80</f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</row>
    <row r="81" spans="1:49" ht="12.75" customHeight="1" x14ac:dyDescent="0.2">
      <c r="A81" s="200">
        <v>329</v>
      </c>
      <c r="B81" s="349" t="s">
        <v>195</v>
      </c>
      <c r="C81" s="434">
        <v>2500</v>
      </c>
      <c r="D81" s="434"/>
      <c r="E81" s="434">
        <f t="shared" si="5"/>
        <v>2500</v>
      </c>
      <c r="F81" s="526"/>
      <c r="G81" s="526"/>
      <c r="H81" s="516"/>
      <c r="I81" s="516"/>
      <c r="J81" s="517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</row>
    <row r="82" spans="1:49" ht="12.75" customHeight="1" x14ac:dyDescent="0.2">
      <c r="A82" s="200">
        <v>329</v>
      </c>
      <c r="B82" s="357" t="s">
        <v>196</v>
      </c>
      <c r="C82" s="443">
        <v>15000</v>
      </c>
      <c r="D82" s="443"/>
      <c r="E82" s="443">
        <f t="shared" si="5"/>
        <v>15000</v>
      </c>
      <c r="F82" s="526"/>
      <c r="G82" s="526"/>
      <c r="H82" s="516"/>
      <c r="I82" s="516"/>
      <c r="J82" s="517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</row>
    <row r="83" spans="1:49" ht="12.75" customHeight="1" x14ac:dyDescent="0.2">
      <c r="A83" s="200">
        <v>329</v>
      </c>
      <c r="B83" s="349" t="s">
        <v>197</v>
      </c>
      <c r="C83" s="434">
        <v>20000</v>
      </c>
      <c r="D83" s="434"/>
      <c r="E83" s="434">
        <f t="shared" si="5"/>
        <v>20000</v>
      </c>
      <c r="F83" s="526"/>
      <c r="G83" s="526"/>
      <c r="H83" s="516"/>
      <c r="I83" s="516"/>
      <c r="J83" s="517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</row>
    <row r="84" spans="1:49" s="56" customFormat="1" ht="12.75" customHeight="1" x14ac:dyDescent="0.2">
      <c r="A84" s="210">
        <v>329</v>
      </c>
      <c r="B84" s="355" t="s">
        <v>134</v>
      </c>
      <c r="C84" s="441">
        <f>C85</f>
        <v>50000</v>
      </c>
      <c r="D84" s="441">
        <f>D85</f>
        <v>0</v>
      </c>
      <c r="E84" s="441">
        <f t="shared" si="5"/>
        <v>50000</v>
      </c>
      <c r="F84" s="530">
        <f>F85</f>
        <v>0</v>
      </c>
      <c r="G84" s="530">
        <f>G85</f>
        <v>0</v>
      </c>
      <c r="H84" s="531">
        <f>F84/E84</f>
        <v>0</v>
      </c>
      <c r="I84" s="531" t="e">
        <f>G84/F84</f>
        <v>#DIV/0!</v>
      </c>
      <c r="J84" s="532">
        <f>G84/E84</f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</row>
    <row r="85" spans="1:49" s="56" customFormat="1" ht="12.75" customHeight="1" x14ac:dyDescent="0.2">
      <c r="A85" s="200">
        <v>329</v>
      </c>
      <c r="B85" s="349" t="s">
        <v>134</v>
      </c>
      <c r="C85" s="434">
        <v>50000</v>
      </c>
      <c r="D85" s="434"/>
      <c r="E85" s="434">
        <f t="shared" si="5"/>
        <v>50000</v>
      </c>
      <c r="F85" s="526"/>
      <c r="G85" s="526"/>
      <c r="H85" s="516"/>
      <c r="I85" s="516"/>
      <c r="J85" s="517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</row>
    <row r="86" spans="1:49" ht="12.75" customHeight="1" x14ac:dyDescent="0.2">
      <c r="A86" s="210">
        <v>329</v>
      </c>
      <c r="B86" s="355" t="s">
        <v>198</v>
      </c>
      <c r="C86" s="441">
        <f>C87+C88+C89+C90</f>
        <v>8000</v>
      </c>
      <c r="D86" s="441">
        <f>D87+D88+D89+D90</f>
        <v>0</v>
      </c>
      <c r="E86" s="441">
        <f t="shared" si="5"/>
        <v>8000</v>
      </c>
      <c r="F86" s="530">
        <f>F87+F88+F89+F90</f>
        <v>0</v>
      </c>
      <c r="G86" s="530">
        <f>G87+G88+G89+G90</f>
        <v>0</v>
      </c>
      <c r="H86" s="531">
        <f>F86/E86</f>
        <v>0</v>
      </c>
      <c r="I86" s="531" t="e">
        <f>G86/F86</f>
        <v>#DIV/0!</v>
      </c>
      <c r="J86" s="532">
        <f>G86/E86</f>
        <v>0</v>
      </c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</row>
    <row r="87" spans="1:49" ht="12.75" customHeight="1" x14ac:dyDescent="0.2">
      <c r="A87" s="200">
        <v>329</v>
      </c>
      <c r="B87" s="349" t="s">
        <v>199</v>
      </c>
      <c r="C87" s="434">
        <v>2000</v>
      </c>
      <c r="D87" s="434"/>
      <c r="E87" s="434">
        <f t="shared" si="5"/>
        <v>2000</v>
      </c>
      <c r="F87" s="526"/>
      <c r="G87" s="526"/>
      <c r="H87" s="516"/>
      <c r="I87" s="516"/>
      <c r="J87" s="517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</row>
    <row r="88" spans="1:49" ht="12.75" customHeight="1" x14ac:dyDescent="0.2">
      <c r="A88" s="200">
        <v>329</v>
      </c>
      <c r="B88" s="349" t="s">
        <v>200</v>
      </c>
      <c r="C88" s="434">
        <v>2000</v>
      </c>
      <c r="D88" s="434"/>
      <c r="E88" s="434">
        <f t="shared" si="5"/>
        <v>2000</v>
      </c>
      <c r="F88" s="526"/>
      <c r="G88" s="526"/>
      <c r="H88" s="516"/>
      <c r="I88" s="516"/>
      <c r="J88" s="517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</row>
    <row r="89" spans="1:49" ht="12.75" customHeight="1" x14ac:dyDescent="0.2">
      <c r="A89" s="200">
        <v>329</v>
      </c>
      <c r="B89" s="349" t="s">
        <v>201</v>
      </c>
      <c r="C89" s="434">
        <v>2000</v>
      </c>
      <c r="D89" s="434"/>
      <c r="E89" s="434">
        <f t="shared" si="5"/>
        <v>2000</v>
      </c>
      <c r="F89" s="526"/>
      <c r="G89" s="526"/>
      <c r="H89" s="516"/>
      <c r="I89" s="516"/>
      <c r="J89" s="517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</row>
    <row r="90" spans="1:49" s="56" customFormat="1" ht="12.75" customHeight="1" x14ac:dyDescent="0.2">
      <c r="A90" s="200">
        <v>329</v>
      </c>
      <c r="B90" s="349" t="s">
        <v>202</v>
      </c>
      <c r="C90" s="434">
        <v>2000</v>
      </c>
      <c r="D90" s="434"/>
      <c r="E90" s="434">
        <f t="shared" si="5"/>
        <v>2000</v>
      </c>
      <c r="F90" s="526"/>
      <c r="G90" s="526"/>
      <c r="H90" s="516"/>
      <c r="I90" s="516"/>
      <c r="J90" s="517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</row>
    <row r="91" spans="1:49" ht="12.75" customHeight="1" x14ac:dyDescent="0.2">
      <c r="A91" s="210">
        <v>329</v>
      </c>
      <c r="B91" s="355" t="s">
        <v>203</v>
      </c>
      <c r="C91" s="441">
        <f>C92</f>
        <v>10000</v>
      </c>
      <c r="D91" s="441">
        <f>D92</f>
        <v>0</v>
      </c>
      <c r="E91" s="441">
        <f t="shared" si="5"/>
        <v>10000</v>
      </c>
      <c r="F91" s="530">
        <f>F92</f>
        <v>0</v>
      </c>
      <c r="G91" s="530">
        <f>G92</f>
        <v>0</v>
      </c>
      <c r="H91" s="531">
        <f>F91/E91</f>
        <v>0</v>
      </c>
      <c r="I91" s="531" t="e">
        <f>G91/F91</f>
        <v>#DIV/0!</v>
      </c>
      <c r="J91" s="532">
        <f>G91/E91</f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</row>
    <row r="92" spans="1:49" s="9" customFormat="1" ht="12.75" customHeight="1" x14ac:dyDescent="0.2">
      <c r="A92" s="200">
        <v>329</v>
      </c>
      <c r="B92" s="349" t="s">
        <v>203</v>
      </c>
      <c r="C92" s="434">
        <v>10000</v>
      </c>
      <c r="D92" s="434"/>
      <c r="E92" s="434">
        <f t="shared" si="5"/>
        <v>10000</v>
      </c>
      <c r="F92" s="526"/>
      <c r="G92" s="526"/>
      <c r="H92" s="516"/>
      <c r="I92" s="516"/>
      <c r="J92" s="517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</row>
    <row r="93" spans="1:49" s="9" customFormat="1" ht="12.75" customHeight="1" x14ac:dyDescent="0.2">
      <c r="A93" s="210">
        <v>329</v>
      </c>
      <c r="B93" s="355" t="s">
        <v>33</v>
      </c>
      <c r="C93" s="441">
        <f>C94</f>
        <v>80000</v>
      </c>
      <c r="D93" s="441">
        <f>D94</f>
        <v>0</v>
      </c>
      <c r="E93" s="441">
        <f t="shared" ref="E93:E95" si="6">C93+D93</f>
        <v>80000</v>
      </c>
      <c r="F93" s="530">
        <f>F94</f>
        <v>0</v>
      </c>
      <c r="G93" s="530">
        <f>G94</f>
        <v>0</v>
      </c>
      <c r="H93" s="531">
        <f>F93/E93</f>
        <v>0</v>
      </c>
      <c r="I93" s="531" t="e">
        <f>G93/F93</f>
        <v>#DIV/0!</v>
      </c>
      <c r="J93" s="532">
        <f>G93/E93</f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</row>
    <row r="94" spans="1:49" s="16" customFormat="1" ht="12.75" customHeight="1" x14ac:dyDescent="0.2">
      <c r="A94" s="212">
        <v>329</v>
      </c>
      <c r="B94" s="349" t="s">
        <v>33</v>
      </c>
      <c r="C94" s="434">
        <v>80000</v>
      </c>
      <c r="D94" s="434"/>
      <c r="E94" s="434">
        <f t="shared" si="6"/>
        <v>80000</v>
      </c>
      <c r="F94" s="526"/>
      <c r="G94" s="526"/>
      <c r="H94" s="516"/>
      <c r="I94" s="516"/>
      <c r="J94" s="517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</row>
    <row r="95" spans="1:49" s="16" customFormat="1" ht="15" customHeight="1" x14ac:dyDescent="0.2">
      <c r="A95" s="213" t="s">
        <v>324</v>
      </c>
      <c r="B95" s="359" t="s">
        <v>34</v>
      </c>
      <c r="C95" s="499">
        <f>C98</f>
        <v>81000</v>
      </c>
      <c r="D95" s="499">
        <f>D98</f>
        <v>0</v>
      </c>
      <c r="E95" s="499">
        <f t="shared" si="6"/>
        <v>81000</v>
      </c>
      <c r="F95" s="508">
        <f>F98</f>
        <v>35000</v>
      </c>
      <c r="G95" s="508">
        <f>G98</f>
        <v>35000</v>
      </c>
      <c r="H95" s="541">
        <f>F95/E95</f>
        <v>0.43209876543209874</v>
      </c>
      <c r="I95" s="541">
        <f>G95/F95</f>
        <v>1</v>
      </c>
      <c r="J95" s="542">
        <f>G95/E95</f>
        <v>0.43209876543209874</v>
      </c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</row>
    <row r="96" spans="1:49" s="54" customFormat="1" ht="15" customHeight="1" x14ac:dyDescent="0.2">
      <c r="A96" s="214"/>
      <c r="B96" s="309" t="s">
        <v>148</v>
      </c>
      <c r="C96" s="500"/>
      <c r="D96" s="500"/>
      <c r="E96" s="500"/>
      <c r="F96" s="504"/>
      <c r="G96" s="504"/>
      <c r="H96" s="505"/>
      <c r="I96" s="505"/>
      <c r="J96" s="506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</row>
    <row r="97" spans="1:49" s="16" customFormat="1" ht="12.75" customHeight="1" x14ac:dyDescent="0.2">
      <c r="A97" s="215" t="s">
        <v>149</v>
      </c>
      <c r="B97" s="360" t="s">
        <v>127</v>
      </c>
      <c r="C97" s="434"/>
      <c r="D97" s="434"/>
      <c r="E97" s="434"/>
      <c r="F97" s="526"/>
      <c r="G97" s="526"/>
      <c r="H97" s="516"/>
      <c r="I97" s="516"/>
      <c r="J97" s="517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</row>
    <row r="98" spans="1:49" s="16" customFormat="1" ht="12.75" customHeight="1" x14ac:dyDescent="0.2">
      <c r="A98" s="204">
        <v>3</v>
      </c>
      <c r="B98" s="345" t="s">
        <v>67</v>
      </c>
      <c r="C98" s="430">
        <f t="shared" ref="C98:G99" si="7">C99</f>
        <v>81000</v>
      </c>
      <c r="D98" s="430">
        <f>D99</f>
        <v>0</v>
      </c>
      <c r="E98" s="430">
        <f t="shared" ref="E98:E105" si="8">C98+D98</f>
        <v>81000</v>
      </c>
      <c r="F98" s="533">
        <f t="shared" si="7"/>
        <v>35000</v>
      </c>
      <c r="G98" s="533">
        <f t="shared" si="7"/>
        <v>35000</v>
      </c>
      <c r="H98" s="543">
        <f>F98/E98</f>
        <v>0.43209876543209874</v>
      </c>
      <c r="I98" s="543">
        <f t="shared" ref="I98:I100" si="9">G98/F98</f>
        <v>1</v>
      </c>
      <c r="J98" s="544">
        <f>G98/E98</f>
        <v>0.43209876543209874</v>
      </c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</row>
    <row r="99" spans="1:49" s="16" customFormat="1" ht="12.75" customHeight="1" x14ac:dyDescent="0.2">
      <c r="A99" s="727">
        <v>34</v>
      </c>
      <c r="B99" s="361" t="s">
        <v>34</v>
      </c>
      <c r="C99" s="431">
        <f t="shared" si="7"/>
        <v>81000</v>
      </c>
      <c r="D99" s="431">
        <f>D100</f>
        <v>0</v>
      </c>
      <c r="E99" s="431">
        <f t="shared" si="8"/>
        <v>81000</v>
      </c>
      <c r="F99" s="534">
        <f t="shared" si="7"/>
        <v>35000</v>
      </c>
      <c r="G99" s="534">
        <f t="shared" si="7"/>
        <v>35000</v>
      </c>
      <c r="H99" s="545">
        <f>F99/E99</f>
        <v>0.43209876543209874</v>
      </c>
      <c r="I99" s="545">
        <f t="shared" si="9"/>
        <v>1</v>
      </c>
      <c r="J99" s="546">
        <f>G99/E99</f>
        <v>0.43209876543209874</v>
      </c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</row>
    <row r="100" spans="1:49" s="16" customFormat="1" ht="12.75" customHeight="1" x14ac:dyDescent="0.2">
      <c r="A100" s="216">
        <v>343</v>
      </c>
      <c r="B100" s="347" t="s">
        <v>35</v>
      </c>
      <c r="C100" s="432">
        <f>C101+C102+C103+C104</f>
        <v>81000</v>
      </c>
      <c r="D100" s="432">
        <f>D101+D102+D103+D104</f>
        <v>0</v>
      </c>
      <c r="E100" s="432">
        <f t="shared" si="8"/>
        <v>81000</v>
      </c>
      <c r="F100" s="523">
        <v>35000</v>
      </c>
      <c r="G100" s="523">
        <v>35000</v>
      </c>
      <c r="H100" s="524">
        <f>F100/E100</f>
        <v>0.43209876543209874</v>
      </c>
      <c r="I100" s="524">
        <f t="shared" si="9"/>
        <v>1</v>
      </c>
      <c r="J100" s="525">
        <f>G100/E100</f>
        <v>0.43209876543209874</v>
      </c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</row>
    <row r="101" spans="1:49" s="16" customFormat="1" ht="12.75" customHeight="1" x14ac:dyDescent="0.2">
      <c r="A101" s="217">
        <v>343</v>
      </c>
      <c r="B101" s="362" t="s">
        <v>133</v>
      </c>
      <c r="C101" s="434">
        <v>15000</v>
      </c>
      <c r="D101" s="434">
        <v>10000</v>
      </c>
      <c r="E101" s="434">
        <f t="shared" si="8"/>
        <v>25000</v>
      </c>
      <c r="F101" s="526"/>
      <c r="G101" s="526"/>
      <c r="H101" s="516"/>
      <c r="I101" s="516"/>
      <c r="J101" s="517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</row>
    <row r="102" spans="1:49" s="16" customFormat="1" ht="12.75" customHeight="1" x14ac:dyDescent="0.2">
      <c r="A102" s="217">
        <v>343</v>
      </c>
      <c r="B102" s="362" t="s">
        <v>266</v>
      </c>
      <c r="C102" s="434">
        <v>3000</v>
      </c>
      <c r="D102" s="434"/>
      <c r="E102" s="434">
        <f t="shared" si="8"/>
        <v>3000</v>
      </c>
      <c r="F102" s="526"/>
      <c r="G102" s="526"/>
      <c r="H102" s="516"/>
      <c r="I102" s="516"/>
      <c r="J102" s="517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</row>
    <row r="103" spans="1:49" s="16" customFormat="1" ht="12.75" customHeight="1" x14ac:dyDescent="0.2">
      <c r="A103" s="217">
        <v>343</v>
      </c>
      <c r="B103" s="362" t="s">
        <v>265</v>
      </c>
      <c r="C103" s="434">
        <v>3000</v>
      </c>
      <c r="D103" s="434">
        <v>5000</v>
      </c>
      <c r="E103" s="434">
        <f t="shared" si="8"/>
        <v>8000</v>
      </c>
      <c r="F103" s="526"/>
      <c r="G103" s="526"/>
      <c r="H103" s="516"/>
      <c r="I103" s="516"/>
      <c r="J103" s="517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</row>
    <row r="104" spans="1:49" s="16" customFormat="1" ht="12.75" customHeight="1" x14ac:dyDescent="0.2">
      <c r="A104" s="217">
        <v>343</v>
      </c>
      <c r="B104" s="362" t="s">
        <v>204</v>
      </c>
      <c r="C104" s="434">
        <v>60000</v>
      </c>
      <c r="D104" s="434">
        <v>-15000</v>
      </c>
      <c r="E104" s="434">
        <f t="shared" si="8"/>
        <v>45000</v>
      </c>
      <c r="F104" s="526"/>
      <c r="G104" s="526"/>
      <c r="H104" s="516"/>
      <c r="I104" s="516"/>
      <c r="J104" s="517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</row>
    <row r="105" spans="1:49" s="16" customFormat="1" ht="15" customHeight="1" x14ac:dyDescent="0.2">
      <c r="A105" s="218" t="s">
        <v>145</v>
      </c>
      <c r="B105" s="308" t="s">
        <v>150</v>
      </c>
      <c r="C105" s="445">
        <f>C108</f>
        <v>380000</v>
      </c>
      <c r="D105" s="445">
        <f>D108</f>
        <v>250000</v>
      </c>
      <c r="E105" s="445">
        <f t="shared" si="8"/>
        <v>630000</v>
      </c>
      <c r="F105" s="503">
        <f>F108</f>
        <v>50000</v>
      </c>
      <c r="G105" s="503">
        <f>G108</f>
        <v>50000</v>
      </c>
      <c r="H105" s="671">
        <f>F105/E105</f>
        <v>7.9365079365079361E-2</v>
      </c>
      <c r="I105" s="671">
        <f>G105/F105</f>
        <v>1</v>
      </c>
      <c r="J105" s="672">
        <f>G105/E105</f>
        <v>7.9365079365079361E-2</v>
      </c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</row>
    <row r="106" spans="1:49" s="54" customFormat="1" ht="15" customHeight="1" x14ac:dyDescent="0.2">
      <c r="A106" s="219" t="s">
        <v>296</v>
      </c>
      <c r="B106" s="309" t="s">
        <v>148</v>
      </c>
      <c r="C106" s="428"/>
      <c r="D106" s="428"/>
      <c r="E106" s="428"/>
      <c r="F106" s="502"/>
      <c r="G106" s="502"/>
      <c r="H106" s="505"/>
      <c r="I106" s="505"/>
      <c r="J106" s="506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</row>
    <row r="107" spans="1:49" s="16" customFormat="1" ht="12.75" customHeight="1" x14ac:dyDescent="0.2">
      <c r="A107" s="220" t="s">
        <v>100</v>
      </c>
      <c r="B107" s="363" t="s">
        <v>127</v>
      </c>
      <c r="C107" s="429"/>
      <c r="D107" s="429"/>
      <c r="E107" s="429"/>
      <c r="F107" s="515"/>
      <c r="G107" s="515"/>
      <c r="H107" s="516"/>
      <c r="I107" s="516"/>
      <c r="J107" s="517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</row>
    <row r="108" spans="1:49" s="16" customFormat="1" ht="12.75" customHeight="1" x14ac:dyDescent="0.2">
      <c r="A108" s="221">
        <v>4</v>
      </c>
      <c r="B108" s="364" t="s">
        <v>135</v>
      </c>
      <c r="C108" s="446">
        <f>C109</f>
        <v>380000</v>
      </c>
      <c r="D108" s="446">
        <f>D109</f>
        <v>250000</v>
      </c>
      <c r="E108" s="446">
        <f t="shared" ref="E108:E116" si="10">C108+D108</f>
        <v>630000</v>
      </c>
      <c r="F108" s="533">
        <v>50000</v>
      </c>
      <c r="G108" s="533">
        <v>50000</v>
      </c>
      <c r="H108" s="543">
        <f>F108/E108</f>
        <v>7.9365079365079361E-2</v>
      </c>
      <c r="I108" s="543">
        <f t="shared" ref="I108:I110" si="11">G108/F108</f>
        <v>1</v>
      </c>
      <c r="J108" s="544">
        <f>G108/E108</f>
        <v>7.9365079365079361E-2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</row>
    <row r="109" spans="1:49" s="16" customFormat="1" ht="12.75" customHeight="1" x14ac:dyDescent="0.2">
      <c r="A109" s="222">
        <v>41</v>
      </c>
      <c r="B109" s="365" t="s">
        <v>146</v>
      </c>
      <c r="C109" s="431">
        <f>C110+C112</f>
        <v>380000</v>
      </c>
      <c r="D109" s="431">
        <f>D110+D112</f>
        <v>250000</v>
      </c>
      <c r="E109" s="431">
        <f t="shared" si="10"/>
        <v>630000</v>
      </c>
      <c r="F109" s="534">
        <f>F110+F112</f>
        <v>0</v>
      </c>
      <c r="G109" s="534">
        <f>G110+G112</f>
        <v>0</v>
      </c>
      <c r="H109" s="545">
        <f>F109/E109</f>
        <v>0</v>
      </c>
      <c r="I109" s="545" t="e">
        <f t="shared" si="11"/>
        <v>#DIV/0!</v>
      </c>
      <c r="J109" s="546">
        <f>G109/E109</f>
        <v>0</v>
      </c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</row>
    <row r="110" spans="1:49" s="54" customFormat="1" ht="12.75" customHeight="1" x14ac:dyDescent="0.2">
      <c r="A110" s="223">
        <v>411</v>
      </c>
      <c r="B110" s="351" t="s">
        <v>152</v>
      </c>
      <c r="C110" s="447">
        <f>C111</f>
        <v>230000</v>
      </c>
      <c r="D110" s="447">
        <f>D111</f>
        <v>0</v>
      </c>
      <c r="E110" s="447">
        <f t="shared" si="10"/>
        <v>230000</v>
      </c>
      <c r="F110" s="523">
        <f>F111</f>
        <v>0</v>
      </c>
      <c r="G110" s="523">
        <f>G111</f>
        <v>0</v>
      </c>
      <c r="H110" s="524">
        <f>F110/E110</f>
        <v>0</v>
      </c>
      <c r="I110" s="524" t="e">
        <f t="shared" si="11"/>
        <v>#DIV/0!</v>
      </c>
      <c r="J110" s="525">
        <f>G110/E110</f>
        <v>0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</row>
    <row r="111" spans="1:49" s="16" customFormat="1" ht="12.75" customHeight="1" x14ac:dyDescent="0.2">
      <c r="A111" s="200">
        <v>411</v>
      </c>
      <c r="B111" s="349" t="s">
        <v>211</v>
      </c>
      <c r="C111" s="434">
        <v>230000</v>
      </c>
      <c r="D111" s="434"/>
      <c r="E111" s="434">
        <f t="shared" si="10"/>
        <v>230000</v>
      </c>
      <c r="F111" s="526"/>
      <c r="G111" s="526"/>
      <c r="H111" s="516"/>
      <c r="I111" s="516"/>
      <c r="J111" s="517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</row>
    <row r="112" spans="1:49" s="16" customFormat="1" ht="12.75" customHeight="1" x14ac:dyDescent="0.2">
      <c r="A112" s="223">
        <v>412</v>
      </c>
      <c r="B112" s="351" t="s">
        <v>64</v>
      </c>
      <c r="C112" s="447">
        <f>C113</f>
        <v>150000</v>
      </c>
      <c r="D112" s="447">
        <f>D113+D114</f>
        <v>250000</v>
      </c>
      <c r="E112" s="447">
        <f t="shared" si="10"/>
        <v>400000</v>
      </c>
      <c r="F112" s="523">
        <f>F113</f>
        <v>0</v>
      </c>
      <c r="G112" s="523">
        <f>G113</f>
        <v>0</v>
      </c>
      <c r="H112" s="524">
        <f>F112/E112</f>
        <v>0</v>
      </c>
      <c r="I112" s="524" t="e">
        <f>G112/F112</f>
        <v>#DIV/0!</v>
      </c>
      <c r="J112" s="525">
        <f>G112/E112</f>
        <v>0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</row>
    <row r="113" spans="1:49" s="16" customFormat="1" ht="12.75" customHeight="1" x14ac:dyDescent="0.2">
      <c r="A113" s="200">
        <v>412</v>
      </c>
      <c r="B113" s="349" t="s">
        <v>377</v>
      </c>
      <c r="C113" s="434">
        <v>150000</v>
      </c>
      <c r="D113" s="434"/>
      <c r="E113" s="434">
        <f t="shared" si="10"/>
        <v>150000</v>
      </c>
      <c r="F113" s="526"/>
      <c r="G113" s="526"/>
      <c r="H113" s="516"/>
      <c r="I113" s="516"/>
      <c r="J113" s="517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</row>
    <row r="114" spans="1:49" s="16" customFormat="1" ht="12.75" customHeight="1" x14ac:dyDescent="0.2">
      <c r="A114" s="200">
        <v>412</v>
      </c>
      <c r="B114" s="349" t="s">
        <v>440</v>
      </c>
      <c r="C114" s="434">
        <v>0</v>
      </c>
      <c r="D114" s="434">
        <v>250000</v>
      </c>
      <c r="E114" s="434">
        <f t="shared" ref="E114" si="12">C114+D114</f>
        <v>250000</v>
      </c>
      <c r="F114" s="526"/>
      <c r="G114" s="526"/>
      <c r="H114" s="516"/>
      <c r="I114" s="516"/>
      <c r="J114" s="517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</row>
    <row r="115" spans="1:49" s="16" customFormat="1" ht="24.95" customHeight="1" x14ac:dyDescent="0.2">
      <c r="A115" s="245" t="s">
        <v>289</v>
      </c>
      <c r="B115" s="382"/>
      <c r="C115" s="427">
        <f>C116+C123</f>
        <v>190000</v>
      </c>
      <c r="D115" s="427">
        <f>D116+D123</f>
        <v>-10000</v>
      </c>
      <c r="E115" s="427">
        <f t="shared" si="10"/>
        <v>180000</v>
      </c>
      <c r="F115" s="501">
        <f>F116+F123</f>
        <v>30000</v>
      </c>
      <c r="G115" s="501">
        <f>G116+G123</f>
        <v>30000</v>
      </c>
      <c r="H115" s="673">
        <f>F115/E115</f>
        <v>0.16666666666666666</v>
      </c>
      <c r="I115" s="673">
        <f>G115/F115</f>
        <v>1</v>
      </c>
      <c r="J115" s="674">
        <f>G115/E115</f>
        <v>0.16666666666666666</v>
      </c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</row>
    <row r="116" spans="1:49" s="16" customFormat="1" ht="15" customHeight="1" x14ac:dyDescent="0.2">
      <c r="A116" s="224" t="s">
        <v>297</v>
      </c>
      <c r="B116" s="366" t="s">
        <v>156</v>
      </c>
      <c r="C116" s="428">
        <f>C119</f>
        <v>30000</v>
      </c>
      <c r="D116" s="428">
        <f>D119</f>
        <v>-10000</v>
      </c>
      <c r="E116" s="428">
        <f t="shared" si="10"/>
        <v>20000</v>
      </c>
      <c r="F116" s="503">
        <f>F119</f>
        <v>30000</v>
      </c>
      <c r="G116" s="503">
        <f>G119</f>
        <v>30000</v>
      </c>
      <c r="H116" s="671">
        <f>F116/E116</f>
        <v>1.5</v>
      </c>
      <c r="I116" s="671">
        <f>G116/F116</f>
        <v>1</v>
      </c>
      <c r="J116" s="672">
        <f>G116/E116</f>
        <v>1.5</v>
      </c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</row>
    <row r="117" spans="1:49" s="54" customFormat="1" ht="15" customHeight="1" x14ac:dyDescent="0.2">
      <c r="A117" s="225"/>
      <c r="B117" s="309" t="s">
        <v>148</v>
      </c>
      <c r="C117" s="435"/>
      <c r="D117" s="435"/>
      <c r="E117" s="435"/>
      <c r="F117" s="502"/>
      <c r="G117" s="502"/>
      <c r="H117" s="505"/>
      <c r="I117" s="505"/>
      <c r="J117" s="506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</row>
    <row r="118" spans="1:49" s="16" customFormat="1" ht="12.75" customHeight="1" x14ac:dyDescent="0.2">
      <c r="A118" s="226" t="s">
        <v>105</v>
      </c>
      <c r="B118" s="344" t="s">
        <v>126</v>
      </c>
      <c r="C118" s="429"/>
      <c r="D118" s="429"/>
      <c r="E118" s="429"/>
      <c r="F118" s="515"/>
      <c r="G118" s="515"/>
      <c r="H118" s="516"/>
      <c r="I118" s="516"/>
      <c r="J118" s="517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</row>
    <row r="119" spans="1:49" s="16" customFormat="1" ht="12.75" customHeight="1" x14ac:dyDescent="0.2">
      <c r="A119" s="204">
        <v>3</v>
      </c>
      <c r="B119" s="345" t="s">
        <v>67</v>
      </c>
      <c r="C119" s="430">
        <f t="shared" ref="C119:G121" si="13">C120</f>
        <v>30000</v>
      </c>
      <c r="D119" s="430">
        <f>D120</f>
        <v>-10000</v>
      </c>
      <c r="E119" s="430">
        <f>C119+D119</f>
        <v>20000</v>
      </c>
      <c r="F119" s="533">
        <f t="shared" si="13"/>
        <v>30000</v>
      </c>
      <c r="G119" s="533">
        <f t="shared" si="13"/>
        <v>30000</v>
      </c>
      <c r="H119" s="543">
        <f>F119/E119</f>
        <v>1.5</v>
      </c>
      <c r="I119" s="543">
        <f t="shared" ref="I119:I121" si="14">G119/F119</f>
        <v>1</v>
      </c>
      <c r="J119" s="544">
        <f>G119/E119</f>
        <v>1.5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</row>
    <row r="120" spans="1:49" s="16" customFormat="1" ht="12.75" customHeight="1" x14ac:dyDescent="0.2">
      <c r="A120" s="197">
        <v>32</v>
      </c>
      <c r="B120" s="346" t="s">
        <v>29</v>
      </c>
      <c r="C120" s="431">
        <f t="shared" si="13"/>
        <v>30000</v>
      </c>
      <c r="D120" s="431">
        <f>D121</f>
        <v>-10000</v>
      </c>
      <c r="E120" s="431">
        <f>C120+D120</f>
        <v>20000</v>
      </c>
      <c r="F120" s="534">
        <f t="shared" si="13"/>
        <v>30000</v>
      </c>
      <c r="G120" s="534">
        <f t="shared" si="13"/>
        <v>30000</v>
      </c>
      <c r="H120" s="545">
        <f>F120/E120</f>
        <v>1.5</v>
      </c>
      <c r="I120" s="545">
        <f t="shared" si="14"/>
        <v>1</v>
      </c>
      <c r="J120" s="546">
        <f>G120/E120</f>
        <v>1.5</v>
      </c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</row>
    <row r="121" spans="1:49" s="16" customFormat="1" ht="12.75" customHeight="1" x14ac:dyDescent="0.2">
      <c r="A121" s="227">
        <v>323</v>
      </c>
      <c r="B121" s="367" t="s">
        <v>32</v>
      </c>
      <c r="C121" s="447">
        <f t="shared" si="13"/>
        <v>30000</v>
      </c>
      <c r="D121" s="447">
        <f>D122</f>
        <v>-10000</v>
      </c>
      <c r="E121" s="447">
        <f>C121+D121</f>
        <v>20000</v>
      </c>
      <c r="F121" s="523">
        <f t="shared" si="13"/>
        <v>30000</v>
      </c>
      <c r="G121" s="523">
        <f t="shared" si="13"/>
        <v>30000</v>
      </c>
      <c r="H121" s="524">
        <f>F121/C121</f>
        <v>1</v>
      </c>
      <c r="I121" s="524">
        <f t="shared" si="14"/>
        <v>1</v>
      </c>
      <c r="J121" s="525">
        <f>G121/E121</f>
        <v>1.5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</row>
    <row r="122" spans="1:49" s="16" customFormat="1" ht="12.75" customHeight="1" x14ac:dyDescent="0.2">
      <c r="A122" s="228">
        <v>323</v>
      </c>
      <c r="B122" s="368" t="s">
        <v>32</v>
      </c>
      <c r="C122" s="448">
        <v>30000</v>
      </c>
      <c r="D122" s="448">
        <v>-10000</v>
      </c>
      <c r="E122" s="448">
        <f>C122+D122</f>
        <v>20000</v>
      </c>
      <c r="F122" s="526">
        <v>30000</v>
      </c>
      <c r="G122" s="526">
        <v>30000</v>
      </c>
      <c r="H122" s="516"/>
      <c r="I122" s="516"/>
      <c r="J122" s="517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</row>
    <row r="123" spans="1:49" s="16" customFormat="1" ht="15" customHeight="1" x14ac:dyDescent="0.2">
      <c r="A123" s="224" t="s">
        <v>220</v>
      </c>
      <c r="B123" s="91" t="s">
        <v>378</v>
      </c>
      <c r="C123" s="428">
        <f>C126</f>
        <v>160000</v>
      </c>
      <c r="D123" s="428">
        <f>D126</f>
        <v>0</v>
      </c>
      <c r="E123" s="428">
        <f>C123+D123</f>
        <v>160000</v>
      </c>
      <c r="F123" s="503">
        <f>F126</f>
        <v>0</v>
      </c>
      <c r="G123" s="503">
        <f>G126</f>
        <v>0</v>
      </c>
      <c r="H123" s="669">
        <f>F123/E123</f>
        <v>0</v>
      </c>
      <c r="I123" s="669" t="e">
        <f>G123/F123</f>
        <v>#DIV/0!</v>
      </c>
      <c r="J123" s="670">
        <f>G123/E123</f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s="16" customFormat="1" ht="15" customHeight="1" x14ac:dyDescent="0.2">
      <c r="A124" s="225" t="s">
        <v>376</v>
      </c>
      <c r="B124" s="309" t="s">
        <v>148</v>
      </c>
      <c r="C124" s="428"/>
      <c r="D124" s="428"/>
      <c r="E124" s="428"/>
      <c r="F124" s="502"/>
      <c r="G124" s="502"/>
      <c r="H124" s="505"/>
      <c r="I124" s="505"/>
      <c r="J124" s="506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</row>
    <row r="125" spans="1:49" s="16" customFormat="1" ht="12.75" customHeight="1" x14ac:dyDescent="0.2">
      <c r="A125" s="229" t="s">
        <v>103</v>
      </c>
      <c r="B125" s="344" t="s">
        <v>127</v>
      </c>
      <c r="C125" s="429"/>
      <c r="D125" s="429"/>
      <c r="E125" s="429"/>
      <c r="F125" s="515"/>
      <c r="G125" s="515"/>
      <c r="H125" s="516"/>
      <c r="I125" s="516"/>
      <c r="J125" s="517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s="16" customFormat="1" ht="12.75" customHeight="1" x14ac:dyDescent="0.2">
      <c r="A126" s="221">
        <v>4</v>
      </c>
      <c r="B126" s="364" t="s">
        <v>135</v>
      </c>
      <c r="C126" s="430">
        <f t="shared" ref="C126:G128" si="15">C127</f>
        <v>160000</v>
      </c>
      <c r="D126" s="430">
        <f>D127</f>
        <v>0</v>
      </c>
      <c r="E126" s="430">
        <f t="shared" ref="E126:E131" si="16">C126+D126</f>
        <v>160000</v>
      </c>
      <c r="F126" s="533">
        <f t="shared" si="15"/>
        <v>0</v>
      </c>
      <c r="G126" s="533">
        <f t="shared" si="15"/>
        <v>0</v>
      </c>
      <c r="H126" s="518">
        <f>F126/E126</f>
        <v>0</v>
      </c>
      <c r="I126" s="518" t="e">
        <f t="shared" ref="I126:I128" si="17">G126/F126</f>
        <v>#DIV/0!</v>
      </c>
      <c r="J126" s="519">
        <f>G126/E126</f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s="47" customFormat="1" ht="12.75" customHeight="1" x14ac:dyDescent="0.2">
      <c r="A127" s="230">
        <v>42</v>
      </c>
      <c r="B127" s="365" t="s">
        <v>151</v>
      </c>
      <c r="C127" s="431">
        <f t="shared" si="15"/>
        <v>160000</v>
      </c>
      <c r="D127" s="431">
        <f>D128</f>
        <v>0</v>
      </c>
      <c r="E127" s="431">
        <f t="shared" si="16"/>
        <v>160000</v>
      </c>
      <c r="F127" s="534">
        <f t="shared" si="15"/>
        <v>0</v>
      </c>
      <c r="G127" s="534">
        <f t="shared" si="15"/>
        <v>0</v>
      </c>
      <c r="H127" s="521">
        <f>F127/E127</f>
        <v>0</v>
      </c>
      <c r="I127" s="521" t="e">
        <f t="shared" si="17"/>
        <v>#DIV/0!</v>
      </c>
      <c r="J127" s="522">
        <f>G127/E127</f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</row>
    <row r="128" spans="1:49" s="16" customFormat="1" ht="12.75" customHeight="1" x14ac:dyDescent="0.2">
      <c r="A128" s="231">
        <v>421</v>
      </c>
      <c r="B128" s="367" t="s">
        <v>42</v>
      </c>
      <c r="C128" s="447">
        <f t="shared" si="15"/>
        <v>160000</v>
      </c>
      <c r="D128" s="447">
        <f>D129</f>
        <v>0</v>
      </c>
      <c r="E128" s="447">
        <f t="shared" si="16"/>
        <v>160000</v>
      </c>
      <c r="F128" s="523">
        <f t="shared" si="15"/>
        <v>0</v>
      </c>
      <c r="G128" s="523">
        <f t="shared" si="15"/>
        <v>0</v>
      </c>
      <c r="H128" s="524">
        <f>F128/E128</f>
        <v>0</v>
      </c>
      <c r="I128" s="524" t="e">
        <f t="shared" si="17"/>
        <v>#DIV/0!</v>
      </c>
      <c r="J128" s="525">
        <f>G128/E128</f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</row>
    <row r="129" spans="1:49" s="16" customFormat="1" ht="12.75" customHeight="1" x14ac:dyDescent="0.2">
      <c r="A129" s="232">
        <v>421</v>
      </c>
      <c r="B129" s="344" t="s">
        <v>42</v>
      </c>
      <c r="C129" s="448">
        <v>160000</v>
      </c>
      <c r="D129" s="448"/>
      <c r="E129" s="448">
        <f t="shared" si="16"/>
        <v>160000</v>
      </c>
      <c r="F129" s="526"/>
      <c r="G129" s="526"/>
      <c r="H129" s="516"/>
      <c r="I129" s="516"/>
      <c r="J129" s="517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54" customFormat="1" ht="24.95" customHeight="1" x14ac:dyDescent="0.2">
      <c r="A130" s="784" t="s">
        <v>386</v>
      </c>
      <c r="B130" s="785"/>
      <c r="C130" s="427">
        <f>C131</f>
        <v>50000</v>
      </c>
      <c r="D130" s="427">
        <f>D131</f>
        <v>175000</v>
      </c>
      <c r="E130" s="427">
        <f t="shared" si="16"/>
        <v>225000</v>
      </c>
      <c r="F130" s="501">
        <f>F131</f>
        <v>20000</v>
      </c>
      <c r="G130" s="501">
        <f>G131</f>
        <v>15000</v>
      </c>
      <c r="H130" s="673">
        <f>F130/E130</f>
        <v>8.8888888888888892E-2</v>
      </c>
      <c r="I130" s="673">
        <f>G130/F130</f>
        <v>0.75</v>
      </c>
      <c r="J130" s="674">
        <f>G130/E130</f>
        <v>6.6666666666666666E-2</v>
      </c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54" customFormat="1" ht="15" customHeight="1" x14ac:dyDescent="0.2">
      <c r="A131" s="218" t="s">
        <v>145</v>
      </c>
      <c r="B131" s="308" t="s">
        <v>387</v>
      </c>
      <c r="C131" s="445">
        <f>C134</f>
        <v>50000</v>
      </c>
      <c r="D131" s="445">
        <f>D134</f>
        <v>175000</v>
      </c>
      <c r="E131" s="445">
        <f t="shared" si="16"/>
        <v>225000</v>
      </c>
      <c r="F131" s="503">
        <f>F134</f>
        <v>20000</v>
      </c>
      <c r="G131" s="503">
        <f>G134</f>
        <v>15000</v>
      </c>
      <c r="H131" s="671">
        <f>F131/E131</f>
        <v>8.8888888888888892E-2</v>
      </c>
      <c r="I131" s="671">
        <f>G131/F131</f>
        <v>0.75</v>
      </c>
      <c r="J131" s="672">
        <f>G131/E131</f>
        <v>6.6666666666666666E-2</v>
      </c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4" customFormat="1" ht="15" customHeight="1" x14ac:dyDescent="0.2">
      <c r="A132" s="219" t="s">
        <v>388</v>
      </c>
      <c r="B132" s="309" t="s">
        <v>148</v>
      </c>
      <c r="C132" s="428"/>
      <c r="D132" s="428"/>
      <c r="E132" s="428"/>
      <c r="F132" s="502"/>
      <c r="G132" s="502"/>
      <c r="H132" s="505"/>
      <c r="I132" s="505"/>
      <c r="J132" s="506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4" customFormat="1" ht="12.75" customHeight="1" x14ac:dyDescent="0.2">
      <c r="A133" s="220" t="s">
        <v>149</v>
      </c>
      <c r="B133" s="344" t="s">
        <v>127</v>
      </c>
      <c r="C133" s="429"/>
      <c r="D133" s="429"/>
      <c r="E133" s="429"/>
      <c r="F133" s="515"/>
      <c r="G133" s="515"/>
      <c r="H133" s="516"/>
      <c r="I133" s="516"/>
      <c r="J133" s="517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ht="12.75" customHeight="1" x14ac:dyDescent="0.2">
      <c r="A134" s="221">
        <v>4</v>
      </c>
      <c r="B134" s="364" t="s">
        <v>135</v>
      </c>
      <c r="C134" s="697">
        <f>C135</f>
        <v>50000</v>
      </c>
      <c r="D134" s="697">
        <f>D135</f>
        <v>175000</v>
      </c>
      <c r="E134" s="697">
        <f t="shared" ref="E134:E143" si="18">C134+D134</f>
        <v>225000</v>
      </c>
      <c r="F134" s="698">
        <f>F135</f>
        <v>20000</v>
      </c>
      <c r="G134" s="698">
        <f>G135</f>
        <v>15000</v>
      </c>
      <c r="H134" s="699">
        <f>F134/E134</f>
        <v>8.8888888888888892E-2</v>
      </c>
      <c r="I134" s="699">
        <f t="shared" ref="I134:I136" si="19">G134/F134</f>
        <v>0.75</v>
      </c>
      <c r="J134" s="700">
        <f>G134/E134</f>
        <v>6.6666666666666666E-2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ht="12.75" customHeight="1" x14ac:dyDescent="0.2">
      <c r="A135" s="230">
        <v>42</v>
      </c>
      <c r="B135" s="365" t="s">
        <v>151</v>
      </c>
      <c r="C135" s="701">
        <f>C136+C140</f>
        <v>50000</v>
      </c>
      <c r="D135" s="701">
        <f>D136+D140</f>
        <v>175000</v>
      </c>
      <c r="E135" s="701">
        <f t="shared" si="18"/>
        <v>225000</v>
      </c>
      <c r="F135" s="702">
        <v>20000</v>
      </c>
      <c r="G135" s="702">
        <v>15000</v>
      </c>
      <c r="H135" s="703">
        <f>F135/E135</f>
        <v>8.8888888888888892E-2</v>
      </c>
      <c r="I135" s="703">
        <f t="shared" si="19"/>
        <v>0.75</v>
      </c>
      <c r="J135" s="704">
        <f>G135/E135</f>
        <v>6.6666666666666666E-2</v>
      </c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56" customFormat="1" ht="12.75" customHeight="1" x14ac:dyDescent="0.2">
      <c r="A136" s="227">
        <v>422</v>
      </c>
      <c r="B136" s="367" t="s">
        <v>43</v>
      </c>
      <c r="C136" s="449">
        <f>C137+C138+C139</f>
        <v>25000</v>
      </c>
      <c r="D136" s="449">
        <f>D137+D138+D139</f>
        <v>175000</v>
      </c>
      <c r="E136" s="449">
        <f t="shared" si="18"/>
        <v>200000</v>
      </c>
      <c r="F136" s="535">
        <f>F138</f>
        <v>0</v>
      </c>
      <c r="G136" s="535">
        <f>G138</f>
        <v>0</v>
      </c>
      <c r="H136" s="524">
        <f>F136/E136</f>
        <v>0</v>
      </c>
      <c r="I136" s="524" t="e">
        <f t="shared" si="19"/>
        <v>#DIV/0!</v>
      </c>
      <c r="J136" s="525">
        <f>G136/E136</f>
        <v>0</v>
      </c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56" customFormat="1" ht="12.75" customHeight="1" x14ac:dyDescent="0.2">
      <c r="A137" s="310">
        <v>422</v>
      </c>
      <c r="B137" s="369" t="s">
        <v>431</v>
      </c>
      <c r="C137" s="450">
        <v>0</v>
      </c>
      <c r="D137" s="450">
        <v>35000</v>
      </c>
      <c r="E137" s="450">
        <f>C137+D137</f>
        <v>35000</v>
      </c>
      <c r="F137" s="735"/>
      <c r="G137" s="735"/>
      <c r="H137" s="736"/>
      <c r="I137" s="736"/>
      <c r="J137" s="539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ht="12.75" customHeight="1" x14ac:dyDescent="0.2">
      <c r="A138" s="310">
        <v>422</v>
      </c>
      <c r="B138" s="369" t="s">
        <v>389</v>
      </c>
      <c r="C138" s="450">
        <v>25000</v>
      </c>
      <c r="D138" s="450"/>
      <c r="E138" s="450">
        <f t="shared" si="18"/>
        <v>25000</v>
      </c>
      <c r="F138" s="515"/>
      <c r="G138" s="515"/>
      <c r="H138" s="516"/>
      <c r="I138" s="516"/>
      <c r="J138" s="517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ht="12.75" customHeight="1" x14ac:dyDescent="0.2">
      <c r="A139" s="310">
        <v>422</v>
      </c>
      <c r="B139" s="369" t="s">
        <v>432</v>
      </c>
      <c r="C139" s="450">
        <v>0</v>
      </c>
      <c r="D139" s="450">
        <v>140000</v>
      </c>
      <c r="E139" s="450">
        <f>C139+D139</f>
        <v>140000</v>
      </c>
      <c r="F139" s="515"/>
      <c r="G139" s="515"/>
      <c r="H139" s="516"/>
      <c r="I139" s="516"/>
      <c r="J139" s="517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56" customFormat="1" ht="12.75" customHeight="1" x14ac:dyDescent="0.2">
      <c r="A140" s="227">
        <v>426</v>
      </c>
      <c r="B140" s="367" t="s">
        <v>390</v>
      </c>
      <c r="C140" s="449">
        <f>C141</f>
        <v>25000</v>
      </c>
      <c r="D140" s="449">
        <f>D141</f>
        <v>0</v>
      </c>
      <c r="E140" s="449">
        <f t="shared" si="18"/>
        <v>25000</v>
      </c>
      <c r="F140" s="535">
        <f>F141</f>
        <v>0</v>
      </c>
      <c r="G140" s="535">
        <f>G141</f>
        <v>0</v>
      </c>
      <c r="H140" s="524">
        <f>F140/E140</f>
        <v>0</v>
      </c>
      <c r="I140" s="524" t="e">
        <f>G140/F140</f>
        <v>#DIV/0!</v>
      </c>
      <c r="J140" s="525">
        <f>G140/E140</f>
        <v>0</v>
      </c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</row>
    <row r="141" spans="1:49" ht="12.75" customHeight="1" x14ac:dyDescent="0.2">
      <c r="A141" s="310">
        <v>426</v>
      </c>
      <c r="B141" s="369" t="s">
        <v>147</v>
      </c>
      <c r="C141" s="450">
        <v>25000</v>
      </c>
      <c r="D141" s="450"/>
      <c r="E141" s="450">
        <f t="shared" si="18"/>
        <v>25000</v>
      </c>
      <c r="F141" s="515"/>
      <c r="G141" s="515"/>
      <c r="H141" s="516"/>
      <c r="I141" s="516"/>
      <c r="J141" s="517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</row>
    <row r="142" spans="1:49" s="64" customFormat="1" ht="24.95" customHeight="1" x14ac:dyDescent="0.2">
      <c r="A142" s="233" t="s">
        <v>391</v>
      </c>
      <c r="B142" s="370"/>
      <c r="C142" s="451">
        <f>C143</f>
        <v>2260000</v>
      </c>
      <c r="D142" s="451">
        <f>D143+D150</f>
        <v>590000</v>
      </c>
      <c r="E142" s="451">
        <f t="shared" si="18"/>
        <v>2850000</v>
      </c>
      <c r="F142" s="501">
        <f>F143</f>
        <v>500000</v>
      </c>
      <c r="G142" s="501">
        <f>G143</f>
        <v>0</v>
      </c>
      <c r="H142" s="673">
        <f>F142/E142</f>
        <v>0.17543859649122806</v>
      </c>
      <c r="I142" s="673">
        <f>G142/F142</f>
        <v>0</v>
      </c>
      <c r="J142" s="674">
        <f>G142/E142</f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</row>
    <row r="143" spans="1:49" s="64" customFormat="1" ht="15" customHeight="1" x14ac:dyDescent="0.2">
      <c r="A143" s="224" t="s">
        <v>220</v>
      </c>
      <c r="B143" s="91" t="s">
        <v>346</v>
      </c>
      <c r="C143" s="428">
        <f>C146</f>
        <v>2260000</v>
      </c>
      <c r="D143" s="428">
        <f>D146</f>
        <v>350000</v>
      </c>
      <c r="E143" s="428">
        <f t="shared" si="18"/>
        <v>2610000</v>
      </c>
      <c r="F143" s="503">
        <f>F146</f>
        <v>500000</v>
      </c>
      <c r="G143" s="503">
        <f>G146</f>
        <v>0</v>
      </c>
      <c r="H143" s="671">
        <f>F143/E143</f>
        <v>0.19157088122605365</v>
      </c>
      <c r="I143" s="671">
        <f>G143/F143</f>
        <v>0</v>
      </c>
      <c r="J143" s="672">
        <f>G143/E143</f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</row>
    <row r="144" spans="1:49" s="64" customFormat="1" ht="15" customHeight="1" x14ac:dyDescent="0.2">
      <c r="A144" s="225" t="s">
        <v>392</v>
      </c>
      <c r="B144" s="309" t="s">
        <v>339</v>
      </c>
      <c r="C144" s="428"/>
      <c r="D144" s="428"/>
      <c r="E144" s="428"/>
      <c r="F144" s="502"/>
      <c r="G144" s="502"/>
      <c r="H144" s="505"/>
      <c r="I144" s="505"/>
      <c r="J144" s="506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</row>
    <row r="145" spans="1:49" s="64" customFormat="1" ht="12.75" customHeight="1" x14ac:dyDescent="0.2">
      <c r="A145" s="229" t="s">
        <v>103</v>
      </c>
      <c r="B145" s="344" t="s">
        <v>127</v>
      </c>
      <c r="C145" s="429"/>
      <c r="D145" s="429"/>
      <c r="E145" s="429"/>
      <c r="F145" s="515"/>
      <c r="G145" s="515"/>
      <c r="H145" s="516"/>
      <c r="I145" s="516"/>
      <c r="J145" s="517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</row>
    <row r="146" spans="1:49" s="64" customFormat="1" ht="12.75" customHeight="1" x14ac:dyDescent="0.2">
      <c r="A146" s="221">
        <v>4</v>
      </c>
      <c r="B146" s="364" t="s">
        <v>135</v>
      </c>
      <c r="C146" s="430">
        <f t="shared" ref="C146:G148" si="20">C147</f>
        <v>2260000</v>
      </c>
      <c r="D146" s="430">
        <f>D147</f>
        <v>350000</v>
      </c>
      <c r="E146" s="430">
        <f>C146+D146</f>
        <v>2610000</v>
      </c>
      <c r="F146" s="533">
        <f t="shared" si="20"/>
        <v>500000</v>
      </c>
      <c r="G146" s="533">
        <f t="shared" si="20"/>
        <v>0</v>
      </c>
      <c r="H146" s="543">
        <f>F146/E146</f>
        <v>0.19157088122605365</v>
      </c>
      <c r="I146" s="543">
        <f t="shared" ref="I146:I148" si="21">G146/F146</f>
        <v>0</v>
      </c>
      <c r="J146" s="544">
        <f>G146/E146</f>
        <v>0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</row>
    <row r="147" spans="1:49" s="64" customFormat="1" ht="12.75" customHeight="1" x14ac:dyDescent="0.2">
      <c r="A147" s="230">
        <v>42</v>
      </c>
      <c r="B147" s="365" t="s">
        <v>151</v>
      </c>
      <c r="C147" s="431">
        <f t="shared" si="20"/>
        <v>2260000</v>
      </c>
      <c r="D147" s="431">
        <f>D148</f>
        <v>350000</v>
      </c>
      <c r="E147" s="431">
        <f>C147+D147</f>
        <v>2610000</v>
      </c>
      <c r="F147" s="534">
        <f t="shared" si="20"/>
        <v>500000</v>
      </c>
      <c r="G147" s="534">
        <f t="shared" si="20"/>
        <v>0</v>
      </c>
      <c r="H147" s="545">
        <f>F147/E147</f>
        <v>0.19157088122605365</v>
      </c>
      <c r="I147" s="545">
        <f t="shared" si="21"/>
        <v>0</v>
      </c>
      <c r="J147" s="546">
        <f>G147/E147</f>
        <v>0</v>
      </c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</row>
    <row r="148" spans="1:49" ht="12.75" customHeight="1" x14ac:dyDescent="0.2">
      <c r="A148" s="231">
        <v>421</v>
      </c>
      <c r="B148" s="367" t="s">
        <v>42</v>
      </c>
      <c r="C148" s="447">
        <f t="shared" si="20"/>
        <v>2260000</v>
      </c>
      <c r="D148" s="447">
        <f>D149</f>
        <v>350000</v>
      </c>
      <c r="E148" s="447">
        <f>C148+D148</f>
        <v>2610000</v>
      </c>
      <c r="F148" s="523">
        <f t="shared" si="20"/>
        <v>500000</v>
      </c>
      <c r="G148" s="523">
        <f t="shared" si="20"/>
        <v>0</v>
      </c>
      <c r="H148" s="524">
        <f>F148/E148</f>
        <v>0.19157088122605365</v>
      </c>
      <c r="I148" s="524">
        <f t="shared" si="21"/>
        <v>0</v>
      </c>
      <c r="J148" s="525">
        <f>G148/E148</f>
        <v>0</v>
      </c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</row>
    <row r="149" spans="1:49" ht="12.75" customHeight="1" x14ac:dyDescent="0.2">
      <c r="A149" s="232">
        <v>421</v>
      </c>
      <c r="B149" s="344" t="s">
        <v>42</v>
      </c>
      <c r="C149" s="448">
        <v>2260000</v>
      </c>
      <c r="D149" s="448">
        <v>350000</v>
      </c>
      <c r="E149" s="448">
        <f>C149+D149</f>
        <v>2610000</v>
      </c>
      <c r="F149" s="526">
        <v>500000</v>
      </c>
      <c r="G149" s="526"/>
      <c r="H149" s="516"/>
      <c r="I149" s="516"/>
      <c r="J149" s="517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</row>
    <row r="150" spans="1:49" ht="15" customHeight="1" x14ac:dyDescent="0.2">
      <c r="A150" s="224" t="s">
        <v>220</v>
      </c>
      <c r="B150" s="91" t="s">
        <v>438</v>
      </c>
      <c r="C150" s="428">
        <f>C153</f>
        <v>0</v>
      </c>
      <c r="D150" s="428">
        <f>D153</f>
        <v>240000</v>
      </c>
      <c r="E150" s="428">
        <f t="shared" ref="E150" si="22">C150+D150</f>
        <v>240000</v>
      </c>
      <c r="F150" s="503">
        <f>F153</f>
        <v>500000</v>
      </c>
      <c r="G150" s="503">
        <f>G153</f>
        <v>0</v>
      </c>
      <c r="H150" s="671">
        <f>F150/E150</f>
        <v>2.0833333333333335</v>
      </c>
      <c r="I150" s="671">
        <f>G150/F150</f>
        <v>0</v>
      </c>
      <c r="J150" s="672">
        <f>G150/E150</f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</row>
    <row r="151" spans="1:49" ht="15" customHeight="1" x14ac:dyDescent="0.2">
      <c r="A151" s="225" t="s">
        <v>437</v>
      </c>
      <c r="B151" s="309" t="s">
        <v>339</v>
      </c>
      <c r="C151" s="428"/>
      <c r="D151" s="428"/>
      <c r="E151" s="428"/>
      <c r="F151" s="502"/>
      <c r="G151" s="502"/>
      <c r="H151" s="505"/>
      <c r="I151" s="505"/>
      <c r="J151" s="506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</row>
    <row r="152" spans="1:49" ht="12.75" customHeight="1" x14ac:dyDescent="0.2">
      <c r="A152" s="229" t="s">
        <v>103</v>
      </c>
      <c r="B152" s="344" t="s">
        <v>127</v>
      </c>
      <c r="C152" s="429"/>
      <c r="D152" s="429"/>
      <c r="E152" s="429"/>
      <c r="F152" s="515"/>
      <c r="G152" s="515"/>
      <c r="H152" s="516"/>
      <c r="I152" s="516"/>
      <c r="J152" s="517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</row>
    <row r="153" spans="1:49" ht="12.75" customHeight="1" x14ac:dyDescent="0.2">
      <c r="A153" s="221">
        <v>4</v>
      </c>
      <c r="B153" s="364" t="s">
        <v>135</v>
      </c>
      <c r="C153" s="430">
        <f t="shared" ref="C153:G155" si="23">C154</f>
        <v>0</v>
      </c>
      <c r="D153" s="430">
        <f>D154</f>
        <v>240000</v>
      </c>
      <c r="E153" s="430">
        <f>C153+D153</f>
        <v>240000</v>
      </c>
      <c r="F153" s="533">
        <f t="shared" si="23"/>
        <v>500000</v>
      </c>
      <c r="G153" s="533">
        <f t="shared" si="23"/>
        <v>0</v>
      </c>
      <c r="H153" s="543">
        <f>F153/E153</f>
        <v>2.0833333333333335</v>
      </c>
      <c r="I153" s="543">
        <f t="shared" ref="I153:I155" si="24">G153/F153</f>
        <v>0</v>
      </c>
      <c r="J153" s="544">
        <f>G153/E153</f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</row>
    <row r="154" spans="1:49" ht="12.75" customHeight="1" x14ac:dyDescent="0.2">
      <c r="A154" s="230">
        <v>42</v>
      </c>
      <c r="B154" s="365" t="s">
        <v>151</v>
      </c>
      <c r="C154" s="431">
        <f t="shared" si="23"/>
        <v>0</v>
      </c>
      <c r="D154" s="431">
        <f>D155</f>
        <v>240000</v>
      </c>
      <c r="E154" s="431">
        <f>C154+D154</f>
        <v>240000</v>
      </c>
      <c r="F154" s="534">
        <f t="shared" si="23"/>
        <v>500000</v>
      </c>
      <c r="G154" s="534">
        <f t="shared" si="23"/>
        <v>0</v>
      </c>
      <c r="H154" s="545">
        <f>F154/E154</f>
        <v>2.0833333333333335</v>
      </c>
      <c r="I154" s="545">
        <f t="shared" si="24"/>
        <v>0</v>
      </c>
      <c r="J154" s="546">
        <f>G154/E154</f>
        <v>0</v>
      </c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</row>
    <row r="155" spans="1:49" ht="12.75" customHeight="1" x14ac:dyDescent="0.2">
      <c r="A155" s="231">
        <v>421</v>
      </c>
      <c r="B155" s="367" t="s">
        <v>42</v>
      </c>
      <c r="C155" s="447">
        <f t="shared" si="23"/>
        <v>0</v>
      </c>
      <c r="D155" s="447">
        <f>D156</f>
        <v>240000</v>
      </c>
      <c r="E155" s="447">
        <f>C155+D155</f>
        <v>240000</v>
      </c>
      <c r="F155" s="523">
        <f t="shared" si="23"/>
        <v>500000</v>
      </c>
      <c r="G155" s="523">
        <f t="shared" si="23"/>
        <v>0</v>
      </c>
      <c r="H155" s="524">
        <f>F155/E155</f>
        <v>2.0833333333333335</v>
      </c>
      <c r="I155" s="524">
        <f t="shared" si="24"/>
        <v>0</v>
      </c>
      <c r="J155" s="525">
        <f>G155/E155</f>
        <v>0</v>
      </c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</row>
    <row r="156" spans="1:49" ht="12.75" customHeight="1" x14ac:dyDescent="0.2">
      <c r="A156" s="232">
        <v>421</v>
      </c>
      <c r="B156" s="344" t="s">
        <v>42</v>
      </c>
      <c r="C156" s="448">
        <v>0</v>
      </c>
      <c r="D156" s="448">
        <v>240000</v>
      </c>
      <c r="E156" s="448">
        <f>C156+D156</f>
        <v>240000</v>
      </c>
      <c r="F156" s="526">
        <v>500000</v>
      </c>
      <c r="G156" s="526"/>
      <c r="H156" s="516"/>
      <c r="I156" s="516"/>
      <c r="J156" s="517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</row>
    <row r="157" spans="1:49" ht="24.95" customHeight="1" x14ac:dyDescent="0.2">
      <c r="A157" s="780" t="s">
        <v>106</v>
      </c>
      <c r="B157" s="781"/>
      <c r="C157" s="452"/>
      <c r="D157" s="452"/>
      <c r="E157" s="452"/>
      <c r="F157" s="536"/>
      <c r="G157" s="536"/>
      <c r="H157" s="537"/>
      <c r="I157" s="537"/>
      <c r="J157" s="538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</row>
    <row r="158" spans="1:49" ht="24.95" customHeight="1" x14ac:dyDescent="0.2">
      <c r="A158" s="234" t="s">
        <v>290</v>
      </c>
      <c r="B158" s="371"/>
      <c r="C158" s="427">
        <f>C159+C166+C173</f>
        <v>190000</v>
      </c>
      <c r="D158" s="427">
        <f>D159+D166+D173</f>
        <v>0</v>
      </c>
      <c r="E158" s="427">
        <f>C158+D158</f>
        <v>190000</v>
      </c>
      <c r="F158" s="501">
        <f>F159+F166+F173</f>
        <v>260000</v>
      </c>
      <c r="G158" s="501">
        <f>G159+G166+G173</f>
        <v>260000</v>
      </c>
      <c r="H158" s="673">
        <f>F158/E158</f>
        <v>1.368421052631579</v>
      </c>
      <c r="I158" s="673">
        <f>G158/F158</f>
        <v>1</v>
      </c>
      <c r="J158" s="674">
        <f>G158/E158</f>
        <v>1.368421052631579</v>
      </c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</row>
    <row r="159" spans="1:49" ht="15" customHeight="1" x14ac:dyDescent="0.2">
      <c r="A159" s="235" t="s">
        <v>298</v>
      </c>
      <c r="B159" s="372" t="s">
        <v>212</v>
      </c>
      <c r="C159" s="428">
        <f>C162</f>
        <v>180000</v>
      </c>
      <c r="D159" s="428">
        <f>D162</f>
        <v>0</v>
      </c>
      <c r="E159" s="428">
        <f>C159+D159</f>
        <v>180000</v>
      </c>
      <c r="F159" s="503">
        <f>F162</f>
        <v>250000</v>
      </c>
      <c r="G159" s="503">
        <f>G162</f>
        <v>250000</v>
      </c>
      <c r="H159" s="671">
        <f>F159/E159</f>
        <v>1.3888888888888888</v>
      </c>
      <c r="I159" s="671">
        <f>G159/F159</f>
        <v>1</v>
      </c>
      <c r="J159" s="672">
        <f>G159/E159</f>
        <v>1.3888888888888888</v>
      </c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</row>
    <row r="160" spans="1:49" ht="15" customHeight="1" x14ac:dyDescent="0.2">
      <c r="A160" s="225"/>
      <c r="B160" s="366" t="s">
        <v>338</v>
      </c>
      <c r="C160" s="428"/>
      <c r="D160" s="428"/>
      <c r="E160" s="428"/>
      <c r="F160" s="502"/>
      <c r="G160" s="502"/>
      <c r="H160" s="505"/>
      <c r="I160" s="505"/>
      <c r="J160" s="506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</row>
    <row r="161" spans="1:49" ht="12.75" customHeight="1" x14ac:dyDescent="0.2">
      <c r="A161" s="226" t="s">
        <v>107</v>
      </c>
      <c r="B161" s="373" t="s">
        <v>126</v>
      </c>
      <c r="C161" s="429"/>
      <c r="D161" s="429"/>
      <c r="E161" s="429"/>
      <c r="F161" s="515"/>
      <c r="G161" s="515"/>
      <c r="H161" s="516"/>
      <c r="I161" s="516"/>
      <c r="J161" s="517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</row>
    <row r="162" spans="1:49" ht="12.75" customHeight="1" x14ac:dyDescent="0.2">
      <c r="A162" s="204">
        <v>3</v>
      </c>
      <c r="B162" s="345" t="s">
        <v>67</v>
      </c>
      <c r="C162" s="430">
        <f t="shared" ref="C162:G164" si="25">C163</f>
        <v>180000</v>
      </c>
      <c r="D162" s="430">
        <f>D163</f>
        <v>0</v>
      </c>
      <c r="E162" s="430">
        <f>C162+D162</f>
        <v>180000</v>
      </c>
      <c r="F162" s="533">
        <f t="shared" si="25"/>
        <v>250000</v>
      </c>
      <c r="G162" s="533">
        <f t="shared" si="25"/>
        <v>250000</v>
      </c>
      <c r="H162" s="543">
        <f>F162/E162</f>
        <v>1.3888888888888888</v>
      </c>
      <c r="I162" s="543">
        <f>G162/F162</f>
        <v>1</v>
      </c>
      <c r="J162" s="544">
        <f>G162/E162</f>
        <v>1.3888888888888888</v>
      </c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</row>
    <row r="163" spans="1:49" s="60" customFormat="1" ht="15" customHeight="1" x14ac:dyDescent="0.2">
      <c r="A163" s="197">
        <v>38</v>
      </c>
      <c r="B163" s="346" t="s">
        <v>37</v>
      </c>
      <c r="C163" s="431">
        <f t="shared" si="25"/>
        <v>180000</v>
      </c>
      <c r="D163" s="431">
        <f>D164</f>
        <v>0</v>
      </c>
      <c r="E163" s="431">
        <f>C163+D163</f>
        <v>180000</v>
      </c>
      <c r="F163" s="534">
        <f t="shared" si="25"/>
        <v>250000</v>
      </c>
      <c r="G163" s="534">
        <f t="shared" si="25"/>
        <v>250000</v>
      </c>
      <c r="H163" s="545">
        <f>F163/E163</f>
        <v>1.3888888888888888</v>
      </c>
      <c r="I163" s="545">
        <f>G163/F163</f>
        <v>1</v>
      </c>
      <c r="J163" s="546">
        <f>G163/E163</f>
        <v>1.3888888888888888</v>
      </c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</row>
    <row r="164" spans="1:49" s="61" customFormat="1" ht="15" customHeight="1" x14ac:dyDescent="0.2">
      <c r="A164" s="223">
        <v>381</v>
      </c>
      <c r="B164" s="351" t="s">
        <v>118</v>
      </c>
      <c r="C164" s="447">
        <f t="shared" si="25"/>
        <v>180000</v>
      </c>
      <c r="D164" s="447">
        <f>D165</f>
        <v>0</v>
      </c>
      <c r="E164" s="447">
        <f>C164+D164</f>
        <v>180000</v>
      </c>
      <c r="F164" s="523">
        <f t="shared" si="25"/>
        <v>250000</v>
      </c>
      <c r="G164" s="523">
        <f t="shared" si="25"/>
        <v>250000</v>
      </c>
      <c r="H164" s="524">
        <f>F164/E164</f>
        <v>1.3888888888888888</v>
      </c>
      <c r="I164" s="524">
        <f>G164/F165</f>
        <v>1</v>
      </c>
      <c r="J164" s="525">
        <f>G164/E164</f>
        <v>1.3888888888888888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</row>
    <row r="165" spans="1:49" ht="12.75" customHeight="1" x14ac:dyDescent="0.2">
      <c r="A165" s="199">
        <v>381</v>
      </c>
      <c r="B165" s="348" t="s">
        <v>118</v>
      </c>
      <c r="C165" s="433">
        <v>180000</v>
      </c>
      <c r="D165" s="433"/>
      <c r="E165" s="433">
        <f>C165+D165</f>
        <v>180000</v>
      </c>
      <c r="F165" s="526">
        <v>250000</v>
      </c>
      <c r="G165" s="526">
        <v>250000</v>
      </c>
      <c r="H165" s="516"/>
      <c r="I165" s="516"/>
      <c r="J165" s="517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</row>
    <row r="166" spans="1:49" ht="15" customHeight="1" x14ac:dyDescent="0.2">
      <c r="A166" s="224" t="s">
        <v>299</v>
      </c>
      <c r="B166" s="91" t="s">
        <v>213</v>
      </c>
      <c r="C166" s="428">
        <f>C169</f>
        <v>5000</v>
      </c>
      <c r="D166" s="428">
        <f>D169</f>
        <v>0</v>
      </c>
      <c r="E166" s="428">
        <f>C166+D166</f>
        <v>5000</v>
      </c>
      <c r="F166" s="503">
        <f>F169</f>
        <v>5000</v>
      </c>
      <c r="G166" s="503">
        <f>G169</f>
        <v>5000</v>
      </c>
      <c r="H166" s="671">
        <f>F166/E166</f>
        <v>1</v>
      </c>
      <c r="I166" s="671">
        <f>G166/F166</f>
        <v>1</v>
      </c>
      <c r="J166" s="672">
        <f>G166/E166</f>
        <v>1</v>
      </c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</row>
    <row r="167" spans="1:49" ht="15" customHeight="1" x14ac:dyDescent="0.2">
      <c r="A167" s="236"/>
      <c r="B167" s="309" t="s">
        <v>338</v>
      </c>
      <c r="C167" s="435"/>
      <c r="D167" s="435"/>
      <c r="E167" s="435"/>
      <c r="F167" s="502"/>
      <c r="G167" s="502"/>
      <c r="H167" s="505"/>
      <c r="I167" s="505"/>
      <c r="J167" s="506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</row>
    <row r="168" spans="1:49" ht="12.75" customHeight="1" x14ac:dyDescent="0.2">
      <c r="A168" s="237" t="s">
        <v>105</v>
      </c>
      <c r="B168" s="348" t="s">
        <v>126</v>
      </c>
      <c r="C168" s="453"/>
      <c r="D168" s="453"/>
      <c r="E168" s="453"/>
      <c r="F168" s="515"/>
      <c r="G168" s="515"/>
      <c r="H168" s="516"/>
      <c r="I168" s="516"/>
      <c r="J168" s="517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</row>
    <row r="169" spans="1:49" s="62" customFormat="1" ht="12.75" customHeight="1" x14ac:dyDescent="0.2">
      <c r="A169" s="204">
        <v>3</v>
      </c>
      <c r="B169" s="345" t="s">
        <v>67</v>
      </c>
      <c r="C169" s="430">
        <f t="shared" ref="C169:G171" si="26">C170</f>
        <v>5000</v>
      </c>
      <c r="D169" s="430">
        <f>D170</f>
        <v>0</v>
      </c>
      <c r="E169" s="430">
        <f>C169+D169</f>
        <v>5000</v>
      </c>
      <c r="F169" s="533">
        <f t="shared" si="26"/>
        <v>5000</v>
      </c>
      <c r="G169" s="533">
        <f t="shared" si="26"/>
        <v>5000</v>
      </c>
      <c r="H169" s="543">
        <f>F169/E169</f>
        <v>1</v>
      </c>
      <c r="I169" s="543">
        <f t="shared" ref="I169:I171" si="27">G169/F169</f>
        <v>1</v>
      </c>
      <c r="J169" s="544">
        <f>G169/E169</f>
        <v>1</v>
      </c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</row>
    <row r="170" spans="1:49" ht="12.75" customHeight="1" x14ac:dyDescent="0.2">
      <c r="A170" s="197">
        <v>38</v>
      </c>
      <c r="B170" s="346" t="s">
        <v>37</v>
      </c>
      <c r="C170" s="431">
        <f t="shared" si="26"/>
        <v>5000</v>
      </c>
      <c r="D170" s="431">
        <f>D171</f>
        <v>0</v>
      </c>
      <c r="E170" s="431">
        <f>C170+D170</f>
        <v>5000</v>
      </c>
      <c r="F170" s="534">
        <f t="shared" si="26"/>
        <v>5000</v>
      </c>
      <c r="G170" s="534">
        <f t="shared" si="26"/>
        <v>5000</v>
      </c>
      <c r="H170" s="545">
        <f>F170/E170</f>
        <v>1</v>
      </c>
      <c r="I170" s="545">
        <f t="shared" si="27"/>
        <v>1</v>
      </c>
      <c r="J170" s="546">
        <f>G170/E170</f>
        <v>1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</row>
    <row r="171" spans="1:49" ht="12.75" customHeight="1" x14ac:dyDescent="0.2">
      <c r="A171" s="223">
        <v>381</v>
      </c>
      <c r="B171" s="351" t="s">
        <v>118</v>
      </c>
      <c r="C171" s="447">
        <f t="shared" si="26"/>
        <v>5000</v>
      </c>
      <c r="D171" s="447">
        <f>D172</f>
        <v>0</v>
      </c>
      <c r="E171" s="447">
        <f>C171+D171</f>
        <v>5000</v>
      </c>
      <c r="F171" s="523">
        <f t="shared" si="26"/>
        <v>5000</v>
      </c>
      <c r="G171" s="523">
        <f t="shared" si="26"/>
        <v>5000</v>
      </c>
      <c r="H171" s="524">
        <f>F171/E171</f>
        <v>1</v>
      </c>
      <c r="I171" s="524">
        <f t="shared" si="27"/>
        <v>1</v>
      </c>
      <c r="J171" s="525">
        <f>G171/E171</f>
        <v>1</v>
      </c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</row>
    <row r="172" spans="1:49" ht="12.75" customHeight="1" x14ac:dyDescent="0.2">
      <c r="A172" s="199">
        <v>381</v>
      </c>
      <c r="B172" s="348" t="s">
        <v>118</v>
      </c>
      <c r="C172" s="454">
        <v>5000</v>
      </c>
      <c r="D172" s="454"/>
      <c r="E172" s="454">
        <f>C172+D172</f>
        <v>5000</v>
      </c>
      <c r="F172" s="526">
        <v>5000</v>
      </c>
      <c r="G172" s="526">
        <v>5000</v>
      </c>
      <c r="H172" s="516"/>
      <c r="I172" s="516"/>
      <c r="J172" s="517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</row>
    <row r="173" spans="1:49" ht="15" customHeight="1" x14ac:dyDescent="0.2">
      <c r="A173" s="224" t="s">
        <v>300</v>
      </c>
      <c r="B173" s="372" t="s">
        <v>214</v>
      </c>
      <c r="C173" s="428">
        <f>C176</f>
        <v>5000</v>
      </c>
      <c r="D173" s="428">
        <f>D176</f>
        <v>0</v>
      </c>
      <c r="E173" s="428">
        <f>C173+D173</f>
        <v>5000</v>
      </c>
      <c r="F173" s="503">
        <f>F176</f>
        <v>5000</v>
      </c>
      <c r="G173" s="503">
        <f>G176</f>
        <v>5000</v>
      </c>
      <c r="H173" s="671">
        <f>F173/E173</f>
        <v>1</v>
      </c>
      <c r="I173" s="671">
        <f>G173/F173</f>
        <v>1</v>
      </c>
      <c r="J173" s="672">
        <f>G173/E173</f>
        <v>1</v>
      </c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</row>
    <row r="174" spans="1:49" ht="15" customHeight="1" x14ac:dyDescent="0.2">
      <c r="A174" s="225"/>
      <c r="B174" s="309" t="s">
        <v>338</v>
      </c>
      <c r="C174" s="428"/>
      <c r="D174" s="428"/>
      <c r="E174" s="428"/>
      <c r="F174" s="502"/>
      <c r="G174" s="502"/>
      <c r="H174" s="505"/>
      <c r="I174" s="505"/>
      <c r="J174" s="506"/>
      <c r="K174" s="85"/>
      <c r="L174" s="192"/>
      <c r="M174" s="191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</row>
    <row r="175" spans="1:49" s="62" customFormat="1" ht="12.75" customHeight="1" x14ac:dyDescent="0.2">
      <c r="A175" s="237" t="s">
        <v>105</v>
      </c>
      <c r="B175" s="348" t="s">
        <v>126</v>
      </c>
      <c r="C175" s="453"/>
      <c r="D175" s="453"/>
      <c r="E175" s="453"/>
      <c r="F175" s="515"/>
      <c r="G175" s="515"/>
      <c r="H175" s="516"/>
      <c r="I175" s="516"/>
      <c r="J175" s="517"/>
      <c r="K175" s="85"/>
      <c r="L175" s="191"/>
      <c r="M175" s="191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</row>
    <row r="176" spans="1:49" ht="12.75" customHeight="1" x14ac:dyDescent="0.2">
      <c r="A176" s="204">
        <v>3</v>
      </c>
      <c r="B176" s="345" t="s">
        <v>67</v>
      </c>
      <c r="C176" s="430">
        <f t="shared" ref="C176:G178" si="28">C177</f>
        <v>5000</v>
      </c>
      <c r="D176" s="430">
        <f>D177</f>
        <v>0</v>
      </c>
      <c r="E176" s="430">
        <f>C176+D176</f>
        <v>5000</v>
      </c>
      <c r="F176" s="533">
        <f t="shared" si="28"/>
        <v>5000</v>
      </c>
      <c r="G176" s="533">
        <f t="shared" si="28"/>
        <v>5000</v>
      </c>
      <c r="H176" s="543">
        <f>F176/E176</f>
        <v>1</v>
      </c>
      <c r="I176" s="543">
        <f t="shared" ref="I176:I178" si="29">G176/F176</f>
        <v>1</v>
      </c>
      <c r="J176" s="544">
        <f>G176/E176</f>
        <v>1</v>
      </c>
      <c r="K176" s="192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</row>
    <row r="177" spans="1:49" ht="12.75" customHeight="1" x14ac:dyDescent="0.2">
      <c r="A177" s="197">
        <v>38</v>
      </c>
      <c r="B177" s="346" t="s">
        <v>37</v>
      </c>
      <c r="C177" s="431">
        <f t="shared" si="28"/>
        <v>5000</v>
      </c>
      <c r="D177" s="431">
        <f>D178</f>
        <v>0</v>
      </c>
      <c r="E177" s="431">
        <f>C177+D177</f>
        <v>5000</v>
      </c>
      <c r="F177" s="534">
        <f t="shared" si="28"/>
        <v>5000</v>
      </c>
      <c r="G177" s="534">
        <f t="shared" si="28"/>
        <v>5000</v>
      </c>
      <c r="H177" s="545">
        <f>F177/E177</f>
        <v>1</v>
      </c>
      <c r="I177" s="545">
        <f t="shared" si="29"/>
        <v>1</v>
      </c>
      <c r="J177" s="546">
        <f>G177/E177</f>
        <v>1</v>
      </c>
      <c r="K177" s="191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</row>
    <row r="178" spans="1:49" ht="12.75" customHeight="1" x14ac:dyDescent="0.2">
      <c r="A178" s="223">
        <v>381</v>
      </c>
      <c r="B178" s="351" t="s">
        <v>118</v>
      </c>
      <c r="C178" s="447">
        <f t="shared" si="28"/>
        <v>5000</v>
      </c>
      <c r="D178" s="447">
        <f>D179</f>
        <v>0</v>
      </c>
      <c r="E178" s="447">
        <f>C178+D178</f>
        <v>5000</v>
      </c>
      <c r="F178" s="523">
        <f t="shared" si="28"/>
        <v>5000</v>
      </c>
      <c r="G178" s="523">
        <f t="shared" si="28"/>
        <v>5000</v>
      </c>
      <c r="H178" s="524">
        <f>F178/E178</f>
        <v>1</v>
      </c>
      <c r="I178" s="524">
        <f t="shared" si="29"/>
        <v>1</v>
      </c>
      <c r="J178" s="525">
        <f>G178/E178</f>
        <v>1</v>
      </c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</row>
    <row r="179" spans="1:49" ht="12.75" customHeight="1" x14ac:dyDescent="0.2">
      <c r="A179" s="199">
        <v>381</v>
      </c>
      <c r="B179" s="348" t="s">
        <v>118</v>
      </c>
      <c r="C179" s="454">
        <v>5000</v>
      </c>
      <c r="D179" s="454"/>
      <c r="E179" s="454">
        <f>C179+D179</f>
        <v>5000</v>
      </c>
      <c r="F179" s="526">
        <v>5000</v>
      </c>
      <c r="G179" s="526">
        <v>5000</v>
      </c>
      <c r="H179" s="516"/>
      <c r="I179" s="516"/>
      <c r="J179" s="517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</row>
    <row r="180" spans="1:49" ht="24.95" customHeight="1" x14ac:dyDescent="0.2">
      <c r="A180" s="778" t="s">
        <v>71</v>
      </c>
      <c r="B180" s="779"/>
      <c r="C180" s="455"/>
      <c r="D180" s="455"/>
      <c r="E180" s="455"/>
      <c r="F180" s="536"/>
      <c r="G180" s="536"/>
      <c r="H180" s="537"/>
      <c r="I180" s="537"/>
      <c r="J180" s="538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</row>
    <row r="181" spans="1:49" s="63" customFormat="1" ht="24.95" customHeight="1" x14ac:dyDescent="0.2">
      <c r="A181" s="782" t="s">
        <v>371</v>
      </c>
      <c r="B181" s="783"/>
      <c r="C181" s="451">
        <f>C182+C189+C196+C203+C210+C217+C224+C231+C238+C245+C252</f>
        <v>855000</v>
      </c>
      <c r="D181" s="451">
        <f>D182+D189+D196+D203+D210+D217+D224+D231+D238+D245+D252</f>
        <v>1300000</v>
      </c>
      <c r="E181" s="451">
        <f>C181+D181</f>
        <v>2155000</v>
      </c>
      <c r="F181" s="501">
        <f>F182+F189+F196+F203+F210+F217+F224+F231+F238</f>
        <v>685000</v>
      </c>
      <c r="G181" s="501">
        <f>G182+G189+G196+G203+G210+G217+G224+G231+G238</f>
        <v>685000</v>
      </c>
      <c r="H181" s="673">
        <f>F181/E181</f>
        <v>0.31786542923433875</v>
      </c>
      <c r="I181" s="673">
        <f>G181/F181</f>
        <v>1</v>
      </c>
      <c r="J181" s="674">
        <f>G181/E181</f>
        <v>0.31786542923433875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</row>
    <row r="182" spans="1:49" ht="22.5" x14ac:dyDescent="0.2">
      <c r="A182" s="238" t="s">
        <v>301</v>
      </c>
      <c r="B182" s="374" t="s">
        <v>131</v>
      </c>
      <c r="C182" s="456">
        <f>C185</f>
        <v>150000</v>
      </c>
      <c r="D182" s="456">
        <f>D185</f>
        <v>50000</v>
      </c>
      <c r="E182" s="456">
        <f>C182+D182</f>
        <v>200000</v>
      </c>
      <c r="F182" s="503">
        <f>F185</f>
        <v>200000</v>
      </c>
      <c r="G182" s="503">
        <f>G185</f>
        <v>200000</v>
      </c>
      <c r="H182" s="671">
        <f>F182/E182</f>
        <v>1</v>
      </c>
      <c r="I182" s="671">
        <f>G182/F182</f>
        <v>1</v>
      </c>
      <c r="J182" s="672">
        <f>G182/E182</f>
        <v>1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</row>
    <row r="183" spans="1:49" ht="15" customHeight="1" x14ac:dyDescent="0.2">
      <c r="A183" s="239"/>
      <c r="B183" s="375" t="s">
        <v>335</v>
      </c>
      <c r="C183" s="456"/>
      <c r="D183" s="456"/>
      <c r="E183" s="456"/>
      <c r="F183" s="502"/>
      <c r="G183" s="502"/>
      <c r="H183" s="505"/>
      <c r="I183" s="505"/>
      <c r="J183" s="506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</row>
    <row r="184" spans="1:49" ht="12.75" customHeight="1" x14ac:dyDescent="0.2">
      <c r="A184" s="240" t="s">
        <v>99</v>
      </c>
      <c r="B184" s="376" t="s">
        <v>126</v>
      </c>
      <c r="C184" s="457"/>
      <c r="D184" s="457"/>
      <c r="E184" s="457"/>
      <c r="F184" s="515"/>
      <c r="G184" s="515"/>
      <c r="H184" s="516"/>
      <c r="I184" s="516"/>
      <c r="J184" s="539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</row>
    <row r="185" spans="1:49" ht="12.75" customHeight="1" x14ac:dyDescent="0.2">
      <c r="A185" s="204">
        <v>3</v>
      </c>
      <c r="B185" s="345" t="s">
        <v>67</v>
      </c>
      <c r="C185" s="446">
        <f t="shared" ref="C185:G187" si="30">C186</f>
        <v>150000</v>
      </c>
      <c r="D185" s="446">
        <f>D186</f>
        <v>50000</v>
      </c>
      <c r="E185" s="446">
        <f>C185+D185</f>
        <v>200000</v>
      </c>
      <c r="F185" s="533">
        <f t="shared" si="30"/>
        <v>200000</v>
      </c>
      <c r="G185" s="533">
        <v>200000</v>
      </c>
      <c r="H185" s="543">
        <f>F185/E185</f>
        <v>1</v>
      </c>
      <c r="I185" s="543">
        <f t="shared" ref="I185:I187" si="31">G185/F185</f>
        <v>1</v>
      </c>
      <c r="J185" s="544">
        <f>G185/E185</f>
        <v>1</v>
      </c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</row>
    <row r="186" spans="1:49" s="63" customFormat="1" ht="12.75" customHeight="1" x14ac:dyDescent="0.2">
      <c r="A186" s="197">
        <v>32</v>
      </c>
      <c r="B186" s="346" t="s">
        <v>29</v>
      </c>
      <c r="C186" s="458">
        <f t="shared" si="30"/>
        <v>150000</v>
      </c>
      <c r="D186" s="458">
        <f>D187</f>
        <v>50000</v>
      </c>
      <c r="E186" s="458">
        <f>C186+D186</f>
        <v>200000</v>
      </c>
      <c r="F186" s="534">
        <f t="shared" si="30"/>
        <v>200000</v>
      </c>
      <c r="G186" s="534">
        <f>G187</f>
        <v>200000</v>
      </c>
      <c r="H186" s="545">
        <f>F186/E186</f>
        <v>1</v>
      </c>
      <c r="I186" s="545">
        <f t="shared" si="31"/>
        <v>1</v>
      </c>
      <c r="J186" s="546">
        <f>G186/E186</f>
        <v>1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</row>
    <row r="187" spans="1:49" ht="12.75" customHeight="1" x14ac:dyDescent="0.2">
      <c r="A187" s="227">
        <v>323</v>
      </c>
      <c r="B187" s="367" t="s">
        <v>32</v>
      </c>
      <c r="C187" s="459">
        <f t="shared" si="30"/>
        <v>150000</v>
      </c>
      <c r="D187" s="459">
        <f>D188</f>
        <v>50000</v>
      </c>
      <c r="E187" s="459">
        <f>C187+D187</f>
        <v>200000</v>
      </c>
      <c r="F187" s="523">
        <f t="shared" si="30"/>
        <v>200000</v>
      </c>
      <c r="G187" s="523">
        <f t="shared" si="30"/>
        <v>200000</v>
      </c>
      <c r="H187" s="524">
        <f>F187/E187</f>
        <v>1</v>
      </c>
      <c r="I187" s="524">
        <f t="shared" si="31"/>
        <v>1</v>
      </c>
      <c r="J187" s="525">
        <f>G187/E187</f>
        <v>1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</row>
    <row r="188" spans="1:49" ht="12.75" customHeight="1" x14ac:dyDescent="0.2">
      <c r="A188" s="228">
        <v>323</v>
      </c>
      <c r="B188" s="368" t="s">
        <v>32</v>
      </c>
      <c r="C188" s="460">
        <v>150000</v>
      </c>
      <c r="D188" s="460">
        <v>50000</v>
      </c>
      <c r="E188" s="460">
        <f>C188+D188</f>
        <v>200000</v>
      </c>
      <c r="F188" s="526">
        <v>200000</v>
      </c>
      <c r="G188" s="526">
        <v>200000</v>
      </c>
      <c r="H188" s="516"/>
      <c r="I188" s="516"/>
      <c r="J188" s="517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</row>
    <row r="189" spans="1:49" ht="15" customHeight="1" x14ac:dyDescent="0.2">
      <c r="A189" s="241" t="s">
        <v>302</v>
      </c>
      <c r="B189" s="377" t="s">
        <v>215</v>
      </c>
      <c r="C189" s="456">
        <f>C192</f>
        <v>200000</v>
      </c>
      <c r="D189" s="456">
        <f>D192</f>
        <v>0</v>
      </c>
      <c r="E189" s="456">
        <f>C189+D189</f>
        <v>200000</v>
      </c>
      <c r="F189" s="503">
        <f>F192</f>
        <v>200000</v>
      </c>
      <c r="G189" s="503">
        <f>G192</f>
        <v>200000</v>
      </c>
      <c r="H189" s="671">
        <f>F189/E189</f>
        <v>1</v>
      </c>
      <c r="I189" s="671">
        <f>G189/F189</f>
        <v>1</v>
      </c>
      <c r="J189" s="672">
        <f>G189/E189</f>
        <v>1</v>
      </c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</row>
    <row r="190" spans="1:49" s="63" customFormat="1" ht="15" customHeight="1" x14ac:dyDescent="0.2">
      <c r="A190" s="239"/>
      <c r="B190" s="378" t="s">
        <v>335</v>
      </c>
      <c r="C190" s="456"/>
      <c r="D190" s="456"/>
      <c r="E190" s="456"/>
      <c r="F190" s="502"/>
      <c r="G190" s="502"/>
      <c r="H190" s="505"/>
      <c r="I190" s="505"/>
      <c r="J190" s="506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</row>
    <row r="191" spans="1:49" ht="12.75" customHeight="1" x14ac:dyDescent="0.2">
      <c r="A191" s="242" t="s">
        <v>100</v>
      </c>
      <c r="B191" s="379" t="s">
        <v>126</v>
      </c>
      <c r="C191" s="461"/>
      <c r="D191" s="461"/>
      <c r="E191" s="461"/>
      <c r="F191" s="515"/>
      <c r="G191" s="515"/>
      <c r="H191" s="516"/>
      <c r="I191" s="516"/>
      <c r="J191" s="517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</row>
    <row r="192" spans="1:49" ht="12.75" customHeight="1" x14ac:dyDescent="0.2">
      <c r="A192" s="204">
        <v>3</v>
      </c>
      <c r="B192" s="345" t="s">
        <v>67</v>
      </c>
      <c r="C192" s="446">
        <f t="shared" ref="C192:G194" si="32">C193</f>
        <v>200000</v>
      </c>
      <c r="D192" s="446">
        <f>D193</f>
        <v>0</v>
      </c>
      <c r="E192" s="446">
        <f>C192+D192</f>
        <v>200000</v>
      </c>
      <c r="F192" s="533">
        <f t="shared" si="32"/>
        <v>200000</v>
      </c>
      <c r="G192" s="533">
        <f t="shared" si="32"/>
        <v>200000</v>
      </c>
      <c r="H192" s="543">
        <f>F192/E192</f>
        <v>1</v>
      </c>
      <c r="I192" s="543">
        <f t="shared" ref="I192:I194" si="33">G192/F192</f>
        <v>1</v>
      </c>
      <c r="J192" s="544">
        <f>G192/E192</f>
        <v>1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</row>
    <row r="193" spans="1:49" ht="12.75" customHeight="1" x14ac:dyDescent="0.2">
      <c r="A193" s="197">
        <v>32</v>
      </c>
      <c r="B193" s="346" t="s">
        <v>29</v>
      </c>
      <c r="C193" s="458">
        <f t="shared" si="32"/>
        <v>200000</v>
      </c>
      <c r="D193" s="458">
        <f>D194</f>
        <v>0</v>
      </c>
      <c r="E193" s="458">
        <f>C193+D193</f>
        <v>200000</v>
      </c>
      <c r="F193" s="534">
        <f t="shared" si="32"/>
        <v>200000</v>
      </c>
      <c r="G193" s="534">
        <f t="shared" si="32"/>
        <v>200000</v>
      </c>
      <c r="H193" s="545">
        <f>F193/E193</f>
        <v>1</v>
      </c>
      <c r="I193" s="545">
        <f t="shared" si="33"/>
        <v>1</v>
      </c>
      <c r="J193" s="546">
        <f>G193/E193</f>
        <v>1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</row>
    <row r="194" spans="1:49" ht="12.75" customHeight="1" x14ac:dyDescent="0.2">
      <c r="A194" s="227">
        <v>323</v>
      </c>
      <c r="B194" s="367" t="s">
        <v>32</v>
      </c>
      <c r="C194" s="459">
        <f t="shared" si="32"/>
        <v>200000</v>
      </c>
      <c r="D194" s="459">
        <f>D195</f>
        <v>0</v>
      </c>
      <c r="E194" s="459">
        <f>C194+D194</f>
        <v>200000</v>
      </c>
      <c r="F194" s="523">
        <f t="shared" si="32"/>
        <v>200000</v>
      </c>
      <c r="G194" s="523">
        <f t="shared" si="32"/>
        <v>200000</v>
      </c>
      <c r="H194" s="524">
        <f>F194/E194</f>
        <v>1</v>
      </c>
      <c r="I194" s="524">
        <f t="shared" si="33"/>
        <v>1</v>
      </c>
      <c r="J194" s="525">
        <f>G194/E194</f>
        <v>1</v>
      </c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</row>
    <row r="195" spans="1:49" ht="12.75" customHeight="1" x14ac:dyDescent="0.2">
      <c r="A195" s="228">
        <v>323</v>
      </c>
      <c r="B195" s="368" t="s">
        <v>32</v>
      </c>
      <c r="C195" s="460">
        <v>200000</v>
      </c>
      <c r="D195" s="460"/>
      <c r="E195" s="460">
        <f>C195+D195</f>
        <v>200000</v>
      </c>
      <c r="F195" s="526">
        <v>200000</v>
      </c>
      <c r="G195" s="526">
        <v>200000</v>
      </c>
      <c r="H195" s="516"/>
      <c r="I195" s="516"/>
      <c r="J195" s="517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</row>
    <row r="196" spans="1:49" ht="15" customHeight="1" x14ac:dyDescent="0.2">
      <c r="A196" s="241" t="s">
        <v>303</v>
      </c>
      <c r="B196" s="377" t="s">
        <v>216</v>
      </c>
      <c r="C196" s="456">
        <f>C199</f>
        <v>200000</v>
      </c>
      <c r="D196" s="456">
        <f>D199</f>
        <v>0</v>
      </c>
      <c r="E196" s="456">
        <f>C196+D196</f>
        <v>200000</v>
      </c>
      <c r="F196" s="503">
        <f>F199</f>
        <v>220000</v>
      </c>
      <c r="G196" s="503">
        <f>G199</f>
        <v>220000</v>
      </c>
      <c r="H196" s="671">
        <f>F196/E196</f>
        <v>1.1000000000000001</v>
      </c>
      <c r="I196" s="671">
        <f>G196/F196</f>
        <v>1</v>
      </c>
      <c r="J196" s="672">
        <f>G196/E196</f>
        <v>1.1000000000000001</v>
      </c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</row>
    <row r="197" spans="1:49" ht="15" customHeight="1" x14ac:dyDescent="0.2">
      <c r="A197" s="239" t="s">
        <v>102</v>
      </c>
      <c r="B197" s="378" t="s">
        <v>335</v>
      </c>
      <c r="C197" s="456"/>
      <c r="D197" s="456"/>
      <c r="E197" s="456"/>
      <c r="F197" s="502"/>
      <c r="G197" s="502"/>
      <c r="H197" s="505"/>
      <c r="I197" s="505"/>
      <c r="J197" s="506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</row>
    <row r="198" spans="1:49" ht="12.75" customHeight="1" x14ac:dyDescent="0.2">
      <c r="A198" s="242" t="s">
        <v>100</v>
      </c>
      <c r="B198" s="379" t="s">
        <v>126</v>
      </c>
      <c r="C198" s="457"/>
      <c r="D198" s="457"/>
      <c r="E198" s="457"/>
      <c r="F198" s="515"/>
      <c r="G198" s="515"/>
      <c r="H198" s="516"/>
      <c r="I198" s="516"/>
      <c r="J198" s="517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</row>
    <row r="199" spans="1:49" ht="12.75" customHeight="1" x14ac:dyDescent="0.2">
      <c r="A199" s="204">
        <v>3</v>
      </c>
      <c r="B199" s="345" t="s">
        <v>67</v>
      </c>
      <c r="C199" s="446">
        <f t="shared" ref="C199:G201" si="34">C200</f>
        <v>200000</v>
      </c>
      <c r="D199" s="446">
        <f>D200</f>
        <v>0</v>
      </c>
      <c r="E199" s="446">
        <f>C199+D199</f>
        <v>200000</v>
      </c>
      <c r="F199" s="533">
        <f t="shared" si="34"/>
        <v>220000</v>
      </c>
      <c r="G199" s="533">
        <f t="shared" si="34"/>
        <v>220000</v>
      </c>
      <c r="H199" s="543">
        <f>F199/E199</f>
        <v>1.1000000000000001</v>
      </c>
      <c r="I199" s="543">
        <f t="shared" ref="I199:I201" si="35">G199/F199</f>
        <v>1</v>
      </c>
      <c r="J199" s="544">
        <f>G199/E199</f>
        <v>1.1000000000000001</v>
      </c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</row>
    <row r="200" spans="1:49" ht="12.75" customHeight="1" x14ac:dyDescent="0.2">
      <c r="A200" s="197">
        <v>32</v>
      </c>
      <c r="B200" s="346" t="s">
        <v>29</v>
      </c>
      <c r="C200" s="458">
        <f t="shared" si="34"/>
        <v>200000</v>
      </c>
      <c r="D200" s="458">
        <f>D201</f>
        <v>0</v>
      </c>
      <c r="E200" s="458">
        <f>C200+D200</f>
        <v>200000</v>
      </c>
      <c r="F200" s="534">
        <f t="shared" si="34"/>
        <v>220000</v>
      </c>
      <c r="G200" s="534">
        <f t="shared" si="34"/>
        <v>220000</v>
      </c>
      <c r="H200" s="545">
        <f>F200/E200</f>
        <v>1.1000000000000001</v>
      </c>
      <c r="I200" s="545">
        <f t="shared" si="35"/>
        <v>1</v>
      </c>
      <c r="J200" s="546">
        <f>G200/E200</f>
        <v>1.1000000000000001</v>
      </c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</row>
    <row r="201" spans="1:49" ht="12.75" customHeight="1" x14ac:dyDescent="0.2">
      <c r="A201" s="227">
        <v>323</v>
      </c>
      <c r="B201" s="367" t="s">
        <v>32</v>
      </c>
      <c r="C201" s="459">
        <f t="shared" si="34"/>
        <v>200000</v>
      </c>
      <c r="D201" s="459">
        <f>D202</f>
        <v>0</v>
      </c>
      <c r="E201" s="459">
        <f>C201+D201</f>
        <v>200000</v>
      </c>
      <c r="F201" s="523">
        <f t="shared" si="34"/>
        <v>220000</v>
      </c>
      <c r="G201" s="523">
        <f t="shared" si="34"/>
        <v>220000</v>
      </c>
      <c r="H201" s="524">
        <f>F201/E201</f>
        <v>1.1000000000000001</v>
      </c>
      <c r="I201" s="524">
        <f t="shared" si="35"/>
        <v>1</v>
      </c>
      <c r="J201" s="525">
        <f>G201/E201</f>
        <v>1.1000000000000001</v>
      </c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</row>
    <row r="202" spans="1:49" ht="12.75" customHeight="1" x14ac:dyDescent="0.2">
      <c r="A202" s="228">
        <v>323</v>
      </c>
      <c r="B202" s="368" t="s">
        <v>32</v>
      </c>
      <c r="C202" s="460">
        <v>200000</v>
      </c>
      <c r="D202" s="460"/>
      <c r="E202" s="460">
        <f>C202+D202</f>
        <v>200000</v>
      </c>
      <c r="F202" s="526">
        <v>220000</v>
      </c>
      <c r="G202" s="526">
        <v>220000</v>
      </c>
      <c r="H202" s="516"/>
      <c r="I202" s="516"/>
      <c r="J202" s="517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</row>
    <row r="203" spans="1:49" ht="15" customHeight="1" x14ac:dyDescent="0.2">
      <c r="A203" s="241" t="s">
        <v>393</v>
      </c>
      <c r="B203" s="377" t="s">
        <v>381</v>
      </c>
      <c r="C203" s="456">
        <f>C206</f>
        <v>150000</v>
      </c>
      <c r="D203" s="456">
        <f>D206</f>
        <v>0</v>
      </c>
      <c r="E203" s="456">
        <f>C203+D203</f>
        <v>150000</v>
      </c>
      <c r="F203" s="503">
        <f>F206</f>
        <v>0</v>
      </c>
      <c r="G203" s="503">
        <f>G206</f>
        <v>0</v>
      </c>
      <c r="H203" s="671">
        <f>F203/E203</f>
        <v>0</v>
      </c>
      <c r="I203" s="671" t="e">
        <f>G203/F203</f>
        <v>#DIV/0!</v>
      </c>
      <c r="J203" s="672">
        <f>G203/E203</f>
        <v>0</v>
      </c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</row>
    <row r="204" spans="1:49" ht="15" customHeight="1" x14ac:dyDescent="0.2">
      <c r="A204" s="239" t="s">
        <v>102</v>
      </c>
      <c r="B204" s="378" t="s">
        <v>335</v>
      </c>
      <c r="C204" s="456"/>
      <c r="D204" s="456"/>
      <c r="E204" s="456"/>
      <c r="F204" s="502"/>
      <c r="G204" s="502"/>
      <c r="H204" s="505"/>
      <c r="I204" s="505"/>
      <c r="J204" s="506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</row>
    <row r="205" spans="1:49" ht="12.75" customHeight="1" x14ac:dyDescent="0.2">
      <c r="A205" s="242" t="s">
        <v>100</v>
      </c>
      <c r="B205" s="379" t="s">
        <v>126</v>
      </c>
      <c r="C205" s="457"/>
      <c r="D205" s="457"/>
      <c r="E205" s="457"/>
      <c r="F205" s="515"/>
      <c r="G205" s="515"/>
      <c r="H205" s="516"/>
      <c r="I205" s="516"/>
      <c r="J205" s="517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</row>
    <row r="206" spans="1:49" ht="12.75" customHeight="1" x14ac:dyDescent="0.2">
      <c r="A206" s="204">
        <v>3</v>
      </c>
      <c r="B206" s="345" t="s">
        <v>67</v>
      </c>
      <c r="C206" s="446">
        <f t="shared" ref="C206:G208" si="36">C207</f>
        <v>150000</v>
      </c>
      <c r="D206" s="446">
        <f>D207</f>
        <v>0</v>
      </c>
      <c r="E206" s="446">
        <f>C206+D206</f>
        <v>150000</v>
      </c>
      <c r="F206" s="533">
        <f t="shared" si="36"/>
        <v>0</v>
      </c>
      <c r="G206" s="533">
        <f t="shared" si="36"/>
        <v>0</v>
      </c>
      <c r="H206" s="543">
        <f>F206/E206</f>
        <v>0</v>
      </c>
      <c r="I206" s="543" t="e">
        <f>G206/F206</f>
        <v>#DIV/0!</v>
      </c>
      <c r="J206" s="544">
        <f>G206/E206</f>
        <v>0</v>
      </c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</row>
    <row r="207" spans="1:49" ht="12.75" customHeight="1" x14ac:dyDescent="0.2">
      <c r="A207" s="197">
        <v>32</v>
      </c>
      <c r="B207" s="346" t="s">
        <v>29</v>
      </c>
      <c r="C207" s="458">
        <f t="shared" si="36"/>
        <v>150000</v>
      </c>
      <c r="D207" s="458">
        <f>D208</f>
        <v>0</v>
      </c>
      <c r="E207" s="458">
        <f>C207+D207</f>
        <v>150000</v>
      </c>
      <c r="F207" s="534">
        <f t="shared" si="36"/>
        <v>0</v>
      </c>
      <c r="G207" s="534">
        <f t="shared" si="36"/>
        <v>0</v>
      </c>
      <c r="H207" s="545">
        <f>F207/E207</f>
        <v>0</v>
      </c>
      <c r="I207" s="545" t="e">
        <f>G207/F208</f>
        <v>#DIV/0!</v>
      </c>
      <c r="J207" s="546">
        <f>G207/E207</f>
        <v>0</v>
      </c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</row>
    <row r="208" spans="1:49" ht="12.75" customHeight="1" x14ac:dyDescent="0.2">
      <c r="A208" s="227">
        <v>323</v>
      </c>
      <c r="B208" s="367" t="s">
        <v>32</v>
      </c>
      <c r="C208" s="459">
        <f t="shared" si="36"/>
        <v>150000</v>
      </c>
      <c r="D208" s="459">
        <f>D209</f>
        <v>0</v>
      </c>
      <c r="E208" s="459">
        <f>C208+D208</f>
        <v>150000</v>
      </c>
      <c r="F208" s="523">
        <f t="shared" si="36"/>
        <v>0</v>
      </c>
      <c r="G208" s="523">
        <f t="shared" si="36"/>
        <v>0</v>
      </c>
      <c r="H208" s="524">
        <f>F208/E208</f>
        <v>0</v>
      </c>
      <c r="I208" s="524" t="e">
        <f>G208/F208</f>
        <v>#DIV/0!</v>
      </c>
      <c r="J208" s="525">
        <f>G208/E208</f>
        <v>0</v>
      </c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</row>
    <row r="209" spans="1:49" ht="12.75" customHeight="1" x14ac:dyDescent="0.2">
      <c r="A209" s="228">
        <v>323</v>
      </c>
      <c r="B209" s="368" t="s">
        <v>32</v>
      </c>
      <c r="C209" s="460">
        <v>150000</v>
      </c>
      <c r="D209" s="460"/>
      <c r="E209" s="460">
        <f>C209+D209</f>
        <v>150000</v>
      </c>
      <c r="F209" s="526">
        <v>0</v>
      </c>
      <c r="G209" s="526">
        <v>0</v>
      </c>
      <c r="H209" s="516"/>
      <c r="I209" s="516"/>
      <c r="J209" s="517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</row>
    <row r="210" spans="1:49" ht="15" customHeight="1" x14ac:dyDescent="0.2">
      <c r="A210" s="241" t="s">
        <v>304</v>
      </c>
      <c r="B210" s="378" t="s">
        <v>153</v>
      </c>
      <c r="C210" s="456">
        <f>C213</f>
        <v>10000</v>
      </c>
      <c r="D210" s="456">
        <f>D213</f>
        <v>0</v>
      </c>
      <c r="E210" s="456">
        <f>C210+D210</f>
        <v>10000</v>
      </c>
      <c r="F210" s="503">
        <f>F213</f>
        <v>10000</v>
      </c>
      <c r="G210" s="503">
        <v>10000</v>
      </c>
      <c r="H210" s="671">
        <f>F210/E210</f>
        <v>1</v>
      </c>
      <c r="I210" s="671">
        <f>G210/F210</f>
        <v>1</v>
      </c>
      <c r="J210" s="672">
        <f>G210/E210</f>
        <v>1</v>
      </c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</row>
    <row r="211" spans="1:49" ht="15" customHeight="1" x14ac:dyDescent="0.2">
      <c r="A211" s="243"/>
      <c r="B211" s="380" t="s">
        <v>337</v>
      </c>
      <c r="C211" s="462"/>
      <c r="D211" s="462"/>
      <c r="E211" s="462"/>
      <c r="F211" s="502"/>
      <c r="G211" s="502"/>
      <c r="H211" s="505"/>
      <c r="I211" s="505"/>
      <c r="J211" s="506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</row>
    <row r="212" spans="1:49" ht="12.75" customHeight="1" x14ac:dyDescent="0.2">
      <c r="A212" s="240" t="s">
        <v>99</v>
      </c>
      <c r="B212" s="376" t="s">
        <v>126</v>
      </c>
      <c r="C212" s="457"/>
      <c r="D212" s="457"/>
      <c r="E212" s="457"/>
      <c r="F212" s="515"/>
      <c r="G212" s="515"/>
      <c r="H212" s="516"/>
      <c r="I212" s="516"/>
      <c r="J212" s="517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</row>
    <row r="213" spans="1:49" ht="12.75" customHeight="1" x14ac:dyDescent="0.2">
      <c r="A213" s="204">
        <v>3</v>
      </c>
      <c r="B213" s="345" t="s">
        <v>67</v>
      </c>
      <c r="C213" s="446">
        <f t="shared" ref="C213:G215" si="37">C214</f>
        <v>10000</v>
      </c>
      <c r="D213" s="446">
        <f>D214</f>
        <v>0</v>
      </c>
      <c r="E213" s="446">
        <f>C213+D213</f>
        <v>10000</v>
      </c>
      <c r="F213" s="533">
        <f t="shared" si="37"/>
        <v>10000</v>
      </c>
      <c r="G213" s="533">
        <f t="shared" si="37"/>
        <v>1000</v>
      </c>
      <c r="H213" s="543">
        <f>F213/E213</f>
        <v>1</v>
      </c>
      <c r="I213" s="543">
        <f t="shared" ref="I213:I215" si="38">G213/F213</f>
        <v>0.1</v>
      </c>
      <c r="J213" s="544">
        <f>G213/E213</f>
        <v>0.1</v>
      </c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</row>
    <row r="214" spans="1:49" ht="12.75" customHeight="1" x14ac:dyDescent="0.2">
      <c r="A214" s="197">
        <v>32</v>
      </c>
      <c r="B214" s="346" t="s">
        <v>29</v>
      </c>
      <c r="C214" s="458">
        <f t="shared" si="37"/>
        <v>10000</v>
      </c>
      <c r="D214" s="458">
        <f>D215</f>
        <v>0</v>
      </c>
      <c r="E214" s="458">
        <f>C214+D214</f>
        <v>10000</v>
      </c>
      <c r="F214" s="534">
        <f t="shared" si="37"/>
        <v>10000</v>
      </c>
      <c r="G214" s="534">
        <f t="shared" si="37"/>
        <v>1000</v>
      </c>
      <c r="H214" s="545">
        <f>F214/E214</f>
        <v>1</v>
      </c>
      <c r="I214" s="545">
        <f t="shared" si="38"/>
        <v>0.1</v>
      </c>
      <c r="J214" s="546">
        <f>G214/E214</f>
        <v>0.1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</row>
    <row r="215" spans="1:49" ht="12.75" customHeight="1" x14ac:dyDescent="0.2">
      <c r="A215" s="227">
        <v>323</v>
      </c>
      <c r="B215" s="367" t="s">
        <v>32</v>
      </c>
      <c r="C215" s="459">
        <f t="shared" si="37"/>
        <v>10000</v>
      </c>
      <c r="D215" s="459">
        <f>D216</f>
        <v>0</v>
      </c>
      <c r="E215" s="459">
        <f>C215+D215</f>
        <v>10000</v>
      </c>
      <c r="F215" s="523">
        <f t="shared" si="37"/>
        <v>10000</v>
      </c>
      <c r="G215" s="523">
        <f t="shared" si="37"/>
        <v>1000</v>
      </c>
      <c r="H215" s="524">
        <f>F215/E215</f>
        <v>1</v>
      </c>
      <c r="I215" s="524">
        <f t="shared" si="38"/>
        <v>0.1</v>
      </c>
      <c r="J215" s="525">
        <f>G215/E215</f>
        <v>0.1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</row>
    <row r="216" spans="1:49" ht="12.75" customHeight="1" x14ac:dyDescent="0.2">
      <c r="A216" s="228">
        <v>323</v>
      </c>
      <c r="B216" s="368" t="s">
        <v>32</v>
      </c>
      <c r="C216" s="460">
        <v>10000</v>
      </c>
      <c r="D216" s="460"/>
      <c r="E216" s="460">
        <f>C216+D216</f>
        <v>10000</v>
      </c>
      <c r="F216" s="526">
        <v>10000</v>
      </c>
      <c r="G216" s="526">
        <v>1000</v>
      </c>
      <c r="H216" s="516"/>
      <c r="I216" s="516"/>
      <c r="J216" s="517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</row>
    <row r="217" spans="1:49" ht="15" customHeight="1" x14ac:dyDescent="0.2">
      <c r="A217" s="241" t="s">
        <v>384</v>
      </c>
      <c r="B217" s="378" t="s">
        <v>385</v>
      </c>
      <c r="C217" s="456">
        <f>C220</f>
        <v>55000</v>
      </c>
      <c r="D217" s="456">
        <f>D220</f>
        <v>0</v>
      </c>
      <c r="E217" s="456">
        <f>C217+D217</f>
        <v>55000</v>
      </c>
      <c r="F217" s="503">
        <f>F220</f>
        <v>55000</v>
      </c>
      <c r="G217" s="503">
        <f>G220</f>
        <v>55000</v>
      </c>
      <c r="H217" s="671">
        <f>F217/E217</f>
        <v>1</v>
      </c>
      <c r="I217" s="671">
        <f>G217/F217</f>
        <v>1</v>
      </c>
      <c r="J217" s="672">
        <f>G217/E217</f>
        <v>1</v>
      </c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</row>
    <row r="218" spans="1:49" ht="15" customHeight="1" x14ac:dyDescent="0.2">
      <c r="A218" s="243"/>
      <c r="B218" s="380" t="s">
        <v>337</v>
      </c>
      <c r="C218" s="462"/>
      <c r="D218" s="462"/>
      <c r="E218" s="462"/>
      <c r="F218" s="502"/>
      <c r="G218" s="502"/>
      <c r="H218" s="505"/>
      <c r="I218" s="505"/>
      <c r="J218" s="506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</row>
    <row r="219" spans="1:49" ht="12.75" customHeight="1" x14ac:dyDescent="0.2">
      <c r="A219" s="240" t="s">
        <v>99</v>
      </c>
      <c r="B219" s="376" t="s">
        <v>126</v>
      </c>
      <c r="C219" s="457"/>
      <c r="D219" s="457"/>
      <c r="E219" s="457"/>
      <c r="F219" s="515"/>
      <c r="G219" s="515"/>
      <c r="H219" s="516"/>
      <c r="I219" s="516"/>
      <c r="J219" s="517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</row>
    <row r="220" spans="1:49" ht="12.75" customHeight="1" x14ac:dyDescent="0.2">
      <c r="A220" s="204">
        <v>3</v>
      </c>
      <c r="B220" s="345" t="s">
        <v>67</v>
      </c>
      <c r="C220" s="446">
        <f t="shared" ref="C220:G221" si="39">C221</f>
        <v>55000</v>
      </c>
      <c r="D220" s="446">
        <f>D221</f>
        <v>0</v>
      </c>
      <c r="E220" s="446">
        <f>C220+D220</f>
        <v>55000</v>
      </c>
      <c r="F220" s="533">
        <f t="shared" si="39"/>
        <v>55000</v>
      </c>
      <c r="G220" s="533">
        <f t="shared" si="39"/>
        <v>55000</v>
      </c>
      <c r="H220" s="543">
        <f>F220/E220</f>
        <v>1</v>
      </c>
      <c r="I220" s="543">
        <f t="shared" ref="I220:I222" si="40">G220/F220</f>
        <v>1</v>
      </c>
      <c r="J220" s="544">
        <f>G220/E220</f>
        <v>1</v>
      </c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</row>
    <row r="221" spans="1:49" ht="12.75" customHeight="1" x14ac:dyDescent="0.2">
      <c r="A221" s="197">
        <v>32</v>
      </c>
      <c r="B221" s="346" t="s">
        <v>29</v>
      </c>
      <c r="C221" s="458">
        <f t="shared" si="39"/>
        <v>55000</v>
      </c>
      <c r="D221" s="458">
        <f>D222</f>
        <v>0</v>
      </c>
      <c r="E221" s="458">
        <f>C221+D221</f>
        <v>55000</v>
      </c>
      <c r="F221" s="534">
        <f t="shared" si="39"/>
        <v>55000</v>
      </c>
      <c r="G221" s="534">
        <f t="shared" si="39"/>
        <v>55000</v>
      </c>
      <c r="H221" s="545">
        <f>F221/E221</f>
        <v>1</v>
      </c>
      <c r="I221" s="545">
        <f t="shared" si="40"/>
        <v>1</v>
      </c>
      <c r="J221" s="546">
        <f>G221/E221</f>
        <v>1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</row>
    <row r="222" spans="1:49" ht="12.75" customHeight="1" x14ac:dyDescent="0.2">
      <c r="A222" s="227">
        <v>323</v>
      </c>
      <c r="B222" s="367" t="s">
        <v>32</v>
      </c>
      <c r="C222" s="459">
        <f>C223</f>
        <v>55000</v>
      </c>
      <c r="D222" s="459">
        <f>D223</f>
        <v>0</v>
      </c>
      <c r="E222" s="459">
        <f>C222+D222</f>
        <v>55000</v>
      </c>
      <c r="F222" s="523">
        <f>F223</f>
        <v>55000</v>
      </c>
      <c r="G222" s="523">
        <f>G223</f>
        <v>55000</v>
      </c>
      <c r="H222" s="524">
        <f>F222/E222</f>
        <v>1</v>
      </c>
      <c r="I222" s="524">
        <f t="shared" si="40"/>
        <v>1</v>
      </c>
      <c r="J222" s="525">
        <f>G222/E222</f>
        <v>1</v>
      </c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</row>
    <row r="223" spans="1:49" ht="12.75" customHeight="1" x14ac:dyDescent="0.2">
      <c r="A223" s="228">
        <v>323</v>
      </c>
      <c r="B223" s="368" t="s">
        <v>32</v>
      </c>
      <c r="C223" s="460">
        <v>55000</v>
      </c>
      <c r="D223" s="460"/>
      <c r="E223" s="460">
        <f>C223+D223</f>
        <v>55000</v>
      </c>
      <c r="F223" s="526">
        <v>55000</v>
      </c>
      <c r="G223" s="526">
        <v>55000</v>
      </c>
      <c r="H223" s="516"/>
      <c r="I223" s="516"/>
      <c r="J223" s="517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</row>
    <row r="224" spans="1:49" ht="15" customHeight="1" x14ac:dyDescent="0.2">
      <c r="A224" s="241" t="s">
        <v>410</v>
      </c>
      <c r="B224" s="378" t="s">
        <v>409</v>
      </c>
      <c r="C224" s="456">
        <f>C230</f>
        <v>35000</v>
      </c>
      <c r="D224" s="456">
        <f>D227</f>
        <v>0</v>
      </c>
      <c r="E224" s="456">
        <f>C224+D224</f>
        <v>35000</v>
      </c>
      <c r="F224" s="503">
        <f>F227</f>
        <v>0</v>
      </c>
      <c r="G224" s="503">
        <f>G227</f>
        <v>0</v>
      </c>
      <c r="H224" s="671">
        <f>F224/E224</f>
        <v>0</v>
      </c>
      <c r="I224" s="671" t="e">
        <f>G224/F224</f>
        <v>#DIV/0!</v>
      </c>
      <c r="J224" s="672">
        <f>G224/E224</f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</row>
    <row r="225" spans="1:49" ht="15" customHeight="1" x14ac:dyDescent="0.2">
      <c r="A225" s="243"/>
      <c r="B225" s="380" t="s">
        <v>337</v>
      </c>
      <c r="C225" s="462"/>
      <c r="D225" s="462"/>
      <c r="E225" s="462"/>
      <c r="F225" s="502"/>
      <c r="G225" s="502"/>
      <c r="H225" s="505"/>
      <c r="I225" s="505"/>
      <c r="J225" s="506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</row>
    <row r="226" spans="1:49" ht="12.75" customHeight="1" x14ac:dyDescent="0.2">
      <c r="A226" s="240" t="s">
        <v>99</v>
      </c>
      <c r="B226" s="376" t="s">
        <v>126</v>
      </c>
      <c r="C226" s="457"/>
      <c r="D226" s="457"/>
      <c r="E226" s="457"/>
      <c r="F226" s="515"/>
      <c r="G226" s="515"/>
      <c r="H226" s="516"/>
      <c r="I226" s="516"/>
      <c r="J226" s="517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</row>
    <row r="227" spans="1:49" ht="12.75" customHeight="1" x14ac:dyDescent="0.2">
      <c r="A227" s="204">
        <v>3</v>
      </c>
      <c r="B227" s="345" t="s">
        <v>67</v>
      </c>
      <c r="C227" s="446">
        <f t="shared" ref="C227:G228" si="41">C228</f>
        <v>35000</v>
      </c>
      <c r="D227" s="446">
        <f>D228</f>
        <v>0</v>
      </c>
      <c r="E227" s="446">
        <f>C227+D227</f>
        <v>35000</v>
      </c>
      <c r="F227" s="533">
        <f t="shared" si="41"/>
        <v>0</v>
      </c>
      <c r="G227" s="533">
        <f t="shared" si="41"/>
        <v>0</v>
      </c>
      <c r="H227" s="543">
        <f>F227/E227</f>
        <v>0</v>
      </c>
      <c r="I227" s="543" t="e">
        <f t="shared" ref="I227:I229" si="42">G227/F227</f>
        <v>#DIV/0!</v>
      </c>
      <c r="J227" s="544">
        <f>G227/E227</f>
        <v>0</v>
      </c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</row>
    <row r="228" spans="1:49" ht="12.75" customHeight="1" x14ac:dyDescent="0.2">
      <c r="A228" s="197">
        <v>32</v>
      </c>
      <c r="B228" s="346" t="s">
        <v>29</v>
      </c>
      <c r="C228" s="458">
        <f t="shared" si="41"/>
        <v>35000</v>
      </c>
      <c r="D228" s="458">
        <f>D229</f>
        <v>0</v>
      </c>
      <c r="E228" s="458">
        <f>C228+D228</f>
        <v>35000</v>
      </c>
      <c r="F228" s="534">
        <f t="shared" si="41"/>
        <v>0</v>
      </c>
      <c r="G228" s="534">
        <f t="shared" si="41"/>
        <v>0</v>
      </c>
      <c r="H228" s="545">
        <f>F228/E228</f>
        <v>0</v>
      </c>
      <c r="I228" s="545" t="e">
        <f t="shared" si="42"/>
        <v>#DIV/0!</v>
      </c>
      <c r="J228" s="546">
        <f>G228/E228</f>
        <v>0</v>
      </c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</row>
    <row r="229" spans="1:49" ht="12.75" customHeight="1" x14ac:dyDescent="0.2">
      <c r="A229" s="227">
        <v>323</v>
      </c>
      <c r="B229" s="367" t="s">
        <v>32</v>
      </c>
      <c r="C229" s="459">
        <f>C230</f>
        <v>35000</v>
      </c>
      <c r="D229" s="459">
        <f>D230</f>
        <v>0</v>
      </c>
      <c r="E229" s="459">
        <f>C229+D229</f>
        <v>35000</v>
      </c>
      <c r="F229" s="523">
        <f>F230</f>
        <v>0</v>
      </c>
      <c r="G229" s="523">
        <f>G230</f>
        <v>0</v>
      </c>
      <c r="H229" s="524">
        <f>F229/E229</f>
        <v>0</v>
      </c>
      <c r="I229" s="524" t="e">
        <f t="shared" si="42"/>
        <v>#DIV/0!</v>
      </c>
      <c r="J229" s="525">
        <f>G229/E229</f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</row>
    <row r="230" spans="1:49" ht="12.75" customHeight="1" x14ac:dyDescent="0.2">
      <c r="A230" s="228">
        <v>323</v>
      </c>
      <c r="B230" s="368" t="s">
        <v>32</v>
      </c>
      <c r="C230" s="460">
        <v>35000</v>
      </c>
      <c r="D230" s="460"/>
      <c r="E230" s="460">
        <f>C230+D230</f>
        <v>35000</v>
      </c>
      <c r="F230" s="526">
        <v>0</v>
      </c>
      <c r="G230" s="526">
        <v>0</v>
      </c>
      <c r="H230" s="516"/>
      <c r="I230" s="516"/>
      <c r="J230" s="517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</row>
    <row r="231" spans="1:49" ht="22.5" x14ac:dyDescent="0.2">
      <c r="A231" s="241" t="s">
        <v>413</v>
      </c>
      <c r="B231" s="378" t="s">
        <v>412</v>
      </c>
      <c r="C231" s="456">
        <f>C237</f>
        <v>35000</v>
      </c>
      <c r="D231" s="456">
        <f>D234</f>
        <v>0</v>
      </c>
      <c r="E231" s="456">
        <f>C231+D231</f>
        <v>35000</v>
      </c>
      <c r="F231" s="503">
        <f>F234</f>
        <v>0</v>
      </c>
      <c r="G231" s="503">
        <f>G234</f>
        <v>0</v>
      </c>
      <c r="H231" s="671">
        <f>F231/E231</f>
        <v>0</v>
      </c>
      <c r="I231" s="671" t="e">
        <f>G231/F231</f>
        <v>#DIV/0!</v>
      </c>
      <c r="J231" s="672">
        <f>G231/E231</f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</row>
    <row r="232" spans="1:49" ht="15" customHeight="1" x14ac:dyDescent="0.2">
      <c r="A232" s="243"/>
      <c r="B232" s="380" t="s">
        <v>337</v>
      </c>
      <c r="C232" s="462"/>
      <c r="D232" s="462"/>
      <c r="E232" s="462"/>
      <c r="F232" s="502"/>
      <c r="G232" s="502"/>
      <c r="H232" s="505"/>
      <c r="I232" s="505"/>
      <c r="J232" s="506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</row>
    <row r="233" spans="1:49" ht="12.75" customHeight="1" x14ac:dyDescent="0.2">
      <c r="A233" s="240" t="s">
        <v>99</v>
      </c>
      <c r="B233" s="376" t="s">
        <v>126</v>
      </c>
      <c r="C233" s="457"/>
      <c r="D233" s="457"/>
      <c r="E233" s="457"/>
      <c r="F233" s="515"/>
      <c r="G233" s="515"/>
      <c r="H233" s="516"/>
      <c r="I233" s="516"/>
      <c r="J233" s="517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</row>
    <row r="234" spans="1:49" ht="12.75" customHeight="1" x14ac:dyDescent="0.2">
      <c r="A234" s="204">
        <v>3</v>
      </c>
      <c r="B234" s="345" t="s">
        <v>67</v>
      </c>
      <c r="C234" s="446">
        <f t="shared" ref="C234:G235" si="43">C235</f>
        <v>35000</v>
      </c>
      <c r="D234" s="446">
        <f>D235</f>
        <v>0</v>
      </c>
      <c r="E234" s="446">
        <f>C234+D234</f>
        <v>35000</v>
      </c>
      <c r="F234" s="533">
        <f t="shared" si="43"/>
        <v>0</v>
      </c>
      <c r="G234" s="533">
        <f t="shared" si="43"/>
        <v>0</v>
      </c>
      <c r="H234" s="543">
        <f>F234/E234</f>
        <v>0</v>
      </c>
      <c r="I234" s="543" t="e">
        <f t="shared" ref="I234:I236" si="44">G234/F234</f>
        <v>#DIV/0!</v>
      </c>
      <c r="J234" s="544">
        <f>G234/E234</f>
        <v>0</v>
      </c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</row>
    <row r="235" spans="1:49" ht="12.75" customHeight="1" x14ac:dyDescent="0.2">
      <c r="A235" s="197">
        <v>32</v>
      </c>
      <c r="B235" s="346" t="s">
        <v>29</v>
      </c>
      <c r="C235" s="458">
        <f t="shared" si="43"/>
        <v>35000</v>
      </c>
      <c r="D235" s="458">
        <f>D236</f>
        <v>0</v>
      </c>
      <c r="E235" s="458">
        <f>C235+D235</f>
        <v>35000</v>
      </c>
      <c r="F235" s="534">
        <f t="shared" si="43"/>
        <v>0</v>
      </c>
      <c r="G235" s="534">
        <f t="shared" si="43"/>
        <v>0</v>
      </c>
      <c r="H235" s="545">
        <f>F235/E235</f>
        <v>0</v>
      </c>
      <c r="I235" s="545" t="e">
        <f t="shared" si="44"/>
        <v>#DIV/0!</v>
      </c>
      <c r="J235" s="546">
        <f>G235/E235</f>
        <v>0</v>
      </c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</row>
    <row r="236" spans="1:49" ht="12.75" customHeight="1" x14ac:dyDescent="0.2">
      <c r="A236" s="227">
        <v>323</v>
      </c>
      <c r="B236" s="367" t="s">
        <v>32</v>
      </c>
      <c r="C236" s="459">
        <f>C237</f>
        <v>35000</v>
      </c>
      <c r="D236" s="459">
        <f>D237</f>
        <v>0</v>
      </c>
      <c r="E236" s="459">
        <f>C236+D236</f>
        <v>35000</v>
      </c>
      <c r="F236" s="523">
        <f>F237</f>
        <v>0</v>
      </c>
      <c r="G236" s="523">
        <f>G237</f>
        <v>0</v>
      </c>
      <c r="H236" s="524">
        <f>F236/E236</f>
        <v>0</v>
      </c>
      <c r="I236" s="524" t="e">
        <f t="shared" si="44"/>
        <v>#DIV/0!</v>
      </c>
      <c r="J236" s="525">
        <f>G236/E236</f>
        <v>0</v>
      </c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</row>
    <row r="237" spans="1:49" ht="12.75" customHeight="1" x14ac:dyDescent="0.2">
      <c r="A237" s="228">
        <v>323</v>
      </c>
      <c r="B237" s="368" t="s">
        <v>32</v>
      </c>
      <c r="C237" s="460">
        <v>35000</v>
      </c>
      <c r="D237" s="460"/>
      <c r="E237" s="460">
        <f>C237+D237</f>
        <v>35000</v>
      </c>
      <c r="F237" s="526">
        <v>0</v>
      </c>
      <c r="G237" s="526">
        <v>0</v>
      </c>
      <c r="H237" s="516"/>
      <c r="I237" s="516"/>
      <c r="J237" s="517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</row>
    <row r="238" spans="1:49" ht="15" customHeight="1" x14ac:dyDescent="0.2">
      <c r="A238" s="241" t="s">
        <v>420</v>
      </c>
      <c r="B238" s="378" t="s">
        <v>421</v>
      </c>
      <c r="C238" s="456">
        <f>C244</f>
        <v>20000</v>
      </c>
      <c r="D238" s="456">
        <f>D241</f>
        <v>0</v>
      </c>
      <c r="E238" s="456">
        <f>C238+D238</f>
        <v>20000</v>
      </c>
      <c r="F238" s="503">
        <f>F241</f>
        <v>0</v>
      </c>
      <c r="G238" s="503">
        <f>G241</f>
        <v>0</v>
      </c>
      <c r="H238" s="671">
        <f>F238/E238</f>
        <v>0</v>
      </c>
      <c r="I238" s="671" t="e">
        <f>G238/F238</f>
        <v>#DIV/0!</v>
      </c>
      <c r="J238" s="672">
        <f>G238/E238</f>
        <v>0</v>
      </c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</row>
    <row r="239" spans="1:49" ht="15" customHeight="1" x14ac:dyDescent="0.2">
      <c r="A239" s="243"/>
      <c r="B239" s="380" t="s">
        <v>337</v>
      </c>
      <c r="C239" s="462"/>
      <c r="D239" s="462"/>
      <c r="E239" s="462"/>
      <c r="F239" s="502"/>
      <c r="G239" s="502"/>
      <c r="H239" s="505"/>
      <c r="I239" s="505"/>
      <c r="J239" s="506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</row>
    <row r="240" spans="1:49" ht="12.75" customHeight="1" x14ac:dyDescent="0.2">
      <c r="A240" s="240" t="s">
        <v>99</v>
      </c>
      <c r="B240" s="376" t="s">
        <v>126</v>
      </c>
      <c r="C240" s="457"/>
      <c r="D240" s="457"/>
      <c r="E240" s="457"/>
      <c r="F240" s="515"/>
      <c r="G240" s="515"/>
      <c r="H240" s="516"/>
      <c r="I240" s="516"/>
      <c r="J240" s="517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</row>
    <row r="241" spans="1:49" ht="12.75" customHeight="1" x14ac:dyDescent="0.2">
      <c r="A241" s="204">
        <v>3</v>
      </c>
      <c r="B241" s="345" t="s">
        <v>67</v>
      </c>
      <c r="C241" s="446">
        <f t="shared" ref="C241:G242" si="45">C242</f>
        <v>20000</v>
      </c>
      <c r="D241" s="446">
        <f>D242</f>
        <v>0</v>
      </c>
      <c r="E241" s="446">
        <f>C241+D241</f>
        <v>20000</v>
      </c>
      <c r="F241" s="533">
        <f t="shared" si="45"/>
        <v>0</v>
      </c>
      <c r="G241" s="533">
        <f t="shared" si="45"/>
        <v>0</v>
      </c>
      <c r="H241" s="543">
        <f>F241/E241</f>
        <v>0</v>
      </c>
      <c r="I241" s="543" t="e">
        <f t="shared" ref="I241:I243" si="46">G241/F241</f>
        <v>#DIV/0!</v>
      </c>
      <c r="J241" s="544">
        <f>G241/E241</f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</row>
    <row r="242" spans="1:49" ht="12.75" customHeight="1" x14ac:dyDescent="0.2">
      <c r="A242" s="197">
        <v>32</v>
      </c>
      <c r="B242" s="346" t="s">
        <v>29</v>
      </c>
      <c r="C242" s="458">
        <f t="shared" si="45"/>
        <v>20000</v>
      </c>
      <c r="D242" s="458">
        <f>D243</f>
        <v>0</v>
      </c>
      <c r="E242" s="458">
        <f>C242+D242</f>
        <v>20000</v>
      </c>
      <c r="F242" s="534">
        <f t="shared" si="45"/>
        <v>0</v>
      </c>
      <c r="G242" s="534">
        <f t="shared" si="45"/>
        <v>0</v>
      </c>
      <c r="H242" s="545">
        <f>F242/E242</f>
        <v>0</v>
      </c>
      <c r="I242" s="545" t="e">
        <f t="shared" si="46"/>
        <v>#DIV/0!</v>
      </c>
      <c r="J242" s="546">
        <f>G242/E242</f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</row>
    <row r="243" spans="1:49" ht="12.75" customHeight="1" x14ac:dyDescent="0.2">
      <c r="A243" s="227">
        <v>323</v>
      </c>
      <c r="B243" s="367" t="s">
        <v>32</v>
      </c>
      <c r="C243" s="459">
        <f>C244</f>
        <v>20000</v>
      </c>
      <c r="D243" s="459">
        <f>D244</f>
        <v>0</v>
      </c>
      <c r="E243" s="459">
        <f>C243+D243</f>
        <v>20000</v>
      </c>
      <c r="F243" s="523">
        <f>F244</f>
        <v>0</v>
      </c>
      <c r="G243" s="523">
        <f>G244</f>
        <v>0</v>
      </c>
      <c r="H243" s="524">
        <f>F243/E243</f>
        <v>0</v>
      </c>
      <c r="I243" s="524" t="e">
        <f t="shared" si="46"/>
        <v>#DIV/0!</v>
      </c>
      <c r="J243" s="525">
        <f>G243/E243</f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</row>
    <row r="244" spans="1:49" ht="12.75" customHeight="1" x14ac:dyDescent="0.2">
      <c r="A244" s="228">
        <v>323</v>
      </c>
      <c r="B244" s="368" t="s">
        <v>32</v>
      </c>
      <c r="C244" s="460">
        <v>20000</v>
      </c>
      <c r="D244" s="460"/>
      <c r="E244" s="460">
        <f>C244+D244</f>
        <v>20000</v>
      </c>
      <c r="F244" s="526">
        <v>0</v>
      </c>
      <c r="G244" s="526">
        <v>0</v>
      </c>
      <c r="H244" s="516"/>
      <c r="I244" s="516"/>
      <c r="J244" s="517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</row>
    <row r="245" spans="1:49" ht="15" customHeight="1" x14ac:dyDescent="0.2">
      <c r="A245" s="241" t="s">
        <v>434</v>
      </c>
      <c r="B245" s="377" t="s">
        <v>433</v>
      </c>
      <c r="C245" s="456">
        <f>C248</f>
        <v>0</v>
      </c>
      <c r="D245" s="456">
        <f>D248</f>
        <v>1000000</v>
      </c>
      <c r="E245" s="456">
        <f>C245+D245</f>
        <v>1000000</v>
      </c>
      <c r="F245" s="503">
        <f>F248</f>
        <v>0</v>
      </c>
      <c r="G245" s="503">
        <f>G248</f>
        <v>0</v>
      </c>
      <c r="H245" s="671">
        <f>F245/E245</f>
        <v>0</v>
      </c>
      <c r="I245" s="671" t="e">
        <f>G245/F245</f>
        <v>#DIV/0!</v>
      </c>
      <c r="J245" s="672">
        <f>G245/E245</f>
        <v>0</v>
      </c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</row>
    <row r="246" spans="1:49" ht="15" customHeight="1" x14ac:dyDescent="0.2">
      <c r="A246" s="239" t="s">
        <v>102</v>
      </c>
      <c r="B246" s="378" t="s">
        <v>335</v>
      </c>
      <c r="C246" s="456"/>
      <c r="D246" s="456"/>
      <c r="E246" s="456"/>
      <c r="F246" s="502"/>
      <c r="G246" s="502"/>
      <c r="H246" s="505"/>
      <c r="I246" s="505"/>
      <c r="J246" s="506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</row>
    <row r="247" spans="1:49" ht="12.75" customHeight="1" x14ac:dyDescent="0.2">
      <c r="A247" s="242" t="s">
        <v>100</v>
      </c>
      <c r="B247" s="379" t="s">
        <v>126</v>
      </c>
      <c r="C247" s="457"/>
      <c r="D247" s="457"/>
      <c r="E247" s="457"/>
      <c r="F247" s="515"/>
      <c r="G247" s="515"/>
      <c r="H247" s="516"/>
      <c r="I247" s="516"/>
      <c r="J247" s="517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</row>
    <row r="248" spans="1:49" ht="12.75" customHeight="1" x14ac:dyDescent="0.2">
      <c r="A248" s="204">
        <v>4</v>
      </c>
      <c r="B248" s="345" t="s">
        <v>67</v>
      </c>
      <c r="C248" s="446">
        <f t="shared" ref="C248:G250" si="47">C249</f>
        <v>0</v>
      </c>
      <c r="D248" s="446">
        <f>D249</f>
        <v>1000000</v>
      </c>
      <c r="E248" s="446">
        <f>C248+D248</f>
        <v>1000000</v>
      </c>
      <c r="F248" s="533">
        <f t="shared" si="47"/>
        <v>0</v>
      </c>
      <c r="G248" s="533">
        <f t="shared" si="47"/>
        <v>0</v>
      </c>
      <c r="H248" s="543">
        <f>F248/E248</f>
        <v>0</v>
      </c>
      <c r="I248" s="543" t="e">
        <f>G248/F248</f>
        <v>#DIV/0!</v>
      </c>
      <c r="J248" s="544">
        <f>G248/E248</f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</row>
    <row r="249" spans="1:49" ht="12.75" customHeight="1" x14ac:dyDescent="0.2">
      <c r="A249" s="197">
        <v>42</v>
      </c>
      <c r="B249" s="346" t="s">
        <v>29</v>
      </c>
      <c r="C249" s="458">
        <f t="shared" si="47"/>
        <v>0</v>
      </c>
      <c r="D249" s="458">
        <f>D250</f>
        <v>1000000</v>
      </c>
      <c r="E249" s="458">
        <f>C249+D249</f>
        <v>1000000</v>
      </c>
      <c r="F249" s="534">
        <f t="shared" si="47"/>
        <v>0</v>
      </c>
      <c r="G249" s="534">
        <f t="shared" si="47"/>
        <v>0</v>
      </c>
      <c r="H249" s="545">
        <f>F249/E249</f>
        <v>0</v>
      </c>
      <c r="I249" s="545" t="e">
        <f>G249/F250</f>
        <v>#DIV/0!</v>
      </c>
      <c r="J249" s="546">
        <f>G249/E249</f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</row>
    <row r="250" spans="1:49" ht="12.75" customHeight="1" x14ac:dyDescent="0.2">
      <c r="A250" s="227">
        <v>421</v>
      </c>
      <c r="B250" s="367" t="s">
        <v>32</v>
      </c>
      <c r="C250" s="459">
        <f t="shared" si="47"/>
        <v>0</v>
      </c>
      <c r="D250" s="459">
        <f>D251</f>
        <v>1000000</v>
      </c>
      <c r="E250" s="459">
        <f>C250+D250</f>
        <v>1000000</v>
      </c>
      <c r="F250" s="523">
        <f t="shared" si="47"/>
        <v>0</v>
      </c>
      <c r="G250" s="523">
        <f t="shared" si="47"/>
        <v>0</v>
      </c>
      <c r="H250" s="524">
        <f>F250/E250</f>
        <v>0</v>
      </c>
      <c r="I250" s="524" t="e">
        <f>G250/F250</f>
        <v>#DIV/0!</v>
      </c>
      <c r="J250" s="525">
        <f>G250/E250</f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</row>
    <row r="251" spans="1:49" ht="12.75" customHeight="1" x14ac:dyDescent="0.2">
      <c r="A251" s="228">
        <v>421</v>
      </c>
      <c r="B251" s="368" t="s">
        <v>32</v>
      </c>
      <c r="C251" s="460">
        <v>0</v>
      </c>
      <c r="D251" s="460">
        <v>1000000</v>
      </c>
      <c r="E251" s="460">
        <f>C251+D251</f>
        <v>1000000</v>
      </c>
      <c r="F251" s="526">
        <v>0</v>
      </c>
      <c r="G251" s="526">
        <v>0</v>
      </c>
      <c r="H251" s="516"/>
      <c r="I251" s="516"/>
      <c r="J251" s="517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</row>
    <row r="252" spans="1:49" ht="15" customHeight="1" x14ac:dyDescent="0.2">
      <c r="A252" s="241" t="s">
        <v>435</v>
      </c>
      <c r="B252" s="377" t="s">
        <v>436</v>
      </c>
      <c r="C252" s="456">
        <f>C255</f>
        <v>0</v>
      </c>
      <c r="D252" s="456">
        <f>D255</f>
        <v>250000</v>
      </c>
      <c r="E252" s="456">
        <f>C252+D252</f>
        <v>250000</v>
      </c>
      <c r="F252" s="503">
        <f>F255</f>
        <v>0</v>
      </c>
      <c r="G252" s="503">
        <f>G255</f>
        <v>0</v>
      </c>
      <c r="H252" s="671">
        <f>F252/E252</f>
        <v>0</v>
      </c>
      <c r="I252" s="671" t="e">
        <f>G252/F252</f>
        <v>#DIV/0!</v>
      </c>
      <c r="J252" s="672">
        <f>G252/E252</f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</row>
    <row r="253" spans="1:49" ht="15" customHeight="1" x14ac:dyDescent="0.2">
      <c r="A253" s="239" t="s">
        <v>102</v>
      </c>
      <c r="B253" s="378" t="s">
        <v>335</v>
      </c>
      <c r="C253" s="456"/>
      <c r="D253" s="456"/>
      <c r="E253" s="456"/>
      <c r="F253" s="502"/>
      <c r="G253" s="502"/>
      <c r="H253" s="505"/>
      <c r="I253" s="505"/>
      <c r="J253" s="506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</row>
    <row r="254" spans="1:49" ht="12.75" customHeight="1" x14ac:dyDescent="0.2">
      <c r="A254" s="242" t="s">
        <v>100</v>
      </c>
      <c r="B254" s="379" t="s">
        <v>126</v>
      </c>
      <c r="C254" s="457"/>
      <c r="D254" s="457"/>
      <c r="E254" s="457"/>
      <c r="F254" s="515"/>
      <c r="G254" s="515"/>
      <c r="H254" s="516"/>
      <c r="I254" s="516"/>
      <c r="J254" s="517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</row>
    <row r="255" spans="1:49" ht="12.75" customHeight="1" x14ac:dyDescent="0.2">
      <c r="A255" s="204">
        <v>4</v>
      </c>
      <c r="B255" s="345" t="s">
        <v>67</v>
      </c>
      <c r="C255" s="446">
        <f t="shared" ref="C255:G257" si="48">C256</f>
        <v>0</v>
      </c>
      <c r="D255" s="446">
        <f>D256</f>
        <v>250000</v>
      </c>
      <c r="E255" s="446">
        <f>C255+D255</f>
        <v>250000</v>
      </c>
      <c r="F255" s="533">
        <f t="shared" si="48"/>
        <v>0</v>
      </c>
      <c r="G255" s="533">
        <f t="shared" si="48"/>
        <v>0</v>
      </c>
      <c r="H255" s="543">
        <f>F255/E255</f>
        <v>0</v>
      </c>
      <c r="I255" s="543" t="e">
        <f>G255/F255</f>
        <v>#DIV/0!</v>
      </c>
      <c r="J255" s="544">
        <f>G255/E255</f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</row>
    <row r="256" spans="1:49" ht="12.75" customHeight="1" x14ac:dyDescent="0.2">
      <c r="A256" s="197">
        <v>42</v>
      </c>
      <c r="B256" s="346" t="s">
        <v>29</v>
      </c>
      <c r="C256" s="458">
        <f t="shared" si="48"/>
        <v>0</v>
      </c>
      <c r="D256" s="458">
        <f>D257</f>
        <v>250000</v>
      </c>
      <c r="E256" s="458">
        <f>C256+D256</f>
        <v>250000</v>
      </c>
      <c r="F256" s="534">
        <f t="shared" si="48"/>
        <v>0</v>
      </c>
      <c r="G256" s="534">
        <f t="shared" si="48"/>
        <v>0</v>
      </c>
      <c r="H256" s="545">
        <f>F256/E256</f>
        <v>0</v>
      </c>
      <c r="I256" s="545" t="e">
        <f>G256/F257</f>
        <v>#DIV/0!</v>
      </c>
      <c r="J256" s="546">
        <f>G256/E256</f>
        <v>0</v>
      </c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</row>
    <row r="257" spans="1:49" ht="12.75" customHeight="1" x14ac:dyDescent="0.2">
      <c r="A257" s="227">
        <v>421</v>
      </c>
      <c r="B257" s="367" t="s">
        <v>32</v>
      </c>
      <c r="C257" s="459">
        <f t="shared" si="48"/>
        <v>0</v>
      </c>
      <c r="D257" s="459">
        <f>D258</f>
        <v>250000</v>
      </c>
      <c r="E257" s="459">
        <f>C257+D257</f>
        <v>250000</v>
      </c>
      <c r="F257" s="523">
        <f t="shared" si="48"/>
        <v>0</v>
      </c>
      <c r="G257" s="523">
        <f t="shared" si="48"/>
        <v>0</v>
      </c>
      <c r="H257" s="524">
        <f>F257/E257</f>
        <v>0</v>
      </c>
      <c r="I257" s="524" t="e">
        <f>G257/F257</f>
        <v>#DIV/0!</v>
      </c>
      <c r="J257" s="525">
        <f>G257/E257</f>
        <v>0</v>
      </c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</row>
    <row r="258" spans="1:49" ht="12.75" customHeight="1" x14ac:dyDescent="0.2">
      <c r="A258" s="228">
        <v>421</v>
      </c>
      <c r="B258" s="368" t="s">
        <v>32</v>
      </c>
      <c r="C258" s="460">
        <v>0</v>
      </c>
      <c r="D258" s="460">
        <v>250000</v>
      </c>
      <c r="E258" s="460">
        <f>C258+D258</f>
        <v>250000</v>
      </c>
      <c r="F258" s="526">
        <v>0</v>
      </c>
      <c r="G258" s="526">
        <v>0</v>
      </c>
      <c r="H258" s="516"/>
      <c r="I258" s="516"/>
      <c r="J258" s="517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</row>
    <row r="259" spans="1:49" ht="24.95" customHeight="1" x14ac:dyDescent="0.2">
      <c r="A259" s="244"/>
      <c r="B259" s="381" t="s">
        <v>108</v>
      </c>
      <c r="C259" s="452"/>
      <c r="D259" s="452"/>
      <c r="E259" s="452"/>
      <c r="F259" s="536"/>
      <c r="G259" s="536"/>
      <c r="H259" s="537"/>
      <c r="I259" s="537"/>
      <c r="J259" s="538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</row>
    <row r="260" spans="1:49" ht="24.95" customHeight="1" x14ac:dyDescent="0.2">
      <c r="A260" s="245" t="s">
        <v>342</v>
      </c>
      <c r="B260" s="382"/>
      <c r="C260" s="427">
        <f>C261+C268+C275</f>
        <v>785000</v>
      </c>
      <c r="D260" s="427">
        <f>D261+D268+D275</f>
        <v>-10000</v>
      </c>
      <c r="E260" s="427">
        <f>C260+D260</f>
        <v>775000</v>
      </c>
      <c r="F260" s="501">
        <f>F261+F268+F275</f>
        <v>385000</v>
      </c>
      <c r="G260" s="501">
        <f>G261+G268+G275</f>
        <v>335000</v>
      </c>
      <c r="H260" s="673">
        <f>F260/E260</f>
        <v>0.49677419354838709</v>
      </c>
      <c r="I260" s="673">
        <f>G260/F260</f>
        <v>0.87012987012987009</v>
      </c>
      <c r="J260" s="674">
        <f>G260/E260</f>
        <v>0.43225806451612903</v>
      </c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</row>
    <row r="261" spans="1:49" ht="15" customHeight="1" x14ac:dyDescent="0.2">
      <c r="A261" s="224" t="s">
        <v>305</v>
      </c>
      <c r="B261" s="366" t="s">
        <v>117</v>
      </c>
      <c r="C261" s="428">
        <f>C264</f>
        <v>100000</v>
      </c>
      <c r="D261" s="428">
        <f>D264</f>
        <v>-10000</v>
      </c>
      <c r="E261" s="428">
        <f>C261+D261</f>
        <v>90000</v>
      </c>
      <c r="F261" s="503">
        <f>F264</f>
        <v>200000</v>
      </c>
      <c r="G261" s="503">
        <f>G264</f>
        <v>200000</v>
      </c>
      <c r="H261" s="671">
        <f>F261/E261</f>
        <v>2.2222222222222223</v>
      </c>
      <c r="I261" s="671">
        <f>G261/F261</f>
        <v>1</v>
      </c>
      <c r="J261" s="672">
        <f>G261/E261</f>
        <v>2.2222222222222223</v>
      </c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</row>
    <row r="262" spans="1:49" ht="15" customHeight="1" x14ac:dyDescent="0.2">
      <c r="A262" s="246"/>
      <c r="B262" s="383" t="s">
        <v>335</v>
      </c>
      <c r="C262" s="428"/>
      <c r="D262" s="428"/>
      <c r="E262" s="428"/>
      <c r="F262" s="502"/>
      <c r="G262" s="502"/>
      <c r="H262" s="505"/>
      <c r="I262" s="505"/>
      <c r="J262" s="506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</row>
    <row r="263" spans="1:49" ht="12.75" customHeight="1" x14ac:dyDescent="0.2">
      <c r="A263" s="247" t="s">
        <v>105</v>
      </c>
      <c r="B263" s="189" t="s">
        <v>126</v>
      </c>
      <c r="C263" s="429"/>
      <c r="D263" s="429"/>
      <c r="E263" s="429"/>
      <c r="F263" s="515"/>
      <c r="G263" s="515"/>
      <c r="H263" s="516"/>
      <c r="I263" s="516"/>
      <c r="J263" s="517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</row>
    <row r="264" spans="1:49" ht="12.75" customHeight="1" x14ac:dyDescent="0.2">
      <c r="A264" s="248">
        <v>3</v>
      </c>
      <c r="B264" s="384" t="s">
        <v>67</v>
      </c>
      <c r="C264" s="430">
        <f t="shared" ref="C264:G266" si="49">C265</f>
        <v>100000</v>
      </c>
      <c r="D264" s="430">
        <f>D265</f>
        <v>-10000</v>
      </c>
      <c r="E264" s="430">
        <f>C264+D264</f>
        <v>90000</v>
      </c>
      <c r="F264" s="533">
        <f>F265</f>
        <v>200000</v>
      </c>
      <c r="G264" s="533">
        <f>G265</f>
        <v>200000</v>
      </c>
      <c r="H264" s="543">
        <f>F264/E264</f>
        <v>2.2222222222222223</v>
      </c>
      <c r="I264" s="543">
        <f t="shared" ref="I264:I266" si="50">G264/F264</f>
        <v>1</v>
      </c>
      <c r="J264" s="544">
        <f>G264/E264</f>
        <v>2.2222222222222223</v>
      </c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</row>
    <row r="265" spans="1:49" ht="12.75" customHeight="1" x14ac:dyDescent="0.2">
      <c r="A265" s="197">
        <v>35</v>
      </c>
      <c r="B265" s="346" t="s">
        <v>78</v>
      </c>
      <c r="C265" s="431">
        <f t="shared" si="49"/>
        <v>100000</v>
      </c>
      <c r="D265" s="431">
        <f>D266</f>
        <v>-10000</v>
      </c>
      <c r="E265" s="431">
        <f>C265+D265</f>
        <v>90000</v>
      </c>
      <c r="F265" s="534">
        <f>F266</f>
        <v>200000</v>
      </c>
      <c r="G265" s="534">
        <f>G266</f>
        <v>200000</v>
      </c>
      <c r="H265" s="545">
        <f>F265/E265</f>
        <v>2.2222222222222223</v>
      </c>
      <c r="I265" s="545">
        <f t="shared" si="50"/>
        <v>1</v>
      </c>
      <c r="J265" s="546">
        <f>G265/E265</f>
        <v>2.2222222222222223</v>
      </c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</row>
    <row r="266" spans="1:49" ht="12.75" customHeight="1" x14ac:dyDescent="0.2">
      <c r="A266" s="223">
        <v>352</v>
      </c>
      <c r="B266" s="351" t="s">
        <v>79</v>
      </c>
      <c r="C266" s="447">
        <f t="shared" si="49"/>
        <v>100000</v>
      </c>
      <c r="D266" s="447">
        <f>D267</f>
        <v>-10000</v>
      </c>
      <c r="E266" s="447">
        <f>C266+D266</f>
        <v>90000</v>
      </c>
      <c r="F266" s="523">
        <f t="shared" si="49"/>
        <v>200000</v>
      </c>
      <c r="G266" s="523">
        <f t="shared" si="49"/>
        <v>200000</v>
      </c>
      <c r="H266" s="524">
        <f>F266/E266</f>
        <v>2.2222222222222223</v>
      </c>
      <c r="I266" s="524">
        <f t="shared" si="50"/>
        <v>1</v>
      </c>
      <c r="J266" s="525">
        <f>G266/E266</f>
        <v>2.2222222222222223</v>
      </c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</row>
    <row r="267" spans="1:49" ht="12.75" customHeight="1" x14ac:dyDescent="0.2">
      <c r="A267" s="232">
        <v>352</v>
      </c>
      <c r="B267" s="344" t="s">
        <v>79</v>
      </c>
      <c r="C267" s="448">
        <v>100000</v>
      </c>
      <c r="D267" s="448">
        <v>-10000</v>
      </c>
      <c r="E267" s="448">
        <f>C267+D267</f>
        <v>90000</v>
      </c>
      <c r="F267" s="526">
        <v>200000</v>
      </c>
      <c r="G267" s="526">
        <v>200000</v>
      </c>
      <c r="H267" s="516"/>
      <c r="I267" s="516"/>
      <c r="J267" s="517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</row>
    <row r="268" spans="1:49" ht="15" customHeight="1" x14ac:dyDescent="0.2">
      <c r="A268" s="249" t="s">
        <v>306</v>
      </c>
      <c r="B268" s="91" t="s">
        <v>218</v>
      </c>
      <c r="C268" s="428">
        <f>C271</f>
        <v>35000</v>
      </c>
      <c r="D268" s="428">
        <f>D271</f>
        <v>0</v>
      </c>
      <c r="E268" s="428">
        <f>C268+D268</f>
        <v>35000</v>
      </c>
      <c r="F268" s="503">
        <f>F271</f>
        <v>35000</v>
      </c>
      <c r="G268" s="503">
        <f>G271</f>
        <v>35000</v>
      </c>
      <c r="H268" s="671">
        <f>F268/E268</f>
        <v>1</v>
      </c>
      <c r="I268" s="671">
        <f>G268/F268</f>
        <v>1</v>
      </c>
      <c r="J268" s="672">
        <f>G268/E268</f>
        <v>1</v>
      </c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</row>
    <row r="269" spans="1:49" ht="15" customHeight="1" x14ac:dyDescent="0.2">
      <c r="A269" s="246"/>
      <c r="B269" s="383" t="s">
        <v>335</v>
      </c>
      <c r="C269" s="428"/>
      <c r="D269" s="428"/>
      <c r="E269" s="428"/>
      <c r="F269" s="502"/>
      <c r="G269" s="502"/>
      <c r="H269" s="505"/>
      <c r="I269" s="505"/>
      <c r="J269" s="506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</row>
    <row r="270" spans="1:49" ht="12.75" customHeight="1" x14ac:dyDescent="0.2">
      <c r="A270" s="247" t="s">
        <v>105</v>
      </c>
      <c r="B270" s="189" t="s">
        <v>126</v>
      </c>
      <c r="C270" s="429"/>
      <c r="D270" s="429"/>
      <c r="E270" s="429"/>
      <c r="F270" s="515"/>
      <c r="G270" s="515"/>
      <c r="H270" s="516"/>
      <c r="I270" s="516"/>
      <c r="J270" s="517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</row>
    <row r="271" spans="1:49" ht="12.75" customHeight="1" x14ac:dyDescent="0.2">
      <c r="A271" s="248">
        <v>3</v>
      </c>
      <c r="B271" s="384" t="s">
        <v>67</v>
      </c>
      <c r="C271" s="430">
        <f t="shared" ref="C271:G273" si="51">C272</f>
        <v>35000</v>
      </c>
      <c r="D271" s="430">
        <f>D272</f>
        <v>0</v>
      </c>
      <c r="E271" s="430">
        <f>C271+D271</f>
        <v>35000</v>
      </c>
      <c r="F271" s="533">
        <f t="shared" si="51"/>
        <v>35000</v>
      </c>
      <c r="G271" s="533">
        <f t="shared" si="51"/>
        <v>35000</v>
      </c>
      <c r="H271" s="543">
        <f>F271/E271</f>
        <v>1</v>
      </c>
      <c r="I271" s="543">
        <f t="shared" ref="I271:I273" si="52">G271/F271</f>
        <v>1</v>
      </c>
      <c r="J271" s="544">
        <f>G271/E271</f>
        <v>1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</row>
    <row r="272" spans="1:49" ht="12.75" customHeight="1" x14ac:dyDescent="0.2">
      <c r="A272" s="197">
        <v>32</v>
      </c>
      <c r="B272" s="346" t="s">
        <v>29</v>
      </c>
      <c r="C272" s="431">
        <f t="shared" si="51"/>
        <v>35000</v>
      </c>
      <c r="D272" s="431">
        <f>D273</f>
        <v>0</v>
      </c>
      <c r="E272" s="431">
        <f>C272+D272</f>
        <v>35000</v>
      </c>
      <c r="F272" s="534">
        <f t="shared" si="51"/>
        <v>35000</v>
      </c>
      <c r="G272" s="534">
        <f t="shared" si="51"/>
        <v>35000</v>
      </c>
      <c r="H272" s="545">
        <f>F272/E272</f>
        <v>1</v>
      </c>
      <c r="I272" s="545">
        <f t="shared" si="52"/>
        <v>1</v>
      </c>
      <c r="J272" s="546">
        <f>G272/E272</f>
        <v>1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</row>
    <row r="273" spans="1:49" ht="12.75" customHeight="1" x14ac:dyDescent="0.2">
      <c r="A273" s="227">
        <v>323</v>
      </c>
      <c r="B273" s="367" t="s">
        <v>32</v>
      </c>
      <c r="C273" s="447">
        <f t="shared" si="51"/>
        <v>35000</v>
      </c>
      <c r="D273" s="447">
        <f>D274</f>
        <v>0</v>
      </c>
      <c r="E273" s="447">
        <f>C273+D273</f>
        <v>35000</v>
      </c>
      <c r="F273" s="523">
        <f t="shared" si="51"/>
        <v>35000</v>
      </c>
      <c r="G273" s="523">
        <f t="shared" si="51"/>
        <v>35000</v>
      </c>
      <c r="H273" s="524">
        <f>F273/E273</f>
        <v>1</v>
      </c>
      <c r="I273" s="524">
        <f t="shared" si="52"/>
        <v>1</v>
      </c>
      <c r="J273" s="525">
        <f>G273/E273</f>
        <v>1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</row>
    <row r="274" spans="1:49" ht="12.75" customHeight="1" x14ac:dyDescent="0.2">
      <c r="A274" s="228">
        <v>323</v>
      </c>
      <c r="B274" s="368" t="s">
        <v>32</v>
      </c>
      <c r="C274" s="448">
        <v>35000</v>
      </c>
      <c r="D274" s="448"/>
      <c r="E274" s="448">
        <f>C274+D274</f>
        <v>35000</v>
      </c>
      <c r="F274" s="526">
        <v>35000</v>
      </c>
      <c r="G274" s="526">
        <v>35000</v>
      </c>
      <c r="H274" s="516"/>
      <c r="I274" s="516"/>
      <c r="J274" s="517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</row>
    <row r="275" spans="1:49" ht="15" customHeight="1" x14ac:dyDescent="0.2">
      <c r="A275" s="241" t="s">
        <v>307</v>
      </c>
      <c r="B275" s="378" t="s">
        <v>219</v>
      </c>
      <c r="C275" s="456">
        <f>C278</f>
        <v>650000</v>
      </c>
      <c r="D275" s="456">
        <f>D278</f>
        <v>0</v>
      </c>
      <c r="E275" s="456">
        <f>C275+D275</f>
        <v>650000</v>
      </c>
      <c r="F275" s="503">
        <f>F278</f>
        <v>150000</v>
      </c>
      <c r="G275" s="503">
        <f>G278</f>
        <v>100000</v>
      </c>
      <c r="H275" s="671">
        <f>F275/E275</f>
        <v>0.23076923076923078</v>
      </c>
      <c r="I275" s="671">
        <f>G275/F275</f>
        <v>0.66666666666666663</v>
      </c>
      <c r="J275" s="672">
        <f>G275/E275</f>
        <v>0.15384615384615385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</row>
    <row r="276" spans="1:49" ht="15" customHeight="1" x14ac:dyDescent="0.2">
      <c r="A276" s="250"/>
      <c r="B276" s="385" t="s">
        <v>336</v>
      </c>
      <c r="C276" s="456"/>
      <c r="D276" s="456"/>
      <c r="E276" s="456"/>
      <c r="F276" s="502"/>
      <c r="G276" s="502"/>
      <c r="H276" s="505"/>
      <c r="I276" s="505"/>
      <c r="J276" s="506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</row>
    <row r="277" spans="1:49" ht="12.75" customHeight="1" x14ac:dyDescent="0.2">
      <c r="A277" s="251" t="s">
        <v>99</v>
      </c>
      <c r="B277" s="386" t="s">
        <v>126</v>
      </c>
      <c r="C277" s="457"/>
      <c r="D277" s="457"/>
      <c r="E277" s="457"/>
      <c r="F277" s="515"/>
      <c r="G277" s="515"/>
      <c r="H277" s="516"/>
      <c r="I277" s="516"/>
      <c r="J277" s="517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</row>
    <row r="278" spans="1:49" ht="12.75" customHeight="1" x14ac:dyDescent="0.2">
      <c r="A278" s="248">
        <v>3</v>
      </c>
      <c r="B278" s="384" t="s">
        <v>67</v>
      </c>
      <c r="C278" s="430">
        <f t="shared" ref="C278:G280" si="53">C279</f>
        <v>650000</v>
      </c>
      <c r="D278" s="430">
        <f>D279</f>
        <v>0</v>
      </c>
      <c r="E278" s="430">
        <f t="shared" ref="E278:E283" si="54">C278+D278</f>
        <v>650000</v>
      </c>
      <c r="F278" s="533">
        <f t="shared" si="53"/>
        <v>150000</v>
      </c>
      <c r="G278" s="533">
        <f t="shared" si="53"/>
        <v>100000</v>
      </c>
      <c r="H278" s="543">
        <f>F278/E278</f>
        <v>0.23076923076923078</v>
      </c>
      <c r="I278" s="543">
        <f t="shared" ref="I278:I280" si="55">G278/F278</f>
        <v>0.66666666666666663</v>
      </c>
      <c r="J278" s="544">
        <f>G278/E278</f>
        <v>0.15384615384615385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</row>
    <row r="279" spans="1:49" ht="12.75" customHeight="1" x14ac:dyDescent="0.2">
      <c r="A279" s="230">
        <v>38</v>
      </c>
      <c r="B279" s="346" t="s">
        <v>37</v>
      </c>
      <c r="C279" s="458">
        <f t="shared" si="53"/>
        <v>650000</v>
      </c>
      <c r="D279" s="458">
        <f>D280</f>
        <v>0</v>
      </c>
      <c r="E279" s="458">
        <f t="shared" si="54"/>
        <v>650000</v>
      </c>
      <c r="F279" s="534">
        <f t="shared" si="53"/>
        <v>150000</v>
      </c>
      <c r="G279" s="534">
        <f t="shared" si="53"/>
        <v>100000</v>
      </c>
      <c r="H279" s="545">
        <f>F279/E279</f>
        <v>0.23076923076923078</v>
      </c>
      <c r="I279" s="545">
        <f t="shared" si="55"/>
        <v>0.66666666666666663</v>
      </c>
      <c r="J279" s="546">
        <f>G279/E279</f>
        <v>0.15384615384615385</v>
      </c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</row>
    <row r="280" spans="1:49" ht="12.75" customHeight="1" x14ac:dyDescent="0.2">
      <c r="A280" s="227">
        <v>383</v>
      </c>
      <c r="B280" s="367" t="s">
        <v>116</v>
      </c>
      <c r="C280" s="459">
        <f t="shared" si="53"/>
        <v>650000</v>
      </c>
      <c r="D280" s="459">
        <f>D281</f>
        <v>0</v>
      </c>
      <c r="E280" s="459">
        <f t="shared" si="54"/>
        <v>650000</v>
      </c>
      <c r="F280" s="523">
        <f t="shared" si="53"/>
        <v>150000</v>
      </c>
      <c r="G280" s="523">
        <f t="shared" si="53"/>
        <v>100000</v>
      </c>
      <c r="H280" s="524">
        <f>F280/E280</f>
        <v>0.23076923076923078</v>
      </c>
      <c r="I280" s="524">
        <f t="shared" si="55"/>
        <v>0.66666666666666663</v>
      </c>
      <c r="J280" s="525">
        <f>G280/E280</f>
        <v>0.15384615384615385</v>
      </c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</row>
    <row r="281" spans="1:49" ht="12.75" customHeight="1" x14ac:dyDescent="0.2">
      <c r="A281" s="228">
        <v>383</v>
      </c>
      <c r="B281" s="368" t="s">
        <v>116</v>
      </c>
      <c r="C281" s="460">
        <v>650000</v>
      </c>
      <c r="D281" s="460"/>
      <c r="E281" s="460">
        <f t="shared" si="54"/>
        <v>650000</v>
      </c>
      <c r="F281" s="526">
        <v>150000</v>
      </c>
      <c r="G281" s="526">
        <v>100000</v>
      </c>
      <c r="H281" s="516"/>
      <c r="I281" s="516"/>
      <c r="J281" s="517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</row>
    <row r="282" spans="1:49" ht="24.95" customHeight="1" x14ac:dyDescent="0.2">
      <c r="A282" s="773" t="s">
        <v>287</v>
      </c>
      <c r="B282" s="774"/>
      <c r="C282" s="427">
        <f>C283+C292</f>
        <v>290000</v>
      </c>
      <c r="D282" s="427">
        <f>D283+D292</f>
        <v>0</v>
      </c>
      <c r="E282" s="427">
        <f t="shared" si="54"/>
        <v>290000</v>
      </c>
      <c r="F282" s="501">
        <f>F283+F292</f>
        <v>70000</v>
      </c>
      <c r="G282" s="501">
        <f>G283+G292</f>
        <v>70000</v>
      </c>
      <c r="H282" s="673">
        <f>F282/E282</f>
        <v>0.2413793103448276</v>
      </c>
      <c r="I282" s="673">
        <f>G282/F282</f>
        <v>1</v>
      </c>
      <c r="J282" s="674">
        <f>G282/E282</f>
        <v>0.2413793103448276</v>
      </c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</row>
    <row r="283" spans="1:49" ht="15" customHeight="1" x14ac:dyDescent="0.2">
      <c r="A283" s="224" t="s">
        <v>308</v>
      </c>
      <c r="B283" s="366" t="s">
        <v>355</v>
      </c>
      <c r="C283" s="428">
        <f>C286</f>
        <v>220000</v>
      </c>
      <c r="D283" s="428">
        <f>D286</f>
        <v>0</v>
      </c>
      <c r="E283" s="428">
        <f t="shared" si="54"/>
        <v>220000</v>
      </c>
      <c r="F283" s="503">
        <f>F286</f>
        <v>0</v>
      </c>
      <c r="G283" s="503">
        <f>G286</f>
        <v>0</v>
      </c>
      <c r="H283" s="671">
        <f>F283/E283</f>
        <v>0</v>
      </c>
      <c r="I283" s="671" t="e">
        <f>G283/F283</f>
        <v>#DIV/0!</v>
      </c>
      <c r="J283" s="672">
        <f>G283/E283</f>
        <v>0</v>
      </c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</row>
    <row r="284" spans="1:49" ht="15" customHeight="1" x14ac:dyDescent="0.2">
      <c r="A284" s="246"/>
      <c r="B284" s="383" t="s">
        <v>335</v>
      </c>
      <c r="C284" s="428"/>
      <c r="D284" s="428"/>
      <c r="E284" s="428"/>
      <c r="F284" s="502"/>
      <c r="G284" s="502"/>
      <c r="H284" s="505"/>
      <c r="I284" s="505"/>
      <c r="J284" s="506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</row>
    <row r="285" spans="1:49" ht="12.75" customHeight="1" x14ac:dyDescent="0.2">
      <c r="A285" s="252" t="s">
        <v>105</v>
      </c>
      <c r="B285" s="190" t="s">
        <v>126</v>
      </c>
      <c r="C285" s="429"/>
      <c r="D285" s="429"/>
      <c r="E285" s="429"/>
      <c r="F285" s="515"/>
      <c r="G285" s="515"/>
      <c r="H285" s="516"/>
      <c r="I285" s="516"/>
      <c r="J285" s="517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</row>
    <row r="286" spans="1:49" ht="12.75" customHeight="1" x14ac:dyDescent="0.2">
      <c r="A286" s="248">
        <v>3</v>
      </c>
      <c r="B286" s="384" t="s">
        <v>67</v>
      </c>
      <c r="C286" s="430">
        <f t="shared" ref="C286:G287" si="56">C287</f>
        <v>220000</v>
      </c>
      <c r="D286" s="430">
        <f>D287</f>
        <v>0</v>
      </c>
      <c r="E286" s="430">
        <f t="shared" ref="E286:E292" si="57">C286+D286</f>
        <v>220000</v>
      </c>
      <c r="F286" s="533">
        <f t="shared" si="56"/>
        <v>0</v>
      </c>
      <c r="G286" s="533">
        <f t="shared" si="56"/>
        <v>0</v>
      </c>
      <c r="H286" s="543">
        <f>F286/E286</f>
        <v>0</v>
      </c>
      <c r="I286" s="543" t="e">
        <f t="shared" ref="I286:I288" si="58">G286/F286</f>
        <v>#DIV/0!</v>
      </c>
      <c r="J286" s="544">
        <f>G286/E286</f>
        <v>0</v>
      </c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</row>
    <row r="287" spans="1:49" ht="12.75" customHeight="1" x14ac:dyDescent="0.2">
      <c r="A287" s="197">
        <v>35</v>
      </c>
      <c r="B287" s="346" t="s">
        <v>357</v>
      </c>
      <c r="C287" s="431">
        <f t="shared" si="56"/>
        <v>220000</v>
      </c>
      <c r="D287" s="431">
        <f>D288</f>
        <v>0</v>
      </c>
      <c r="E287" s="431">
        <f t="shared" si="57"/>
        <v>220000</v>
      </c>
      <c r="F287" s="534">
        <f t="shared" si="56"/>
        <v>0</v>
      </c>
      <c r="G287" s="534">
        <f t="shared" si="56"/>
        <v>0</v>
      </c>
      <c r="H287" s="545">
        <f>F287/E287</f>
        <v>0</v>
      </c>
      <c r="I287" s="545" t="e">
        <f t="shared" si="58"/>
        <v>#DIV/0!</v>
      </c>
      <c r="J287" s="546">
        <f>G287/E287</f>
        <v>0</v>
      </c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</row>
    <row r="288" spans="1:49" ht="12.75" customHeight="1" x14ac:dyDescent="0.2">
      <c r="A288" s="253">
        <v>351</v>
      </c>
      <c r="B288" s="351" t="s">
        <v>358</v>
      </c>
      <c r="C288" s="447">
        <f>C289+C290+C291</f>
        <v>220000</v>
      </c>
      <c r="D288" s="447">
        <f>D289+D290+D291</f>
        <v>0</v>
      </c>
      <c r="E288" s="447">
        <f t="shared" si="57"/>
        <v>220000</v>
      </c>
      <c r="F288" s="523">
        <f>F289+F290+F291</f>
        <v>0</v>
      </c>
      <c r="G288" s="523">
        <f>G289+G290+G291</f>
        <v>0</v>
      </c>
      <c r="H288" s="524">
        <f>F288/E288</f>
        <v>0</v>
      </c>
      <c r="I288" s="524" t="e">
        <f t="shared" si="58"/>
        <v>#DIV/0!</v>
      </c>
      <c r="J288" s="525">
        <f>G288/E288</f>
        <v>0</v>
      </c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</row>
    <row r="289" spans="1:49" ht="12.75" customHeight="1" x14ac:dyDescent="0.2">
      <c r="A289" s="254">
        <v>352</v>
      </c>
      <c r="B289" s="349" t="s">
        <v>356</v>
      </c>
      <c r="C289" s="434">
        <v>50000</v>
      </c>
      <c r="D289" s="434"/>
      <c r="E289" s="434">
        <f t="shared" si="57"/>
        <v>50000</v>
      </c>
      <c r="F289" s="515"/>
      <c r="G289" s="515"/>
      <c r="H289" s="516"/>
      <c r="I289" s="516"/>
      <c r="J289" s="517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</row>
    <row r="290" spans="1:49" ht="12.75" customHeight="1" x14ac:dyDescent="0.2">
      <c r="A290" s="254">
        <v>352</v>
      </c>
      <c r="B290" s="349" t="s">
        <v>359</v>
      </c>
      <c r="C290" s="434">
        <v>80000</v>
      </c>
      <c r="D290" s="434"/>
      <c r="E290" s="434">
        <f t="shared" si="57"/>
        <v>80000</v>
      </c>
      <c r="F290" s="515"/>
      <c r="G290" s="515"/>
      <c r="H290" s="516"/>
      <c r="I290" s="516"/>
      <c r="J290" s="517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</row>
    <row r="291" spans="1:49" ht="12.75" customHeight="1" x14ac:dyDescent="0.2">
      <c r="A291" s="254">
        <v>352</v>
      </c>
      <c r="B291" s="349" t="s">
        <v>403</v>
      </c>
      <c r="C291" s="434">
        <v>90000</v>
      </c>
      <c r="D291" s="434"/>
      <c r="E291" s="434">
        <f t="shared" si="57"/>
        <v>90000</v>
      </c>
      <c r="F291" s="515"/>
      <c r="G291" s="515"/>
      <c r="H291" s="516"/>
      <c r="I291" s="516"/>
      <c r="J291" s="517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</row>
    <row r="292" spans="1:49" ht="15" customHeight="1" x14ac:dyDescent="0.2">
      <c r="A292" s="224" t="s">
        <v>360</v>
      </c>
      <c r="B292" s="366" t="s">
        <v>140</v>
      </c>
      <c r="C292" s="428">
        <f>C295</f>
        <v>70000</v>
      </c>
      <c r="D292" s="428">
        <f>D295</f>
        <v>0</v>
      </c>
      <c r="E292" s="428">
        <f t="shared" si="57"/>
        <v>70000</v>
      </c>
      <c r="F292" s="503">
        <f>F295</f>
        <v>70000</v>
      </c>
      <c r="G292" s="503">
        <f>G295</f>
        <v>70000</v>
      </c>
      <c r="H292" s="671">
        <f>F292/E292</f>
        <v>1</v>
      </c>
      <c r="I292" s="671">
        <f>G292/F292</f>
        <v>1</v>
      </c>
      <c r="J292" s="672">
        <f>G292/E292</f>
        <v>1</v>
      </c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</row>
    <row r="293" spans="1:49" ht="15" customHeight="1" x14ac:dyDescent="0.2">
      <c r="A293" s="225"/>
      <c r="B293" s="366" t="s">
        <v>335</v>
      </c>
      <c r="C293" s="428"/>
      <c r="D293" s="428"/>
      <c r="E293" s="428"/>
      <c r="F293" s="502"/>
      <c r="G293" s="502"/>
      <c r="H293" s="505"/>
      <c r="I293" s="505"/>
      <c r="J293" s="506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</row>
    <row r="294" spans="1:49" ht="12.75" customHeight="1" x14ac:dyDescent="0.2">
      <c r="A294" s="255" t="s">
        <v>105</v>
      </c>
      <c r="B294" s="386" t="s">
        <v>126</v>
      </c>
      <c r="C294" s="429"/>
      <c r="D294" s="429"/>
      <c r="E294" s="429"/>
      <c r="F294" s="515"/>
      <c r="G294" s="515"/>
      <c r="H294" s="516"/>
      <c r="I294" s="516"/>
      <c r="J294" s="517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</row>
    <row r="295" spans="1:49" ht="12.75" customHeight="1" x14ac:dyDescent="0.2">
      <c r="A295" s="196">
        <v>3</v>
      </c>
      <c r="B295" s="345" t="s">
        <v>67</v>
      </c>
      <c r="C295" s="430">
        <f t="shared" ref="C295:G297" si="59">C296</f>
        <v>70000</v>
      </c>
      <c r="D295" s="430">
        <f>D296</f>
        <v>0</v>
      </c>
      <c r="E295" s="430">
        <f>C295+D295</f>
        <v>70000</v>
      </c>
      <c r="F295" s="533">
        <f t="shared" si="59"/>
        <v>70000</v>
      </c>
      <c r="G295" s="533">
        <f t="shared" si="59"/>
        <v>70000</v>
      </c>
      <c r="H295" s="543">
        <f>F295/E295</f>
        <v>1</v>
      </c>
      <c r="I295" s="543">
        <f t="shared" ref="I295:I297" si="60">G295/F295</f>
        <v>1</v>
      </c>
      <c r="J295" s="544">
        <f>G295/E295</f>
        <v>1</v>
      </c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</row>
    <row r="296" spans="1:49" ht="12.75" customHeight="1" x14ac:dyDescent="0.2">
      <c r="A296" s="197">
        <v>35</v>
      </c>
      <c r="B296" s="346" t="s">
        <v>78</v>
      </c>
      <c r="C296" s="431">
        <f t="shared" si="59"/>
        <v>70000</v>
      </c>
      <c r="D296" s="431">
        <f>D297</f>
        <v>0</v>
      </c>
      <c r="E296" s="431">
        <f>C296+D296</f>
        <v>70000</v>
      </c>
      <c r="F296" s="534">
        <f t="shared" si="59"/>
        <v>70000</v>
      </c>
      <c r="G296" s="534">
        <f t="shared" si="59"/>
        <v>70000</v>
      </c>
      <c r="H296" s="545">
        <f>F296/E296</f>
        <v>1</v>
      </c>
      <c r="I296" s="545">
        <f t="shared" si="60"/>
        <v>1</v>
      </c>
      <c r="J296" s="546">
        <f>G296/E296</f>
        <v>1</v>
      </c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</row>
    <row r="297" spans="1:49" ht="12.75" customHeight="1" x14ac:dyDescent="0.2">
      <c r="A297" s="256">
        <v>352</v>
      </c>
      <c r="B297" s="351" t="s">
        <v>154</v>
      </c>
      <c r="C297" s="447">
        <f t="shared" si="59"/>
        <v>70000</v>
      </c>
      <c r="D297" s="447">
        <f>D298</f>
        <v>0</v>
      </c>
      <c r="E297" s="447">
        <f>C297+D297</f>
        <v>70000</v>
      </c>
      <c r="F297" s="523">
        <f t="shared" si="59"/>
        <v>70000</v>
      </c>
      <c r="G297" s="523">
        <f t="shared" si="59"/>
        <v>70000</v>
      </c>
      <c r="H297" s="524">
        <f>F297/E297</f>
        <v>1</v>
      </c>
      <c r="I297" s="524">
        <f t="shared" si="60"/>
        <v>1</v>
      </c>
      <c r="J297" s="525">
        <f>G297/E297</f>
        <v>1</v>
      </c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</row>
    <row r="298" spans="1:49" ht="12.75" customHeight="1" x14ac:dyDescent="0.2">
      <c r="A298" s="254">
        <v>352</v>
      </c>
      <c r="B298" s="349" t="s">
        <v>257</v>
      </c>
      <c r="C298" s="434">
        <v>70000</v>
      </c>
      <c r="D298" s="434"/>
      <c r="E298" s="434">
        <f>C298+D298</f>
        <v>70000</v>
      </c>
      <c r="F298" s="526">
        <v>70000</v>
      </c>
      <c r="G298" s="526">
        <v>70000</v>
      </c>
      <c r="H298" s="516"/>
      <c r="I298" s="516"/>
      <c r="J298" s="517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</row>
    <row r="299" spans="1:49" ht="24.95" customHeight="1" x14ac:dyDescent="0.2">
      <c r="A299" s="257"/>
      <c r="B299" s="387" t="s">
        <v>284</v>
      </c>
      <c r="C299" s="463"/>
      <c r="D299" s="463"/>
      <c r="E299" s="463"/>
      <c r="F299" s="536"/>
      <c r="G299" s="536"/>
      <c r="H299" s="537"/>
      <c r="I299" s="537"/>
      <c r="J299" s="538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</row>
    <row r="300" spans="1:49" ht="24.95" customHeight="1" x14ac:dyDescent="0.2">
      <c r="A300" s="769" t="s">
        <v>291</v>
      </c>
      <c r="B300" s="775"/>
      <c r="C300" s="464">
        <f>C302+C310+C318+C325+C332+C339</f>
        <v>425000</v>
      </c>
      <c r="D300" s="464">
        <f>D302+D310+D318+D325+D332+D339</f>
        <v>-140000</v>
      </c>
      <c r="E300" s="464">
        <f>C300+D300</f>
        <v>285000</v>
      </c>
      <c r="F300" s="501">
        <f>F302+F310+F318+F325+F332+F339</f>
        <v>385000</v>
      </c>
      <c r="G300" s="501">
        <f>G302+G310+G318+G325+G332+G339</f>
        <v>385000</v>
      </c>
      <c r="H300" s="673">
        <f>F300/E300</f>
        <v>1.3508771929824561</v>
      </c>
      <c r="I300" s="673">
        <f>G300/F300</f>
        <v>1</v>
      </c>
      <c r="J300" s="674">
        <f>G300/E300</f>
        <v>1.3508771929824561</v>
      </c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</row>
    <row r="301" spans="1:49" ht="15" customHeight="1" x14ac:dyDescent="0.2">
      <c r="A301" s="258" t="s">
        <v>309</v>
      </c>
      <c r="B301" s="170" t="s">
        <v>222</v>
      </c>
      <c r="C301" s="465"/>
      <c r="D301" s="465"/>
      <c r="E301" s="465"/>
      <c r="F301" s="705"/>
      <c r="G301" s="705"/>
      <c r="H301" s="669"/>
      <c r="I301" s="669"/>
      <c r="J301" s="670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</row>
    <row r="302" spans="1:49" ht="15" customHeight="1" x14ac:dyDescent="0.2">
      <c r="A302" s="259"/>
      <c r="B302" s="171" t="s">
        <v>223</v>
      </c>
      <c r="C302" s="456">
        <f>C305</f>
        <v>100000</v>
      </c>
      <c r="D302" s="456">
        <f>D305</f>
        <v>0</v>
      </c>
      <c r="E302" s="456">
        <f>C302+D302</f>
        <v>100000</v>
      </c>
      <c r="F302" s="503">
        <f>F305</f>
        <v>100000</v>
      </c>
      <c r="G302" s="503">
        <f>G305</f>
        <v>100000</v>
      </c>
      <c r="H302" s="671">
        <f>F302/E302</f>
        <v>1</v>
      </c>
      <c r="I302" s="671">
        <f>G302/F302</f>
        <v>1</v>
      </c>
      <c r="J302" s="672">
        <f>G302/E302</f>
        <v>1</v>
      </c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</row>
    <row r="303" spans="1:49" ht="15" customHeight="1" x14ac:dyDescent="0.2">
      <c r="A303" s="260"/>
      <c r="B303" s="375" t="s">
        <v>334</v>
      </c>
      <c r="C303" s="456"/>
      <c r="D303" s="456"/>
      <c r="E303" s="456"/>
      <c r="F303" s="502"/>
      <c r="G303" s="502"/>
      <c r="H303" s="505"/>
      <c r="I303" s="505"/>
      <c r="J303" s="506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</row>
    <row r="304" spans="1:49" ht="12.75" customHeight="1" x14ac:dyDescent="0.2">
      <c r="A304" s="261" t="s">
        <v>104</v>
      </c>
      <c r="B304" s="379" t="s">
        <v>126</v>
      </c>
      <c r="C304" s="457"/>
      <c r="D304" s="457"/>
      <c r="E304" s="457"/>
      <c r="F304" s="515"/>
      <c r="G304" s="515"/>
      <c r="H304" s="516"/>
      <c r="I304" s="516"/>
      <c r="J304" s="517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</row>
    <row r="305" spans="1:49" ht="12.75" customHeight="1" x14ac:dyDescent="0.2">
      <c r="A305" s="196">
        <v>3</v>
      </c>
      <c r="B305" s="345" t="s">
        <v>67</v>
      </c>
      <c r="C305" s="446">
        <f t="shared" ref="C305:G307" si="61">C306</f>
        <v>100000</v>
      </c>
      <c r="D305" s="446">
        <f>D306</f>
        <v>0</v>
      </c>
      <c r="E305" s="446">
        <f>C305+D305</f>
        <v>100000</v>
      </c>
      <c r="F305" s="533">
        <f t="shared" si="61"/>
        <v>100000</v>
      </c>
      <c r="G305" s="533">
        <f t="shared" si="61"/>
        <v>100000</v>
      </c>
      <c r="H305" s="543">
        <f>F305/E305</f>
        <v>1</v>
      </c>
      <c r="I305" s="543">
        <f t="shared" ref="I305:I307" si="62">G305/F305</f>
        <v>1</v>
      </c>
      <c r="J305" s="544">
        <f>G305/E305</f>
        <v>1</v>
      </c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</row>
    <row r="306" spans="1:49" ht="12.75" customHeight="1" x14ac:dyDescent="0.2">
      <c r="A306" s="197">
        <v>38</v>
      </c>
      <c r="B306" s="346" t="s">
        <v>37</v>
      </c>
      <c r="C306" s="458">
        <f t="shared" si="61"/>
        <v>100000</v>
      </c>
      <c r="D306" s="458">
        <f>D307</f>
        <v>0</v>
      </c>
      <c r="E306" s="458">
        <f>C306+D306</f>
        <v>100000</v>
      </c>
      <c r="F306" s="534">
        <f t="shared" si="61"/>
        <v>100000</v>
      </c>
      <c r="G306" s="534">
        <f t="shared" si="61"/>
        <v>100000</v>
      </c>
      <c r="H306" s="545">
        <f>F306/E306</f>
        <v>1</v>
      </c>
      <c r="I306" s="545">
        <f t="shared" si="62"/>
        <v>1</v>
      </c>
      <c r="J306" s="546">
        <f>G306/E306</f>
        <v>1</v>
      </c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</row>
    <row r="307" spans="1:49" ht="12.75" customHeight="1" x14ac:dyDescent="0.2">
      <c r="A307" s="227">
        <v>381</v>
      </c>
      <c r="B307" s="388" t="s">
        <v>118</v>
      </c>
      <c r="C307" s="459">
        <f t="shared" si="61"/>
        <v>100000</v>
      </c>
      <c r="D307" s="459">
        <f>D308</f>
        <v>0</v>
      </c>
      <c r="E307" s="459">
        <f>C307+D307</f>
        <v>100000</v>
      </c>
      <c r="F307" s="523">
        <f t="shared" si="61"/>
        <v>100000</v>
      </c>
      <c r="G307" s="523">
        <f t="shared" si="61"/>
        <v>100000</v>
      </c>
      <c r="H307" s="524">
        <f>F307/E307</f>
        <v>1</v>
      </c>
      <c r="I307" s="524">
        <f t="shared" si="62"/>
        <v>1</v>
      </c>
      <c r="J307" s="525">
        <f>G307/E307</f>
        <v>1</v>
      </c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</row>
    <row r="308" spans="1:49" ht="12.75" customHeight="1" x14ac:dyDescent="0.2">
      <c r="A308" s="228">
        <v>381</v>
      </c>
      <c r="B308" s="389" t="s">
        <v>118</v>
      </c>
      <c r="C308" s="460">
        <v>100000</v>
      </c>
      <c r="D308" s="460"/>
      <c r="E308" s="460">
        <f>C308+D308</f>
        <v>100000</v>
      </c>
      <c r="F308" s="526">
        <v>100000</v>
      </c>
      <c r="G308" s="526">
        <v>100000</v>
      </c>
      <c r="H308" s="516"/>
      <c r="I308" s="516"/>
      <c r="J308" s="517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</row>
    <row r="309" spans="1:49" ht="25.5" x14ac:dyDescent="0.2">
      <c r="A309" s="262" t="s">
        <v>310</v>
      </c>
      <c r="B309" s="188" t="s">
        <v>379</v>
      </c>
      <c r="C309" s="456"/>
      <c r="D309" s="456"/>
      <c r="E309" s="456"/>
      <c r="F309" s="502"/>
      <c r="G309" s="502"/>
      <c r="H309" s="505"/>
      <c r="I309" s="505"/>
      <c r="J309" s="506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</row>
    <row r="310" spans="1:49" ht="15" customHeight="1" x14ac:dyDescent="0.2">
      <c r="A310" s="263" t="s">
        <v>111</v>
      </c>
      <c r="B310" s="172" t="s">
        <v>75</v>
      </c>
      <c r="C310" s="456">
        <f>C313</f>
        <v>30000</v>
      </c>
      <c r="D310" s="456">
        <f>D313</f>
        <v>0</v>
      </c>
      <c r="E310" s="456">
        <f>C310+D310</f>
        <v>30000</v>
      </c>
      <c r="F310" s="503">
        <f>F313</f>
        <v>0</v>
      </c>
      <c r="G310" s="503">
        <f>G313</f>
        <v>0</v>
      </c>
      <c r="H310" s="671">
        <f>F310/E310</f>
        <v>0</v>
      </c>
      <c r="I310" s="671" t="e">
        <f>G310/F310</f>
        <v>#DIV/0!</v>
      </c>
      <c r="J310" s="672">
        <f>G310/E310</f>
        <v>0</v>
      </c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</row>
    <row r="311" spans="1:49" ht="15" customHeight="1" x14ac:dyDescent="0.2">
      <c r="A311" s="264"/>
      <c r="B311" s="172" t="s">
        <v>334</v>
      </c>
      <c r="C311" s="456"/>
      <c r="D311" s="456"/>
      <c r="E311" s="456"/>
      <c r="F311" s="502"/>
      <c r="G311" s="502"/>
      <c r="H311" s="505"/>
      <c r="I311" s="505"/>
      <c r="J311" s="506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</row>
    <row r="312" spans="1:49" ht="12.75" customHeight="1" x14ac:dyDescent="0.2">
      <c r="A312" s="265" t="s">
        <v>104</v>
      </c>
      <c r="B312" s="390" t="s">
        <v>126</v>
      </c>
      <c r="C312" s="466"/>
      <c r="D312" s="466"/>
      <c r="E312" s="466"/>
      <c r="F312" s="515"/>
      <c r="G312" s="515"/>
      <c r="H312" s="516"/>
      <c r="I312" s="516"/>
      <c r="J312" s="517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</row>
    <row r="313" spans="1:49" ht="12.75" customHeight="1" x14ac:dyDescent="0.2">
      <c r="A313" s="196">
        <v>3</v>
      </c>
      <c r="B313" s="345" t="s">
        <v>67</v>
      </c>
      <c r="C313" s="446">
        <f t="shared" ref="C313:G315" si="63">C314</f>
        <v>30000</v>
      </c>
      <c r="D313" s="446">
        <f>D314</f>
        <v>0</v>
      </c>
      <c r="E313" s="446">
        <f>C313+D313</f>
        <v>30000</v>
      </c>
      <c r="F313" s="533">
        <f t="shared" si="63"/>
        <v>0</v>
      </c>
      <c r="G313" s="533">
        <f t="shared" si="63"/>
        <v>0</v>
      </c>
      <c r="H313" s="543">
        <f>F313/E313</f>
        <v>0</v>
      </c>
      <c r="I313" s="543" t="e">
        <f t="shared" ref="I313:I315" si="64">G313/F313</f>
        <v>#DIV/0!</v>
      </c>
      <c r="J313" s="544">
        <f>G313/E313</f>
        <v>0</v>
      </c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</row>
    <row r="314" spans="1:49" ht="12.75" customHeight="1" x14ac:dyDescent="0.2">
      <c r="A314" s="197">
        <v>38</v>
      </c>
      <c r="B314" s="346" t="s">
        <v>37</v>
      </c>
      <c r="C314" s="458">
        <f t="shared" si="63"/>
        <v>30000</v>
      </c>
      <c r="D314" s="458">
        <f>D315</f>
        <v>0</v>
      </c>
      <c r="E314" s="458">
        <f>C314+D314</f>
        <v>30000</v>
      </c>
      <c r="F314" s="534">
        <f t="shared" si="63"/>
        <v>0</v>
      </c>
      <c r="G314" s="534">
        <f t="shared" si="63"/>
        <v>0</v>
      </c>
      <c r="H314" s="545">
        <f>F314/E314</f>
        <v>0</v>
      </c>
      <c r="I314" s="545" t="e">
        <f t="shared" si="64"/>
        <v>#DIV/0!</v>
      </c>
      <c r="J314" s="546">
        <f>G314/E314</f>
        <v>0</v>
      </c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</row>
    <row r="315" spans="1:49" ht="12.75" customHeight="1" x14ac:dyDescent="0.2">
      <c r="A315" s="266">
        <v>381</v>
      </c>
      <c r="B315" s="391" t="s">
        <v>325</v>
      </c>
      <c r="C315" s="459">
        <f t="shared" si="63"/>
        <v>30000</v>
      </c>
      <c r="D315" s="459">
        <f>D316</f>
        <v>0</v>
      </c>
      <c r="E315" s="459">
        <f>C315+D315</f>
        <v>30000</v>
      </c>
      <c r="F315" s="523">
        <f t="shared" si="63"/>
        <v>0</v>
      </c>
      <c r="G315" s="523">
        <f t="shared" si="63"/>
        <v>0</v>
      </c>
      <c r="H315" s="524">
        <f>F315/E315</f>
        <v>0</v>
      </c>
      <c r="I315" s="524" t="e">
        <f t="shared" si="64"/>
        <v>#DIV/0!</v>
      </c>
      <c r="J315" s="525">
        <f>G315/E315</f>
        <v>0</v>
      </c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</row>
    <row r="316" spans="1:49" ht="12.75" customHeight="1" x14ac:dyDescent="0.2">
      <c r="A316" s="267">
        <v>381</v>
      </c>
      <c r="B316" s="379" t="s">
        <v>38</v>
      </c>
      <c r="C316" s="467">
        <v>30000</v>
      </c>
      <c r="D316" s="467"/>
      <c r="E316" s="467"/>
      <c r="F316" s="515"/>
      <c r="G316" s="515"/>
      <c r="H316" s="516"/>
      <c r="I316" s="516"/>
      <c r="J316" s="517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</row>
    <row r="317" spans="1:49" ht="15" customHeight="1" x14ac:dyDescent="0.2">
      <c r="A317" s="262" t="s">
        <v>364</v>
      </c>
      <c r="B317" s="170" t="s">
        <v>272</v>
      </c>
      <c r="C317" s="456"/>
      <c r="D317" s="456"/>
      <c r="E317" s="456"/>
      <c r="F317" s="502"/>
      <c r="G317" s="502"/>
      <c r="H317" s="505"/>
      <c r="I317" s="505"/>
      <c r="J317" s="506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</row>
    <row r="318" spans="1:49" ht="15" customHeight="1" x14ac:dyDescent="0.2">
      <c r="A318" s="263" t="s">
        <v>111</v>
      </c>
      <c r="B318" s="172" t="s">
        <v>75</v>
      </c>
      <c r="C318" s="456">
        <f>C321</f>
        <v>10000</v>
      </c>
      <c r="D318" s="456">
        <f>D321</f>
        <v>0</v>
      </c>
      <c r="E318" s="456">
        <f>C318+D318</f>
        <v>10000</v>
      </c>
      <c r="F318" s="503">
        <f>F321</f>
        <v>15000</v>
      </c>
      <c r="G318" s="503">
        <f>G321</f>
        <v>15000</v>
      </c>
      <c r="H318" s="671">
        <f>F318/E318</f>
        <v>1.5</v>
      </c>
      <c r="I318" s="671">
        <f>G318/F318</f>
        <v>1</v>
      </c>
      <c r="J318" s="672">
        <f>G318/E318</f>
        <v>1.5</v>
      </c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</row>
    <row r="319" spans="1:49" ht="15" customHeight="1" x14ac:dyDescent="0.2">
      <c r="A319" s="264"/>
      <c r="B319" s="172" t="s">
        <v>334</v>
      </c>
      <c r="C319" s="456"/>
      <c r="D319" s="456"/>
      <c r="E319" s="456"/>
      <c r="F319" s="502"/>
      <c r="G319" s="502"/>
      <c r="H319" s="505"/>
      <c r="I319" s="505"/>
      <c r="J319" s="506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</row>
    <row r="320" spans="1:49" ht="12.75" customHeight="1" x14ac:dyDescent="0.2">
      <c r="A320" s="265" t="s">
        <v>104</v>
      </c>
      <c r="B320" s="390" t="s">
        <v>126</v>
      </c>
      <c r="C320" s="466"/>
      <c r="D320" s="466"/>
      <c r="E320" s="466"/>
      <c r="F320" s="515"/>
      <c r="G320" s="515"/>
      <c r="H320" s="516"/>
      <c r="I320" s="516"/>
      <c r="J320" s="517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</row>
    <row r="321" spans="1:49" ht="12.75" customHeight="1" x14ac:dyDescent="0.2">
      <c r="A321" s="196">
        <v>3</v>
      </c>
      <c r="B321" s="345" t="s">
        <v>67</v>
      </c>
      <c r="C321" s="446">
        <f t="shared" ref="C321:G323" si="65">C322</f>
        <v>10000</v>
      </c>
      <c r="D321" s="446">
        <f>D322</f>
        <v>0</v>
      </c>
      <c r="E321" s="446">
        <f>C321+D321</f>
        <v>10000</v>
      </c>
      <c r="F321" s="533">
        <f t="shared" si="65"/>
        <v>15000</v>
      </c>
      <c r="G321" s="533">
        <f t="shared" si="65"/>
        <v>15000</v>
      </c>
      <c r="H321" s="543">
        <f>F321/E321</f>
        <v>1.5</v>
      </c>
      <c r="I321" s="543">
        <f t="shared" ref="I321:I323" si="66">G321/F321</f>
        <v>1</v>
      </c>
      <c r="J321" s="544">
        <f>G321/E321</f>
        <v>1.5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</row>
    <row r="322" spans="1:49" ht="12.75" customHeight="1" x14ac:dyDescent="0.2">
      <c r="A322" s="197">
        <v>38</v>
      </c>
      <c r="B322" s="346" t="s">
        <v>37</v>
      </c>
      <c r="C322" s="458">
        <f t="shared" si="65"/>
        <v>10000</v>
      </c>
      <c r="D322" s="458">
        <f>D323</f>
        <v>0</v>
      </c>
      <c r="E322" s="458">
        <f>C322+D322</f>
        <v>10000</v>
      </c>
      <c r="F322" s="534">
        <f t="shared" si="65"/>
        <v>15000</v>
      </c>
      <c r="G322" s="534">
        <f t="shared" si="65"/>
        <v>15000</v>
      </c>
      <c r="H322" s="545">
        <f>F322/E322</f>
        <v>1.5</v>
      </c>
      <c r="I322" s="545">
        <f t="shared" si="66"/>
        <v>1</v>
      </c>
      <c r="J322" s="546">
        <f>G322/E322</f>
        <v>1.5</v>
      </c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</row>
    <row r="323" spans="1:49" ht="12.75" customHeight="1" x14ac:dyDescent="0.2">
      <c r="A323" s="266">
        <v>381</v>
      </c>
      <c r="B323" s="391" t="s">
        <v>325</v>
      </c>
      <c r="C323" s="459">
        <f t="shared" si="65"/>
        <v>10000</v>
      </c>
      <c r="D323" s="459">
        <f>D324</f>
        <v>0</v>
      </c>
      <c r="E323" s="459">
        <f>C323+D323</f>
        <v>10000</v>
      </c>
      <c r="F323" s="523">
        <f t="shared" si="65"/>
        <v>15000</v>
      </c>
      <c r="G323" s="523">
        <f t="shared" si="65"/>
        <v>15000</v>
      </c>
      <c r="H323" s="524">
        <f>F323/E323</f>
        <v>1.5</v>
      </c>
      <c r="I323" s="524">
        <f t="shared" si="66"/>
        <v>1</v>
      </c>
      <c r="J323" s="525">
        <f>G323/E323</f>
        <v>1.5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</row>
    <row r="324" spans="1:49" ht="12.75" customHeight="1" x14ac:dyDescent="0.2">
      <c r="A324" s="267">
        <v>381</v>
      </c>
      <c r="B324" s="379" t="s">
        <v>38</v>
      </c>
      <c r="C324" s="467">
        <v>10000</v>
      </c>
      <c r="D324" s="467"/>
      <c r="E324" s="467">
        <f>C324+D324</f>
        <v>10000</v>
      </c>
      <c r="F324" s="526">
        <v>15000</v>
      </c>
      <c r="G324" s="526">
        <v>15000</v>
      </c>
      <c r="H324" s="516"/>
      <c r="I324" s="516"/>
      <c r="J324" s="517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</row>
    <row r="325" spans="1:49" ht="15" customHeight="1" x14ac:dyDescent="0.2">
      <c r="A325" s="241" t="s">
        <v>311</v>
      </c>
      <c r="B325" s="138" t="s">
        <v>267</v>
      </c>
      <c r="C325" s="456">
        <f>C328</f>
        <v>100000</v>
      </c>
      <c r="D325" s="456">
        <f>D328</f>
        <v>0</v>
      </c>
      <c r="E325" s="456">
        <f>C325+D325</f>
        <v>100000</v>
      </c>
      <c r="F325" s="503">
        <f>F328</f>
        <v>110000</v>
      </c>
      <c r="G325" s="503">
        <f>G328</f>
        <v>110000</v>
      </c>
      <c r="H325" s="671">
        <f>F325/E325</f>
        <v>1.1000000000000001</v>
      </c>
      <c r="I325" s="671">
        <f>G325/F325</f>
        <v>1</v>
      </c>
      <c r="J325" s="672">
        <f>G325/E325</f>
        <v>1.1000000000000001</v>
      </c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</row>
    <row r="326" spans="1:49" ht="15" customHeight="1" x14ac:dyDescent="0.2">
      <c r="A326" s="239"/>
      <c r="B326" s="392" t="s">
        <v>334</v>
      </c>
      <c r="C326" s="456"/>
      <c r="D326" s="456"/>
      <c r="E326" s="456"/>
      <c r="F326" s="502"/>
      <c r="G326" s="502"/>
      <c r="H326" s="505"/>
      <c r="I326" s="505"/>
      <c r="J326" s="506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</row>
    <row r="327" spans="1:49" ht="12.75" customHeight="1" x14ac:dyDescent="0.2">
      <c r="A327" s="242" t="s">
        <v>104</v>
      </c>
      <c r="B327" s="393" t="s">
        <v>126</v>
      </c>
      <c r="C327" s="466"/>
      <c r="D327" s="466"/>
      <c r="E327" s="466"/>
      <c r="F327" s="515"/>
      <c r="G327" s="515"/>
      <c r="H327" s="516"/>
      <c r="I327" s="516"/>
      <c r="J327" s="517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</row>
    <row r="328" spans="1:49" ht="12.75" customHeight="1" x14ac:dyDescent="0.2">
      <c r="A328" s="196">
        <v>3</v>
      </c>
      <c r="B328" s="345" t="s">
        <v>67</v>
      </c>
      <c r="C328" s="446">
        <f t="shared" ref="C328:G330" si="67">C329</f>
        <v>100000</v>
      </c>
      <c r="D328" s="446">
        <f>D329</f>
        <v>0</v>
      </c>
      <c r="E328" s="446">
        <f>C328+D328</f>
        <v>100000</v>
      </c>
      <c r="F328" s="533">
        <f t="shared" si="67"/>
        <v>110000</v>
      </c>
      <c r="G328" s="533">
        <f t="shared" si="67"/>
        <v>110000</v>
      </c>
      <c r="H328" s="543">
        <f>F328/E328</f>
        <v>1.1000000000000001</v>
      </c>
      <c r="I328" s="543">
        <f t="shared" ref="I328:I330" si="68">G328/F328</f>
        <v>1</v>
      </c>
      <c r="J328" s="544">
        <f>G328/E328</f>
        <v>1.1000000000000001</v>
      </c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</row>
    <row r="329" spans="1:49" ht="12.75" customHeight="1" x14ac:dyDescent="0.2">
      <c r="A329" s="230">
        <v>37</v>
      </c>
      <c r="B329" s="394" t="s">
        <v>155</v>
      </c>
      <c r="C329" s="458">
        <f t="shared" si="67"/>
        <v>100000</v>
      </c>
      <c r="D329" s="458">
        <f>D330</f>
        <v>0</v>
      </c>
      <c r="E329" s="458">
        <f>C329+D329</f>
        <v>100000</v>
      </c>
      <c r="F329" s="534">
        <f t="shared" si="67"/>
        <v>110000</v>
      </c>
      <c r="G329" s="534">
        <f t="shared" si="67"/>
        <v>110000</v>
      </c>
      <c r="H329" s="545">
        <f>F329/E329</f>
        <v>1.1000000000000001</v>
      </c>
      <c r="I329" s="545">
        <f t="shared" si="68"/>
        <v>1</v>
      </c>
      <c r="J329" s="546">
        <f>G329/E329</f>
        <v>1.1000000000000001</v>
      </c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</row>
    <row r="330" spans="1:49" ht="12.75" customHeight="1" x14ac:dyDescent="0.2">
      <c r="A330" s="231">
        <v>372</v>
      </c>
      <c r="B330" s="388" t="s">
        <v>120</v>
      </c>
      <c r="C330" s="459">
        <f t="shared" si="67"/>
        <v>100000</v>
      </c>
      <c r="D330" s="459">
        <f>D331</f>
        <v>0</v>
      </c>
      <c r="E330" s="459">
        <f>C330+D330</f>
        <v>100000</v>
      </c>
      <c r="F330" s="523">
        <f t="shared" si="67"/>
        <v>110000</v>
      </c>
      <c r="G330" s="523">
        <f t="shared" si="67"/>
        <v>110000</v>
      </c>
      <c r="H330" s="524">
        <f>F330/E330</f>
        <v>1.1000000000000001</v>
      </c>
      <c r="I330" s="524">
        <f t="shared" si="68"/>
        <v>1</v>
      </c>
      <c r="J330" s="525">
        <f>G330/E330</f>
        <v>1.1000000000000001</v>
      </c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</row>
    <row r="331" spans="1:49" ht="12.75" customHeight="1" x14ac:dyDescent="0.2">
      <c r="A331" s="268">
        <v>372</v>
      </c>
      <c r="B331" s="395" t="s">
        <v>120</v>
      </c>
      <c r="C331" s="467">
        <v>100000</v>
      </c>
      <c r="D331" s="467"/>
      <c r="E331" s="467">
        <f>C331+D331</f>
        <v>100000</v>
      </c>
      <c r="F331" s="526">
        <v>110000</v>
      </c>
      <c r="G331" s="526">
        <v>110000</v>
      </c>
      <c r="H331" s="516"/>
      <c r="I331" s="516"/>
      <c r="J331" s="517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</row>
    <row r="332" spans="1:49" ht="15" customHeight="1" x14ac:dyDescent="0.2">
      <c r="A332" s="241" t="s">
        <v>373</v>
      </c>
      <c r="B332" s="138" t="s">
        <v>256</v>
      </c>
      <c r="C332" s="456">
        <f>C335</f>
        <v>45000</v>
      </c>
      <c r="D332" s="456">
        <f>D335</f>
        <v>0</v>
      </c>
      <c r="E332" s="456">
        <f>C332+D332</f>
        <v>45000</v>
      </c>
      <c r="F332" s="503">
        <f>F335</f>
        <v>40000</v>
      </c>
      <c r="G332" s="503">
        <f>G335</f>
        <v>40000</v>
      </c>
      <c r="H332" s="671">
        <f>F332/E332</f>
        <v>0.88888888888888884</v>
      </c>
      <c r="I332" s="671">
        <f>G332/F332</f>
        <v>1</v>
      </c>
      <c r="J332" s="672">
        <f>G332/E332</f>
        <v>0.88888888888888884</v>
      </c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</row>
    <row r="333" spans="1:49" ht="12.75" customHeight="1" x14ac:dyDescent="0.2">
      <c r="A333" s="239"/>
      <c r="B333" s="392" t="s">
        <v>334</v>
      </c>
      <c r="C333" s="456"/>
      <c r="D333" s="456"/>
      <c r="E333" s="456"/>
      <c r="F333" s="502"/>
      <c r="G333" s="502"/>
      <c r="H333" s="505"/>
      <c r="I333" s="505"/>
      <c r="J333" s="506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</row>
    <row r="334" spans="1:49" ht="12.75" customHeight="1" x14ac:dyDescent="0.2">
      <c r="A334" s="242" t="s">
        <v>104</v>
      </c>
      <c r="B334" s="393" t="s">
        <v>126</v>
      </c>
      <c r="C334" s="466"/>
      <c r="D334" s="466"/>
      <c r="E334" s="466"/>
      <c r="F334" s="515"/>
      <c r="G334" s="515"/>
      <c r="H334" s="516"/>
      <c r="I334" s="516"/>
      <c r="J334" s="517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</row>
    <row r="335" spans="1:49" ht="12.75" customHeight="1" x14ac:dyDescent="0.2">
      <c r="A335" s="196">
        <v>3</v>
      </c>
      <c r="B335" s="345" t="s">
        <v>67</v>
      </c>
      <c r="C335" s="446">
        <f t="shared" ref="C335:G337" si="69">C336</f>
        <v>45000</v>
      </c>
      <c r="D335" s="446">
        <f>D336</f>
        <v>0</v>
      </c>
      <c r="E335" s="446">
        <f>C335+D335</f>
        <v>45000</v>
      </c>
      <c r="F335" s="533">
        <f t="shared" si="69"/>
        <v>40000</v>
      </c>
      <c r="G335" s="533">
        <f t="shared" si="69"/>
        <v>40000</v>
      </c>
      <c r="H335" s="543">
        <f>F335/E335</f>
        <v>0.88888888888888884</v>
      </c>
      <c r="I335" s="543">
        <f t="shared" ref="I335:I337" si="70">G335/F335</f>
        <v>1</v>
      </c>
      <c r="J335" s="544">
        <f>G335/E335</f>
        <v>0.88888888888888884</v>
      </c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</row>
    <row r="336" spans="1:49" ht="12.75" customHeight="1" x14ac:dyDescent="0.2">
      <c r="A336" s="230">
        <v>37</v>
      </c>
      <c r="B336" s="394" t="s">
        <v>155</v>
      </c>
      <c r="C336" s="458">
        <f t="shared" si="69"/>
        <v>45000</v>
      </c>
      <c r="D336" s="458">
        <f>D337</f>
        <v>0</v>
      </c>
      <c r="E336" s="458">
        <f>C336+D336</f>
        <v>45000</v>
      </c>
      <c r="F336" s="534">
        <f t="shared" si="69"/>
        <v>40000</v>
      </c>
      <c r="G336" s="534">
        <f t="shared" si="69"/>
        <v>40000</v>
      </c>
      <c r="H336" s="545">
        <f>F336/E336</f>
        <v>0.88888888888888884</v>
      </c>
      <c r="I336" s="545">
        <f t="shared" si="70"/>
        <v>1</v>
      </c>
      <c r="J336" s="546">
        <f>G336/E336</f>
        <v>0.88888888888888884</v>
      </c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</row>
    <row r="337" spans="1:49" ht="12.75" customHeight="1" x14ac:dyDescent="0.2">
      <c r="A337" s="231">
        <v>372</v>
      </c>
      <c r="B337" s="388" t="s">
        <v>120</v>
      </c>
      <c r="C337" s="459">
        <f t="shared" si="69"/>
        <v>45000</v>
      </c>
      <c r="D337" s="459">
        <f>D338</f>
        <v>0</v>
      </c>
      <c r="E337" s="459">
        <f>C337+D337</f>
        <v>45000</v>
      </c>
      <c r="F337" s="523">
        <f t="shared" si="69"/>
        <v>40000</v>
      </c>
      <c r="G337" s="523">
        <f t="shared" si="69"/>
        <v>40000</v>
      </c>
      <c r="H337" s="524">
        <f>F337/E337</f>
        <v>0.88888888888888884</v>
      </c>
      <c r="I337" s="524">
        <f t="shared" si="70"/>
        <v>1</v>
      </c>
      <c r="J337" s="525">
        <f>G337/E337</f>
        <v>0.88888888888888884</v>
      </c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</row>
    <row r="338" spans="1:49" ht="12.75" customHeight="1" x14ac:dyDescent="0.2">
      <c r="A338" s="268">
        <v>372</v>
      </c>
      <c r="B338" s="395" t="s">
        <v>120</v>
      </c>
      <c r="C338" s="467">
        <v>45000</v>
      </c>
      <c r="D338" s="467"/>
      <c r="E338" s="467">
        <f>C338+D338</f>
        <v>45000</v>
      </c>
      <c r="F338" s="526">
        <v>40000</v>
      </c>
      <c r="G338" s="526">
        <v>40000</v>
      </c>
      <c r="H338" s="516"/>
      <c r="I338" s="516"/>
      <c r="J338" s="517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</row>
    <row r="339" spans="1:49" ht="15" customHeight="1" x14ac:dyDescent="0.2">
      <c r="A339" s="241" t="s">
        <v>401</v>
      </c>
      <c r="B339" s="138" t="s">
        <v>402</v>
      </c>
      <c r="C339" s="456">
        <f>C342</f>
        <v>140000</v>
      </c>
      <c r="D339" s="456">
        <f>D342</f>
        <v>-140000</v>
      </c>
      <c r="E339" s="456">
        <f>C339+D339</f>
        <v>0</v>
      </c>
      <c r="F339" s="503">
        <f>F342</f>
        <v>120000</v>
      </c>
      <c r="G339" s="503">
        <f>G342</f>
        <v>120000</v>
      </c>
      <c r="H339" s="671" t="e">
        <f>F339/E339</f>
        <v>#DIV/0!</v>
      </c>
      <c r="I339" s="671">
        <f>G339/F339</f>
        <v>1</v>
      </c>
      <c r="J339" s="672" t="e">
        <f>G339/E339</f>
        <v>#DIV/0!</v>
      </c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</row>
    <row r="340" spans="1:49" ht="15" customHeight="1" x14ac:dyDescent="0.2">
      <c r="A340" s="239"/>
      <c r="B340" s="392" t="s">
        <v>334</v>
      </c>
      <c r="C340" s="456"/>
      <c r="D340" s="456"/>
      <c r="E340" s="456"/>
      <c r="F340" s="502"/>
      <c r="G340" s="502"/>
      <c r="H340" s="505"/>
      <c r="I340" s="505"/>
      <c r="J340" s="506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</row>
    <row r="341" spans="1:49" ht="12.75" customHeight="1" x14ac:dyDescent="0.2">
      <c r="A341" s="242" t="s">
        <v>104</v>
      </c>
      <c r="B341" s="393" t="s">
        <v>126</v>
      </c>
      <c r="C341" s="466"/>
      <c r="D341" s="466"/>
      <c r="E341" s="466"/>
      <c r="F341" s="515"/>
      <c r="G341" s="515"/>
      <c r="H341" s="516"/>
      <c r="I341" s="516"/>
      <c r="J341" s="517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</row>
    <row r="342" spans="1:49" ht="12.75" customHeight="1" x14ac:dyDescent="0.2">
      <c r="A342" s="196">
        <v>3</v>
      </c>
      <c r="B342" s="345" t="s">
        <v>67</v>
      </c>
      <c r="C342" s="446">
        <f t="shared" ref="C342:G344" si="71">C343</f>
        <v>140000</v>
      </c>
      <c r="D342" s="446">
        <f>D343</f>
        <v>-140000</v>
      </c>
      <c r="E342" s="446">
        <f>C342+D342</f>
        <v>0</v>
      </c>
      <c r="F342" s="533">
        <f t="shared" si="71"/>
        <v>120000</v>
      </c>
      <c r="G342" s="533">
        <f t="shared" si="71"/>
        <v>120000</v>
      </c>
      <c r="H342" s="543" t="e">
        <f>F342/E342</f>
        <v>#DIV/0!</v>
      </c>
      <c r="I342" s="543">
        <f t="shared" ref="I342:I344" si="72">G342/F342</f>
        <v>1</v>
      </c>
      <c r="J342" s="544" t="e">
        <f>G342/E342</f>
        <v>#DIV/0!</v>
      </c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</row>
    <row r="343" spans="1:49" ht="12.75" customHeight="1" x14ac:dyDescent="0.2">
      <c r="A343" s="230">
        <v>37</v>
      </c>
      <c r="B343" s="394" t="s">
        <v>155</v>
      </c>
      <c r="C343" s="458">
        <f t="shared" si="71"/>
        <v>140000</v>
      </c>
      <c r="D343" s="458">
        <f>D344</f>
        <v>-140000</v>
      </c>
      <c r="E343" s="458">
        <f>C343+D343</f>
        <v>0</v>
      </c>
      <c r="F343" s="534">
        <f t="shared" si="71"/>
        <v>120000</v>
      </c>
      <c r="G343" s="534">
        <f t="shared" si="71"/>
        <v>120000</v>
      </c>
      <c r="H343" s="545" t="e">
        <f>F343/E343</f>
        <v>#DIV/0!</v>
      </c>
      <c r="I343" s="545">
        <f t="shared" si="72"/>
        <v>1</v>
      </c>
      <c r="J343" s="546" t="e">
        <f>G343/E343</f>
        <v>#DIV/0!</v>
      </c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</row>
    <row r="344" spans="1:49" ht="12.75" customHeight="1" x14ac:dyDescent="0.2">
      <c r="A344" s="231">
        <v>372</v>
      </c>
      <c r="B344" s="388" t="s">
        <v>120</v>
      </c>
      <c r="C344" s="459">
        <f t="shared" si="71"/>
        <v>140000</v>
      </c>
      <c r="D344" s="459">
        <f>D345</f>
        <v>-140000</v>
      </c>
      <c r="E344" s="459">
        <f>C344+D344</f>
        <v>0</v>
      </c>
      <c r="F344" s="523">
        <f t="shared" si="71"/>
        <v>120000</v>
      </c>
      <c r="G344" s="523">
        <f t="shared" si="71"/>
        <v>120000</v>
      </c>
      <c r="H344" s="524" t="e">
        <f>F344/E344</f>
        <v>#DIV/0!</v>
      </c>
      <c r="I344" s="524">
        <f t="shared" si="72"/>
        <v>1</v>
      </c>
      <c r="J344" s="525" t="e">
        <f>G344/E344</f>
        <v>#DIV/0!</v>
      </c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</row>
    <row r="345" spans="1:49" ht="12.75" customHeight="1" x14ac:dyDescent="0.2">
      <c r="A345" s="268">
        <v>372</v>
      </c>
      <c r="B345" s="395" t="s">
        <v>120</v>
      </c>
      <c r="C345" s="467">
        <v>140000</v>
      </c>
      <c r="D345" s="467">
        <v>-140000</v>
      </c>
      <c r="E345" s="467">
        <f>C345+D345</f>
        <v>0</v>
      </c>
      <c r="F345" s="526">
        <v>120000</v>
      </c>
      <c r="G345" s="526">
        <v>120000</v>
      </c>
      <c r="H345" s="516"/>
      <c r="I345" s="516"/>
      <c r="J345" s="517"/>
      <c r="K345" s="751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</row>
    <row r="346" spans="1:49" ht="24.95" customHeight="1" x14ac:dyDescent="0.2">
      <c r="A346" s="269"/>
      <c r="B346" s="737" t="s">
        <v>286</v>
      </c>
      <c r="C346" s="468"/>
      <c r="D346" s="468"/>
      <c r="E346" s="468"/>
      <c r="F346" s="536"/>
      <c r="G346" s="536"/>
      <c r="H346" s="537"/>
      <c r="I346" s="537"/>
      <c r="J346" s="538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</row>
    <row r="347" spans="1:49" ht="24.95" customHeight="1" x14ac:dyDescent="0.2">
      <c r="A347" s="769" t="s">
        <v>292</v>
      </c>
      <c r="B347" s="770"/>
      <c r="C347" s="451">
        <f>C348+C355+C362</f>
        <v>165000</v>
      </c>
      <c r="D347" s="451">
        <f>D348+D355+D362</f>
        <v>0</v>
      </c>
      <c r="E347" s="451">
        <f>C347+D347</f>
        <v>165000</v>
      </c>
      <c r="F347" s="501">
        <f>F348+F355+F362</f>
        <v>165000</v>
      </c>
      <c r="G347" s="501">
        <f>G348+G355+G362</f>
        <v>165000</v>
      </c>
      <c r="H347" s="673">
        <f>F347/E347</f>
        <v>1</v>
      </c>
      <c r="I347" s="673">
        <f>G347/F347</f>
        <v>1</v>
      </c>
      <c r="J347" s="674">
        <f>G347/E347</f>
        <v>1</v>
      </c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</row>
    <row r="348" spans="1:49" ht="15" customHeight="1" x14ac:dyDescent="0.2">
      <c r="A348" s="270" t="s">
        <v>312</v>
      </c>
      <c r="B348" s="396" t="s">
        <v>224</v>
      </c>
      <c r="C348" s="456">
        <f>C351</f>
        <v>60000</v>
      </c>
      <c r="D348" s="456">
        <f>D351</f>
        <v>0</v>
      </c>
      <c r="E348" s="456">
        <f>C348+D348</f>
        <v>60000</v>
      </c>
      <c r="F348" s="503">
        <f>F351</f>
        <v>60000</v>
      </c>
      <c r="G348" s="503">
        <f>G351</f>
        <v>60000</v>
      </c>
      <c r="H348" s="671">
        <f>F348/E348</f>
        <v>1</v>
      </c>
      <c r="I348" s="671">
        <f>G348/F348</f>
        <v>1</v>
      </c>
      <c r="J348" s="672">
        <f>G348/E348</f>
        <v>1</v>
      </c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</row>
    <row r="349" spans="1:49" ht="15" customHeight="1" x14ac:dyDescent="0.2">
      <c r="A349" s="271"/>
      <c r="B349" s="378" t="s">
        <v>329</v>
      </c>
      <c r="C349" s="456"/>
      <c r="D349" s="456"/>
      <c r="E349" s="456"/>
      <c r="F349" s="502"/>
      <c r="G349" s="502"/>
      <c r="H349" s="505"/>
      <c r="I349" s="505"/>
      <c r="J349" s="506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</row>
    <row r="350" spans="1:49" ht="12.75" customHeight="1" x14ac:dyDescent="0.2">
      <c r="A350" s="272" t="s">
        <v>100</v>
      </c>
      <c r="B350" s="397" t="s">
        <v>126</v>
      </c>
      <c r="C350" s="466"/>
      <c r="D350" s="466"/>
      <c r="E350" s="466"/>
      <c r="F350" s="515"/>
      <c r="G350" s="515"/>
      <c r="H350" s="516"/>
      <c r="I350" s="516"/>
      <c r="J350" s="517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</row>
    <row r="351" spans="1:49" ht="12.75" customHeight="1" x14ac:dyDescent="0.2">
      <c r="A351" s="196">
        <v>3</v>
      </c>
      <c r="B351" s="345" t="s">
        <v>67</v>
      </c>
      <c r="C351" s="446">
        <f t="shared" ref="C351:G353" si="73">C352</f>
        <v>60000</v>
      </c>
      <c r="D351" s="446">
        <f>D352</f>
        <v>0</v>
      </c>
      <c r="E351" s="446">
        <f>C351+D351</f>
        <v>60000</v>
      </c>
      <c r="F351" s="533">
        <f t="shared" si="73"/>
        <v>60000</v>
      </c>
      <c r="G351" s="533">
        <f t="shared" si="73"/>
        <v>60000</v>
      </c>
      <c r="H351" s="543">
        <f>F351/E351</f>
        <v>1</v>
      </c>
      <c r="I351" s="543">
        <f t="shared" ref="I351:I353" si="74">G351/F351</f>
        <v>1</v>
      </c>
      <c r="J351" s="544">
        <f>G351/E351</f>
        <v>1</v>
      </c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</row>
    <row r="352" spans="1:49" ht="12.75" customHeight="1" x14ac:dyDescent="0.2">
      <c r="A352" s="230">
        <v>37</v>
      </c>
      <c r="B352" s="394" t="s">
        <v>155</v>
      </c>
      <c r="C352" s="458">
        <f t="shared" si="73"/>
        <v>60000</v>
      </c>
      <c r="D352" s="458">
        <f>D353</f>
        <v>0</v>
      </c>
      <c r="E352" s="458">
        <f>C352+D352</f>
        <v>60000</v>
      </c>
      <c r="F352" s="534">
        <f t="shared" si="73"/>
        <v>60000</v>
      </c>
      <c r="G352" s="534">
        <f t="shared" si="73"/>
        <v>60000</v>
      </c>
      <c r="H352" s="545">
        <f>F352/E352</f>
        <v>1</v>
      </c>
      <c r="I352" s="545">
        <f t="shared" si="74"/>
        <v>1</v>
      </c>
      <c r="J352" s="546">
        <f>G352/E352</f>
        <v>1</v>
      </c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</row>
    <row r="353" spans="1:49" ht="12.75" customHeight="1" x14ac:dyDescent="0.2">
      <c r="A353" s="231">
        <v>372</v>
      </c>
      <c r="B353" s="388" t="s">
        <v>74</v>
      </c>
      <c r="C353" s="459">
        <f t="shared" si="73"/>
        <v>60000</v>
      </c>
      <c r="D353" s="459">
        <f>D354</f>
        <v>0</v>
      </c>
      <c r="E353" s="459">
        <f>C353+D353</f>
        <v>60000</v>
      </c>
      <c r="F353" s="523">
        <f t="shared" si="73"/>
        <v>60000</v>
      </c>
      <c r="G353" s="523">
        <f t="shared" si="73"/>
        <v>60000</v>
      </c>
      <c r="H353" s="524">
        <f>F353/E353</f>
        <v>1</v>
      </c>
      <c r="I353" s="524">
        <f t="shared" si="74"/>
        <v>1</v>
      </c>
      <c r="J353" s="525">
        <f>G353/E353</f>
        <v>1</v>
      </c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</row>
    <row r="354" spans="1:49" ht="12.75" customHeight="1" x14ac:dyDescent="0.2">
      <c r="A354" s="228">
        <v>372</v>
      </c>
      <c r="B354" s="368" t="s">
        <v>74</v>
      </c>
      <c r="C354" s="460">
        <v>60000</v>
      </c>
      <c r="D354" s="460"/>
      <c r="E354" s="460">
        <f>C354+D354</f>
        <v>60000</v>
      </c>
      <c r="F354" s="526">
        <v>60000</v>
      </c>
      <c r="G354" s="526">
        <v>60000</v>
      </c>
      <c r="H354" s="516"/>
      <c r="I354" s="516"/>
      <c r="J354" s="517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</row>
    <row r="355" spans="1:49" ht="15" customHeight="1" x14ac:dyDescent="0.2">
      <c r="A355" s="270" t="s">
        <v>374</v>
      </c>
      <c r="B355" s="398" t="s">
        <v>225</v>
      </c>
      <c r="C355" s="456">
        <f>C358</f>
        <v>60000</v>
      </c>
      <c r="D355" s="456">
        <f>D358</f>
        <v>0</v>
      </c>
      <c r="E355" s="456">
        <f>C355+D355</f>
        <v>60000</v>
      </c>
      <c r="F355" s="503">
        <f>F358</f>
        <v>60000</v>
      </c>
      <c r="G355" s="503">
        <f>G358</f>
        <v>60000</v>
      </c>
      <c r="H355" s="671">
        <f>F355/E355</f>
        <v>1</v>
      </c>
      <c r="I355" s="671">
        <f>G355/F355</f>
        <v>1</v>
      </c>
      <c r="J355" s="672">
        <f>G355/E355</f>
        <v>1</v>
      </c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</row>
    <row r="356" spans="1:49" ht="15" customHeight="1" x14ac:dyDescent="0.2">
      <c r="A356" s="271"/>
      <c r="B356" s="378" t="s">
        <v>329</v>
      </c>
      <c r="C356" s="456"/>
      <c r="D356" s="456"/>
      <c r="E356" s="456"/>
      <c r="F356" s="502"/>
      <c r="G356" s="502"/>
      <c r="H356" s="505"/>
      <c r="I356" s="505"/>
      <c r="J356" s="506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</row>
    <row r="357" spans="1:49" ht="12.75" customHeight="1" x14ac:dyDescent="0.2">
      <c r="A357" s="272" t="s">
        <v>100</v>
      </c>
      <c r="B357" s="397" t="s">
        <v>126</v>
      </c>
      <c r="C357" s="466"/>
      <c r="D357" s="466"/>
      <c r="E357" s="466"/>
      <c r="F357" s="515"/>
      <c r="G357" s="515"/>
      <c r="H357" s="516"/>
      <c r="I357" s="516"/>
      <c r="J357" s="517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</row>
    <row r="358" spans="1:49" ht="12.75" customHeight="1" x14ac:dyDescent="0.2">
      <c r="A358" s="196">
        <v>3</v>
      </c>
      <c r="B358" s="345" t="s">
        <v>67</v>
      </c>
      <c r="C358" s="446">
        <f t="shared" ref="C358:G360" si="75">C359</f>
        <v>60000</v>
      </c>
      <c r="D358" s="446">
        <f>D359</f>
        <v>0</v>
      </c>
      <c r="E358" s="446">
        <f>C358+D358</f>
        <v>60000</v>
      </c>
      <c r="F358" s="533">
        <f t="shared" si="75"/>
        <v>60000</v>
      </c>
      <c r="G358" s="533">
        <f t="shared" si="75"/>
        <v>60000</v>
      </c>
      <c r="H358" s="543">
        <f>F358/E358</f>
        <v>1</v>
      </c>
      <c r="I358" s="543">
        <f t="shared" ref="I358:I360" si="76">G358/F358</f>
        <v>1</v>
      </c>
      <c r="J358" s="544">
        <f>G358/E358</f>
        <v>1</v>
      </c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</row>
    <row r="359" spans="1:49" ht="12.75" customHeight="1" x14ac:dyDescent="0.2">
      <c r="A359" s="230">
        <v>37</v>
      </c>
      <c r="B359" s="394" t="s">
        <v>155</v>
      </c>
      <c r="C359" s="458">
        <f t="shared" si="75"/>
        <v>60000</v>
      </c>
      <c r="D359" s="458">
        <f>D360</f>
        <v>0</v>
      </c>
      <c r="E359" s="458">
        <f>C359+D359</f>
        <v>60000</v>
      </c>
      <c r="F359" s="534">
        <f t="shared" si="75"/>
        <v>60000</v>
      </c>
      <c r="G359" s="534">
        <f t="shared" si="75"/>
        <v>60000</v>
      </c>
      <c r="H359" s="545">
        <f>F359/E359</f>
        <v>1</v>
      </c>
      <c r="I359" s="545">
        <f t="shared" si="76"/>
        <v>1</v>
      </c>
      <c r="J359" s="546">
        <f>G359/E359</f>
        <v>1</v>
      </c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</row>
    <row r="360" spans="1:49" ht="12.75" customHeight="1" x14ac:dyDescent="0.2">
      <c r="A360" s="227">
        <v>372</v>
      </c>
      <c r="B360" s="367" t="s">
        <v>74</v>
      </c>
      <c r="C360" s="459">
        <f t="shared" si="75"/>
        <v>60000</v>
      </c>
      <c r="D360" s="459">
        <f>D361</f>
        <v>0</v>
      </c>
      <c r="E360" s="459">
        <f>C360+D360</f>
        <v>60000</v>
      </c>
      <c r="F360" s="523">
        <f t="shared" si="75"/>
        <v>60000</v>
      </c>
      <c r="G360" s="523">
        <f t="shared" si="75"/>
        <v>60000</v>
      </c>
      <c r="H360" s="524">
        <f>F360/E360</f>
        <v>1</v>
      </c>
      <c r="I360" s="524">
        <f t="shared" si="76"/>
        <v>1</v>
      </c>
      <c r="J360" s="525">
        <f>G360/E360</f>
        <v>1</v>
      </c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</row>
    <row r="361" spans="1:49" ht="12.75" customHeight="1" x14ac:dyDescent="0.2">
      <c r="A361" s="228">
        <v>372</v>
      </c>
      <c r="B361" s="368" t="s">
        <v>74</v>
      </c>
      <c r="C361" s="467">
        <v>60000</v>
      </c>
      <c r="D361" s="467"/>
      <c r="E361" s="467">
        <f>C361+D361</f>
        <v>60000</v>
      </c>
      <c r="F361" s="526">
        <v>60000</v>
      </c>
      <c r="G361" s="526">
        <v>60000</v>
      </c>
      <c r="H361" s="516"/>
      <c r="I361" s="516"/>
      <c r="J361" s="517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</row>
    <row r="362" spans="1:49" ht="15" customHeight="1" x14ac:dyDescent="0.2">
      <c r="A362" s="273" t="s">
        <v>375</v>
      </c>
      <c r="B362" s="138" t="s">
        <v>226</v>
      </c>
      <c r="C362" s="456">
        <f>C365</f>
        <v>45000</v>
      </c>
      <c r="D362" s="456">
        <f>D365</f>
        <v>0</v>
      </c>
      <c r="E362" s="456">
        <f>C362+D362</f>
        <v>45000</v>
      </c>
      <c r="F362" s="503">
        <f>F365</f>
        <v>45000</v>
      </c>
      <c r="G362" s="503">
        <f>G365</f>
        <v>45000</v>
      </c>
      <c r="H362" s="671">
        <f>F362/E362</f>
        <v>1</v>
      </c>
      <c r="I362" s="671">
        <f>G362/F362</f>
        <v>1</v>
      </c>
      <c r="J362" s="672">
        <f>G362/E362</f>
        <v>1</v>
      </c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</row>
    <row r="363" spans="1:49" ht="15" customHeight="1" x14ac:dyDescent="0.2">
      <c r="A363" s="271"/>
      <c r="B363" s="399" t="s">
        <v>329</v>
      </c>
      <c r="C363" s="456"/>
      <c r="D363" s="456"/>
      <c r="E363" s="456"/>
      <c r="F363" s="502"/>
      <c r="G363" s="502"/>
      <c r="H363" s="505"/>
      <c r="I363" s="505"/>
      <c r="J363" s="506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</row>
    <row r="364" spans="1:49" ht="12.75" customHeight="1" x14ac:dyDescent="0.2">
      <c r="A364" s="272" t="s">
        <v>100</v>
      </c>
      <c r="B364" s="397" t="s">
        <v>126</v>
      </c>
      <c r="C364" s="466"/>
      <c r="D364" s="466"/>
      <c r="E364" s="466"/>
      <c r="F364" s="515"/>
      <c r="G364" s="515"/>
      <c r="H364" s="516"/>
      <c r="I364" s="516"/>
      <c r="J364" s="517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</row>
    <row r="365" spans="1:49" ht="12.75" customHeight="1" x14ac:dyDescent="0.2">
      <c r="A365" s="196">
        <v>3</v>
      </c>
      <c r="B365" s="345" t="s">
        <v>67</v>
      </c>
      <c r="C365" s="446">
        <f t="shared" ref="C365:G367" si="77">C366</f>
        <v>45000</v>
      </c>
      <c r="D365" s="446">
        <f>D366</f>
        <v>0</v>
      </c>
      <c r="E365" s="446">
        <f t="shared" ref="E365:E370" si="78">C365+D365</f>
        <v>45000</v>
      </c>
      <c r="F365" s="533">
        <f t="shared" si="77"/>
        <v>45000</v>
      </c>
      <c r="G365" s="533">
        <f t="shared" si="77"/>
        <v>45000</v>
      </c>
      <c r="H365" s="543">
        <f>F365/E365</f>
        <v>1</v>
      </c>
      <c r="I365" s="543">
        <f t="shared" ref="I365:I367" si="79">G365/F365</f>
        <v>1</v>
      </c>
      <c r="J365" s="544">
        <f>G365/E365</f>
        <v>1</v>
      </c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</row>
    <row r="366" spans="1:49" ht="12.75" customHeight="1" x14ac:dyDescent="0.2">
      <c r="A366" s="230">
        <v>37</v>
      </c>
      <c r="B366" s="394" t="s">
        <v>155</v>
      </c>
      <c r="C366" s="458">
        <f t="shared" si="77"/>
        <v>45000</v>
      </c>
      <c r="D366" s="458">
        <f>D367</f>
        <v>0</v>
      </c>
      <c r="E366" s="458">
        <f t="shared" si="78"/>
        <v>45000</v>
      </c>
      <c r="F366" s="534">
        <f t="shared" si="77"/>
        <v>45000</v>
      </c>
      <c r="G366" s="534">
        <f t="shared" si="77"/>
        <v>45000</v>
      </c>
      <c r="H366" s="545">
        <f>F366/E366</f>
        <v>1</v>
      </c>
      <c r="I366" s="545">
        <f t="shared" si="79"/>
        <v>1</v>
      </c>
      <c r="J366" s="546">
        <f>G366/E366</f>
        <v>1</v>
      </c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</row>
    <row r="367" spans="1:49" ht="12.75" customHeight="1" x14ac:dyDescent="0.2">
      <c r="A367" s="227">
        <v>372</v>
      </c>
      <c r="B367" s="367" t="s">
        <v>74</v>
      </c>
      <c r="C367" s="459">
        <f t="shared" si="77"/>
        <v>45000</v>
      </c>
      <c r="D367" s="459">
        <f>D368</f>
        <v>0</v>
      </c>
      <c r="E367" s="459">
        <f t="shared" si="78"/>
        <v>45000</v>
      </c>
      <c r="F367" s="523">
        <f t="shared" si="77"/>
        <v>45000</v>
      </c>
      <c r="G367" s="523">
        <f t="shared" si="77"/>
        <v>45000</v>
      </c>
      <c r="H367" s="524">
        <f>F367/E367</f>
        <v>1</v>
      </c>
      <c r="I367" s="524">
        <f t="shared" si="79"/>
        <v>1</v>
      </c>
      <c r="J367" s="525">
        <f>G367/E367</f>
        <v>1</v>
      </c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</row>
    <row r="368" spans="1:49" ht="12.75" customHeight="1" x14ac:dyDescent="0.2">
      <c r="A368" s="274">
        <v>372</v>
      </c>
      <c r="B368" s="400" t="s">
        <v>74</v>
      </c>
      <c r="C368" s="460">
        <v>45000</v>
      </c>
      <c r="D368" s="460"/>
      <c r="E368" s="460">
        <f t="shared" si="78"/>
        <v>45000</v>
      </c>
      <c r="F368" s="526">
        <v>45000</v>
      </c>
      <c r="G368" s="526">
        <v>45000</v>
      </c>
      <c r="H368" s="516"/>
      <c r="I368" s="516"/>
      <c r="J368" s="517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</row>
    <row r="369" spans="1:49" ht="24.95" customHeight="1" x14ac:dyDescent="0.2">
      <c r="A369" s="769" t="s">
        <v>293</v>
      </c>
      <c r="B369" s="770"/>
      <c r="C369" s="451">
        <f>C370+C377+C384+C391</f>
        <v>90000</v>
      </c>
      <c r="D369" s="451">
        <f>D370+D377+D384+D391</f>
        <v>10000</v>
      </c>
      <c r="E369" s="451">
        <f t="shared" si="78"/>
        <v>100000</v>
      </c>
      <c r="F369" s="501">
        <f>F370+F377+F384+F391</f>
        <v>80000</v>
      </c>
      <c r="G369" s="501">
        <f>G370+G377+G384+G391</f>
        <v>80000</v>
      </c>
      <c r="H369" s="673">
        <f>F369/E369</f>
        <v>0.8</v>
      </c>
      <c r="I369" s="673">
        <f>G369/F369</f>
        <v>1</v>
      </c>
      <c r="J369" s="674">
        <f>G369/E369</f>
        <v>0.8</v>
      </c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</row>
    <row r="370" spans="1:49" ht="15" customHeight="1" x14ac:dyDescent="0.2">
      <c r="A370" s="246" t="s">
        <v>313</v>
      </c>
      <c r="B370" s="138" t="s">
        <v>227</v>
      </c>
      <c r="C370" s="428">
        <f>C373</f>
        <v>35000</v>
      </c>
      <c r="D370" s="428">
        <f>D373</f>
        <v>0</v>
      </c>
      <c r="E370" s="428">
        <f t="shared" si="78"/>
        <v>35000</v>
      </c>
      <c r="F370" s="503">
        <f>F373</f>
        <v>35000</v>
      </c>
      <c r="G370" s="503">
        <f>G373</f>
        <v>35000</v>
      </c>
      <c r="H370" s="671">
        <f>F370/E370</f>
        <v>1</v>
      </c>
      <c r="I370" s="671">
        <f>G370/F370</f>
        <v>1</v>
      </c>
      <c r="J370" s="672">
        <f>G370/E370</f>
        <v>1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</row>
    <row r="371" spans="1:49" ht="15" customHeight="1" x14ac:dyDescent="0.2">
      <c r="A371" s="225"/>
      <c r="B371" s="309" t="s">
        <v>333</v>
      </c>
      <c r="C371" s="428"/>
      <c r="D371" s="428"/>
      <c r="E371" s="428"/>
      <c r="F371" s="502"/>
      <c r="G371" s="502"/>
      <c r="H371" s="505"/>
      <c r="I371" s="505"/>
      <c r="J371" s="506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</row>
    <row r="372" spans="1:49" ht="12.75" customHeight="1" x14ac:dyDescent="0.2">
      <c r="A372" s="226" t="s">
        <v>104</v>
      </c>
      <c r="B372" s="401" t="s">
        <v>126</v>
      </c>
      <c r="C372" s="469"/>
      <c r="D372" s="469"/>
      <c r="E372" s="469"/>
      <c r="F372" s="515"/>
      <c r="G372" s="515"/>
      <c r="H372" s="516"/>
      <c r="I372" s="516"/>
      <c r="J372" s="517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</row>
    <row r="373" spans="1:49" ht="12.75" customHeight="1" x14ac:dyDescent="0.2">
      <c r="A373" s="196">
        <v>3</v>
      </c>
      <c r="B373" s="345" t="s">
        <v>67</v>
      </c>
      <c r="C373" s="430">
        <f t="shared" ref="C373:G375" si="80">C374</f>
        <v>35000</v>
      </c>
      <c r="D373" s="430">
        <f>D374</f>
        <v>0</v>
      </c>
      <c r="E373" s="430">
        <f>C373+D373</f>
        <v>35000</v>
      </c>
      <c r="F373" s="533">
        <f t="shared" si="80"/>
        <v>35000</v>
      </c>
      <c r="G373" s="533">
        <f t="shared" si="80"/>
        <v>35000</v>
      </c>
      <c r="H373" s="543">
        <f>F373/E373</f>
        <v>1</v>
      </c>
      <c r="I373" s="543">
        <f t="shared" ref="I373:I375" si="81">G373/F373</f>
        <v>1</v>
      </c>
      <c r="J373" s="544">
        <f>G373/E373</f>
        <v>1</v>
      </c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</row>
    <row r="374" spans="1:49" ht="12.75" customHeight="1" x14ac:dyDescent="0.2">
      <c r="A374" s="197">
        <v>32</v>
      </c>
      <c r="B374" s="346" t="s">
        <v>29</v>
      </c>
      <c r="C374" s="470">
        <f t="shared" si="80"/>
        <v>35000</v>
      </c>
      <c r="D374" s="470">
        <f>D375</f>
        <v>0</v>
      </c>
      <c r="E374" s="470">
        <f>C374+D374</f>
        <v>35000</v>
      </c>
      <c r="F374" s="534">
        <f t="shared" si="80"/>
        <v>35000</v>
      </c>
      <c r="G374" s="534">
        <f t="shared" si="80"/>
        <v>35000</v>
      </c>
      <c r="H374" s="545">
        <f>F374/E374</f>
        <v>1</v>
      </c>
      <c r="I374" s="545">
        <f t="shared" si="81"/>
        <v>1</v>
      </c>
      <c r="J374" s="546">
        <f>G374/E374</f>
        <v>1</v>
      </c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</row>
    <row r="375" spans="1:49" ht="12.75" customHeight="1" x14ac:dyDescent="0.2">
      <c r="A375" s="223">
        <v>323</v>
      </c>
      <c r="B375" s="402" t="s">
        <v>32</v>
      </c>
      <c r="C375" s="471">
        <f t="shared" si="80"/>
        <v>35000</v>
      </c>
      <c r="D375" s="471">
        <f>D376</f>
        <v>0</v>
      </c>
      <c r="E375" s="471">
        <f>C375+D375</f>
        <v>35000</v>
      </c>
      <c r="F375" s="523">
        <f t="shared" si="80"/>
        <v>35000</v>
      </c>
      <c r="G375" s="523">
        <f t="shared" si="80"/>
        <v>35000</v>
      </c>
      <c r="H375" s="524">
        <f>F375/E375</f>
        <v>1</v>
      </c>
      <c r="I375" s="524">
        <f t="shared" si="81"/>
        <v>1</v>
      </c>
      <c r="J375" s="525">
        <f>G375/E375</f>
        <v>1</v>
      </c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</row>
    <row r="376" spans="1:49" ht="12.75" customHeight="1" x14ac:dyDescent="0.2">
      <c r="A376" s="232">
        <v>323</v>
      </c>
      <c r="B376" s="403" t="s">
        <v>32</v>
      </c>
      <c r="C376" s="469">
        <v>35000</v>
      </c>
      <c r="D376" s="469"/>
      <c r="E376" s="469">
        <f>C376+D376</f>
        <v>35000</v>
      </c>
      <c r="F376" s="526">
        <v>35000</v>
      </c>
      <c r="G376" s="526">
        <v>35000</v>
      </c>
      <c r="H376" s="516"/>
      <c r="I376" s="516"/>
      <c r="J376" s="517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</row>
    <row r="377" spans="1:49" ht="15" customHeight="1" x14ac:dyDescent="0.2">
      <c r="A377" s="224" t="s">
        <v>314</v>
      </c>
      <c r="B377" s="396" t="s">
        <v>228</v>
      </c>
      <c r="C377" s="428">
        <f>C380</f>
        <v>25000</v>
      </c>
      <c r="D377" s="428">
        <f>D380</f>
        <v>10000</v>
      </c>
      <c r="E377" s="428">
        <f>C377+D377</f>
        <v>35000</v>
      </c>
      <c r="F377" s="503">
        <f>F380</f>
        <v>20000</v>
      </c>
      <c r="G377" s="503">
        <f>G380</f>
        <v>20000</v>
      </c>
      <c r="H377" s="671">
        <f>F377/E377</f>
        <v>0.5714285714285714</v>
      </c>
      <c r="I377" s="671">
        <f>G377/F377</f>
        <v>1</v>
      </c>
      <c r="J377" s="672">
        <f>G377/E377</f>
        <v>0.5714285714285714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</row>
    <row r="378" spans="1:49" ht="15" customHeight="1" x14ac:dyDescent="0.2">
      <c r="A378" s="225"/>
      <c r="B378" s="309" t="s">
        <v>333</v>
      </c>
      <c r="C378" s="428"/>
      <c r="D378" s="428"/>
      <c r="E378" s="428"/>
      <c r="F378" s="502"/>
      <c r="G378" s="502"/>
      <c r="H378" s="505"/>
      <c r="I378" s="505"/>
      <c r="J378" s="506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</row>
    <row r="379" spans="1:49" ht="12.75" customHeight="1" x14ac:dyDescent="0.2">
      <c r="A379" s="226" t="s">
        <v>104</v>
      </c>
      <c r="B379" s="401" t="s">
        <v>126</v>
      </c>
      <c r="C379" s="472"/>
      <c r="D379" s="472"/>
      <c r="E379" s="472"/>
      <c r="F379" s="515"/>
      <c r="G379" s="515"/>
      <c r="H379" s="516"/>
      <c r="I379" s="516"/>
      <c r="J379" s="517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</row>
    <row r="380" spans="1:49" ht="12.75" customHeight="1" x14ac:dyDescent="0.2">
      <c r="A380" s="196">
        <v>3</v>
      </c>
      <c r="B380" s="345" t="s">
        <v>67</v>
      </c>
      <c r="C380" s="430">
        <f t="shared" ref="C380:G382" si="82">C381</f>
        <v>25000</v>
      </c>
      <c r="D380" s="430">
        <f>D381</f>
        <v>10000</v>
      </c>
      <c r="E380" s="430">
        <f>C380+D380</f>
        <v>35000</v>
      </c>
      <c r="F380" s="533">
        <f t="shared" si="82"/>
        <v>20000</v>
      </c>
      <c r="G380" s="533">
        <f t="shared" si="82"/>
        <v>20000</v>
      </c>
      <c r="H380" s="543">
        <f>F380/E380</f>
        <v>0.5714285714285714</v>
      </c>
      <c r="I380" s="543">
        <f t="shared" ref="I380:I382" si="83">G380/F380</f>
        <v>1</v>
      </c>
      <c r="J380" s="544">
        <f>G380/E380</f>
        <v>0.5714285714285714</v>
      </c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</row>
    <row r="381" spans="1:49" ht="12.75" customHeight="1" x14ac:dyDescent="0.2">
      <c r="A381" s="197">
        <v>32</v>
      </c>
      <c r="B381" s="346" t="s">
        <v>29</v>
      </c>
      <c r="C381" s="470">
        <f t="shared" si="82"/>
        <v>25000</v>
      </c>
      <c r="D381" s="470">
        <f>D382</f>
        <v>10000</v>
      </c>
      <c r="E381" s="470">
        <f>C381+D381</f>
        <v>35000</v>
      </c>
      <c r="F381" s="534">
        <f t="shared" si="82"/>
        <v>20000</v>
      </c>
      <c r="G381" s="534">
        <f t="shared" si="82"/>
        <v>20000</v>
      </c>
      <c r="H381" s="545">
        <f>F381/E381</f>
        <v>0.5714285714285714</v>
      </c>
      <c r="I381" s="545">
        <f t="shared" si="83"/>
        <v>1</v>
      </c>
      <c r="J381" s="546">
        <f>G381/E381</f>
        <v>0.5714285714285714</v>
      </c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</row>
    <row r="382" spans="1:49" ht="12.75" customHeight="1" x14ac:dyDescent="0.2">
      <c r="A382" s="223">
        <v>323</v>
      </c>
      <c r="B382" s="402" t="s">
        <v>32</v>
      </c>
      <c r="C382" s="471">
        <f t="shared" si="82"/>
        <v>25000</v>
      </c>
      <c r="D382" s="471">
        <f>D383</f>
        <v>10000</v>
      </c>
      <c r="E382" s="471">
        <f>C382+D382</f>
        <v>35000</v>
      </c>
      <c r="F382" s="523">
        <f t="shared" si="82"/>
        <v>20000</v>
      </c>
      <c r="G382" s="523">
        <f t="shared" si="82"/>
        <v>20000</v>
      </c>
      <c r="H382" s="524">
        <f>F382/E382</f>
        <v>0.5714285714285714</v>
      </c>
      <c r="I382" s="524">
        <f t="shared" si="83"/>
        <v>1</v>
      </c>
      <c r="J382" s="525">
        <f>G382/E382</f>
        <v>0.5714285714285714</v>
      </c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</row>
    <row r="383" spans="1:49" ht="12.75" customHeight="1" x14ac:dyDescent="0.2">
      <c r="A383" s="232">
        <v>323</v>
      </c>
      <c r="B383" s="403" t="s">
        <v>32</v>
      </c>
      <c r="C383" s="448">
        <v>25000</v>
      </c>
      <c r="D383" s="448">
        <v>10000</v>
      </c>
      <c r="E383" s="448">
        <f>C383+D383</f>
        <v>35000</v>
      </c>
      <c r="F383" s="526">
        <v>20000</v>
      </c>
      <c r="G383" s="526">
        <v>20000</v>
      </c>
      <c r="H383" s="516"/>
      <c r="I383" s="516"/>
      <c r="J383" s="517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</row>
    <row r="384" spans="1:49" ht="15" customHeight="1" x14ac:dyDescent="0.2">
      <c r="A384" s="224" t="s">
        <v>315</v>
      </c>
      <c r="B384" s="396" t="s">
        <v>229</v>
      </c>
      <c r="C384" s="428">
        <f>C387</f>
        <v>25000</v>
      </c>
      <c r="D384" s="428">
        <f>D387</f>
        <v>0</v>
      </c>
      <c r="E384" s="428">
        <f>C384+D384</f>
        <v>25000</v>
      </c>
      <c r="F384" s="503">
        <f>F387</f>
        <v>25000</v>
      </c>
      <c r="G384" s="503">
        <f>G387</f>
        <v>25000</v>
      </c>
      <c r="H384" s="671">
        <f>F384/E384</f>
        <v>1</v>
      </c>
      <c r="I384" s="671">
        <f>G384/F384</f>
        <v>1</v>
      </c>
      <c r="J384" s="672">
        <f>G384/E384</f>
        <v>1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</row>
    <row r="385" spans="1:49" ht="15" customHeight="1" x14ac:dyDescent="0.2">
      <c r="A385" s="225"/>
      <c r="B385" s="309" t="s">
        <v>340</v>
      </c>
      <c r="C385" s="428"/>
      <c r="D385" s="428"/>
      <c r="E385" s="428"/>
      <c r="F385" s="502"/>
      <c r="G385" s="502"/>
      <c r="H385" s="505"/>
      <c r="I385" s="505"/>
      <c r="J385" s="506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</row>
    <row r="386" spans="1:49" ht="12.75" customHeight="1" x14ac:dyDescent="0.2">
      <c r="A386" s="226" t="s">
        <v>105</v>
      </c>
      <c r="B386" s="344" t="s">
        <v>126</v>
      </c>
      <c r="C386" s="429"/>
      <c r="D386" s="429"/>
      <c r="E386" s="429"/>
      <c r="F386" s="515"/>
      <c r="G386" s="515"/>
      <c r="H386" s="516"/>
      <c r="I386" s="516"/>
      <c r="J386" s="517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</row>
    <row r="387" spans="1:49" ht="12.75" customHeight="1" x14ac:dyDescent="0.2">
      <c r="A387" s="196">
        <v>3</v>
      </c>
      <c r="B387" s="345" t="s">
        <v>67</v>
      </c>
      <c r="C387" s="430">
        <f t="shared" ref="C387:G389" si="84">C388</f>
        <v>25000</v>
      </c>
      <c r="D387" s="430">
        <f>D388</f>
        <v>0</v>
      </c>
      <c r="E387" s="430">
        <f>C387+D387</f>
        <v>25000</v>
      </c>
      <c r="F387" s="533">
        <f t="shared" si="84"/>
        <v>25000</v>
      </c>
      <c r="G387" s="533">
        <f t="shared" si="84"/>
        <v>25000</v>
      </c>
      <c r="H387" s="543">
        <f>F387/E387</f>
        <v>1</v>
      </c>
      <c r="I387" s="543">
        <f t="shared" ref="I387:I389" si="85">G387/F387</f>
        <v>1</v>
      </c>
      <c r="J387" s="544">
        <f>G387/E387</f>
        <v>1</v>
      </c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</row>
    <row r="388" spans="1:49" ht="12.75" customHeight="1" x14ac:dyDescent="0.2">
      <c r="A388" s="197">
        <v>32</v>
      </c>
      <c r="B388" s="346" t="s">
        <v>29</v>
      </c>
      <c r="C388" s="431">
        <f t="shared" si="84"/>
        <v>25000</v>
      </c>
      <c r="D388" s="431">
        <f>D389</f>
        <v>0</v>
      </c>
      <c r="E388" s="431">
        <f>C388+D388</f>
        <v>25000</v>
      </c>
      <c r="F388" s="534">
        <f t="shared" si="84"/>
        <v>25000</v>
      </c>
      <c r="G388" s="534">
        <f t="shared" si="84"/>
        <v>25000</v>
      </c>
      <c r="H388" s="545">
        <f>F388/E388</f>
        <v>1</v>
      </c>
      <c r="I388" s="545">
        <f t="shared" si="85"/>
        <v>1</v>
      </c>
      <c r="J388" s="546">
        <f>G388/E388</f>
        <v>1</v>
      </c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</row>
    <row r="389" spans="1:49" ht="12.75" customHeight="1" x14ac:dyDescent="0.2">
      <c r="A389" s="223">
        <v>323</v>
      </c>
      <c r="B389" s="351" t="s">
        <v>32</v>
      </c>
      <c r="C389" s="447">
        <f t="shared" si="84"/>
        <v>25000</v>
      </c>
      <c r="D389" s="447">
        <f>D390</f>
        <v>0</v>
      </c>
      <c r="E389" s="447">
        <f>C389+D389</f>
        <v>25000</v>
      </c>
      <c r="F389" s="523">
        <f t="shared" si="84"/>
        <v>25000</v>
      </c>
      <c r="G389" s="523">
        <f t="shared" si="84"/>
        <v>25000</v>
      </c>
      <c r="H389" s="524">
        <f>F389/E389</f>
        <v>1</v>
      </c>
      <c r="I389" s="524">
        <f t="shared" si="85"/>
        <v>1</v>
      </c>
      <c r="J389" s="525">
        <f>G389/E389</f>
        <v>1</v>
      </c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</row>
    <row r="390" spans="1:49" ht="12.75" customHeight="1" x14ac:dyDescent="0.2">
      <c r="A390" s="232">
        <v>323</v>
      </c>
      <c r="B390" s="344" t="s">
        <v>32</v>
      </c>
      <c r="C390" s="448">
        <v>25000</v>
      </c>
      <c r="D390" s="448"/>
      <c r="E390" s="448">
        <f>C390+D390</f>
        <v>25000</v>
      </c>
      <c r="F390" s="526">
        <v>25000</v>
      </c>
      <c r="G390" s="526">
        <v>25000</v>
      </c>
      <c r="H390" s="516"/>
      <c r="I390" s="516"/>
      <c r="J390" s="517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</row>
    <row r="391" spans="1:49" ht="25.5" x14ac:dyDescent="0.2">
      <c r="A391" s="224" t="s">
        <v>422</v>
      </c>
      <c r="B391" s="731" t="s">
        <v>423</v>
      </c>
      <c r="C391" s="428">
        <f>C394</f>
        <v>5000</v>
      </c>
      <c r="D391" s="428">
        <f>D394</f>
        <v>0</v>
      </c>
      <c r="E391" s="428">
        <f>C391+D391</f>
        <v>5000</v>
      </c>
      <c r="F391" s="503">
        <f>F394</f>
        <v>0</v>
      </c>
      <c r="G391" s="503">
        <f>G394</f>
        <v>0</v>
      </c>
      <c r="H391" s="671">
        <f>F391/E391</f>
        <v>0</v>
      </c>
      <c r="I391" s="671" t="e">
        <f>G391/F391</f>
        <v>#DIV/0!</v>
      </c>
      <c r="J391" s="672">
        <f>G391/E391</f>
        <v>0</v>
      </c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</row>
    <row r="392" spans="1:49" ht="15" customHeight="1" x14ac:dyDescent="0.2">
      <c r="A392" s="225"/>
      <c r="B392" s="309" t="s">
        <v>340</v>
      </c>
      <c r="C392" s="428"/>
      <c r="D392" s="428"/>
      <c r="E392" s="428"/>
      <c r="F392" s="502"/>
      <c r="G392" s="502"/>
      <c r="H392" s="505"/>
      <c r="I392" s="505"/>
      <c r="J392" s="506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</row>
    <row r="393" spans="1:49" ht="12.75" customHeight="1" x14ac:dyDescent="0.2">
      <c r="A393" s="226" t="s">
        <v>105</v>
      </c>
      <c r="B393" s="344" t="s">
        <v>126</v>
      </c>
      <c r="C393" s="429"/>
      <c r="D393" s="429"/>
      <c r="E393" s="429"/>
      <c r="F393" s="515"/>
      <c r="G393" s="515"/>
      <c r="H393" s="516"/>
      <c r="I393" s="516"/>
      <c r="J393" s="517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</row>
    <row r="394" spans="1:49" ht="12.75" customHeight="1" x14ac:dyDescent="0.2">
      <c r="A394" s="196">
        <v>3</v>
      </c>
      <c r="B394" s="345" t="s">
        <v>67</v>
      </c>
      <c r="C394" s="430">
        <f t="shared" ref="C394:G396" si="86">C395</f>
        <v>5000</v>
      </c>
      <c r="D394" s="430">
        <f>D395</f>
        <v>0</v>
      </c>
      <c r="E394" s="430">
        <f>C394+D394</f>
        <v>5000</v>
      </c>
      <c r="F394" s="533">
        <f t="shared" si="86"/>
        <v>0</v>
      </c>
      <c r="G394" s="533">
        <f t="shared" si="86"/>
        <v>0</v>
      </c>
      <c r="H394" s="543">
        <f>F394/E394</f>
        <v>0</v>
      </c>
      <c r="I394" s="543" t="e">
        <f t="shared" ref="I394:I396" si="87">G394/F394</f>
        <v>#DIV/0!</v>
      </c>
      <c r="J394" s="544">
        <f>G394/E394</f>
        <v>0</v>
      </c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</row>
    <row r="395" spans="1:49" ht="12.75" customHeight="1" x14ac:dyDescent="0.2">
      <c r="A395" s="197">
        <v>32</v>
      </c>
      <c r="B395" s="346" t="s">
        <v>29</v>
      </c>
      <c r="C395" s="431">
        <f t="shared" si="86"/>
        <v>5000</v>
      </c>
      <c r="D395" s="431">
        <f>D396</f>
        <v>0</v>
      </c>
      <c r="E395" s="431">
        <f>C395+D395</f>
        <v>5000</v>
      </c>
      <c r="F395" s="534">
        <f t="shared" si="86"/>
        <v>0</v>
      </c>
      <c r="G395" s="534">
        <f t="shared" si="86"/>
        <v>0</v>
      </c>
      <c r="H395" s="545">
        <f>F395/E395</f>
        <v>0</v>
      </c>
      <c r="I395" s="545" t="e">
        <f t="shared" si="87"/>
        <v>#DIV/0!</v>
      </c>
      <c r="J395" s="546">
        <f>G395/E395</f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</row>
    <row r="396" spans="1:49" ht="12.75" customHeight="1" x14ac:dyDescent="0.2">
      <c r="A396" s="223">
        <v>323</v>
      </c>
      <c r="B396" s="351" t="s">
        <v>32</v>
      </c>
      <c r="C396" s="447">
        <f t="shared" si="86"/>
        <v>5000</v>
      </c>
      <c r="D396" s="447">
        <f>D397</f>
        <v>0</v>
      </c>
      <c r="E396" s="447">
        <f>C396+D396</f>
        <v>5000</v>
      </c>
      <c r="F396" s="523">
        <f t="shared" si="86"/>
        <v>0</v>
      </c>
      <c r="G396" s="523">
        <f t="shared" si="86"/>
        <v>0</v>
      </c>
      <c r="H396" s="524">
        <f>F396/E396</f>
        <v>0</v>
      </c>
      <c r="I396" s="524" t="e">
        <f t="shared" si="87"/>
        <v>#DIV/0!</v>
      </c>
      <c r="J396" s="525">
        <f>G396/E396</f>
        <v>0</v>
      </c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</row>
    <row r="397" spans="1:49" ht="12.75" customHeight="1" x14ac:dyDescent="0.2">
      <c r="A397" s="232">
        <v>323</v>
      </c>
      <c r="B397" s="344" t="s">
        <v>32</v>
      </c>
      <c r="C397" s="448">
        <v>5000</v>
      </c>
      <c r="D397" s="448">
        <v>0</v>
      </c>
      <c r="E397" s="448">
        <f>C397+D397</f>
        <v>5000</v>
      </c>
      <c r="F397" s="526"/>
      <c r="G397" s="526"/>
      <c r="H397" s="516"/>
      <c r="I397" s="516"/>
      <c r="J397" s="517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</row>
    <row r="398" spans="1:49" ht="24.95" customHeight="1" x14ac:dyDescent="0.2">
      <c r="A398" s="776" t="s">
        <v>113</v>
      </c>
      <c r="B398" s="777"/>
      <c r="C398" s="473"/>
      <c r="D398" s="473"/>
      <c r="E398" s="473"/>
      <c r="F398" s="536"/>
      <c r="G398" s="536"/>
      <c r="H398" s="537"/>
      <c r="I398" s="537"/>
      <c r="J398" s="538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</row>
    <row r="399" spans="1:49" ht="24.95" customHeight="1" x14ac:dyDescent="0.2">
      <c r="A399" s="275" t="s">
        <v>294</v>
      </c>
      <c r="B399" s="139"/>
      <c r="C399" s="451">
        <f>C400+C407+C414+C421</f>
        <v>255000</v>
      </c>
      <c r="D399" s="451">
        <f>D400+D407+D414+D421</f>
        <v>40000</v>
      </c>
      <c r="E399" s="451">
        <f>C399+D399</f>
        <v>295000</v>
      </c>
      <c r="F399" s="501">
        <f>F400+F407+F414+F421</f>
        <v>215000</v>
      </c>
      <c r="G399" s="501">
        <f>G400+G407+G414+G421</f>
        <v>215000</v>
      </c>
      <c r="H399" s="673">
        <f>F399/E399</f>
        <v>0.72881355932203384</v>
      </c>
      <c r="I399" s="673">
        <f>G399/F399</f>
        <v>1</v>
      </c>
      <c r="J399" s="674">
        <f>G399/E399</f>
        <v>0.72881355932203384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</row>
    <row r="400" spans="1:49" ht="15" customHeight="1" x14ac:dyDescent="0.2">
      <c r="A400" s="270" t="s">
        <v>316</v>
      </c>
      <c r="B400" s="138" t="s">
        <v>232</v>
      </c>
      <c r="C400" s="456">
        <f>C403</f>
        <v>210000</v>
      </c>
      <c r="D400" s="456">
        <f>D403</f>
        <v>40000</v>
      </c>
      <c r="E400" s="456">
        <f>C400+D400</f>
        <v>250000</v>
      </c>
      <c r="F400" s="503">
        <f>F403</f>
        <v>180000</v>
      </c>
      <c r="G400" s="503">
        <f>G403</f>
        <v>180000</v>
      </c>
      <c r="H400" s="671">
        <f>F400/E400</f>
        <v>0.72</v>
      </c>
      <c r="I400" s="671">
        <f>G400/F400</f>
        <v>1</v>
      </c>
      <c r="J400" s="672">
        <f>G400/E400</f>
        <v>0.72</v>
      </c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</row>
    <row r="401" spans="1:49" ht="15" customHeight="1" x14ac:dyDescent="0.2">
      <c r="A401" s="271"/>
      <c r="B401" s="378" t="s">
        <v>332</v>
      </c>
      <c r="C401" s="456"/>
      <c r="D401" s="456"/>
      <c r="E401" s="456"/>
      <c r="F401" s="502"/>
      <c r="G401" s="502"/>
      <c r="H401" s="505"/>
      <c r="I401" s="505"/>
      <c r="J401" s="506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</row>
    <row r="402" spans="1:49" ht="12.75" customHeight="1" x14ac:dyDescent="0.2">
      <c r="A402" s="276" t="s">
        <v>114</v>
      </c>
      <c r="B402" s="404" t="s">
        <v>126</v>
      </c>
      <c r="C402" s="474"/>
      <c r="D402" s="474"/>
      <c r="E402" s="474"/>
      <c r="F402" s="515"/>
      <c r="G402" s="515"/>
      <c r="H402" s="516"/>
      <c r="I402" s="516"/>
      <c r="J402" s="517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</row>
    <row r="403" spans="1:49" ht="12.75" customHeight="1" x14ac:dyDescent="0.2">
      <c r="A403" s="196">
        <v>3</v>
      </c>
      <c r="B403" s="345" t="s">
        <v>67</v>
      </c>
      <c r="C403" s="475">
        <f t="shared" ref="C403:G405" si="88">C404</f>
        <v>210000</v>
      </c>
      <c r="D403" s="475">
        <f>D404</f>
        <v>40000</v>
      </c>
      <c r="E403" s="475">
        <f>C403+D403</f>
        <v>250000</v>
      </c>
      <c r="F403" s="533">
        <f t="shared" si="88"/>
        <v>180000</v>
      </c>
      <c r="G403" s="533">
        <f t="shared" si="88"/>
        <v>180000</v>
      </c>
      <c r="H403" s="543">
        <f>F403/E403</f>
        <v>0.72</v>
      </c>
      <c r="I403" s="543">
        <f t="shared" ref="I403:I405" si="89">G403/F403</f>
        <v>1</v>
      </c>
      <c r="J403" s="544">
        <f>G403/E403</f>
        <v>0.72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</row>
    <row r="404" spans="1:49" ht="12.75" customHeight="1" x14ac:dyDescent="0.2">
      <c r="A404" s="197">
        <v>38</v>
      </c>
      <c r="B404" s="346" t="s">
        <v>37</v>
      </c>
      <c r="C404" s="476">
        <f t="shared" si="88"/>
        <v>210000</v>
      </c>
      <c r="D404" s="476">
        <f>D405</f>
        <v>40000</v>
      </c>
      <c r="E404" s="476">
        <f>C404+D404</f>
        <v>250000</v>
      </c>
      <c r="F404" s="534">
        <f t="shared" si="88"/>
        <v>180000</v>
      </c>
      <c r="G404" s="534">
        <f t="shared" si="88"/>
        <v>180000</v>
      </c>
      <c r="H404" s="545">
        <f>F404/E404</f>
        <v>0.72</v>
      </c>
      <c r="I404" s="545">
        <f t="shared" si="89"/>
        <v>1</v>
      </c>
      <c r="J404" s="546">
        <f>G404/E404</f>
        <v>0.72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</row>
    <row r="405" spans="1:49" ht="12.75" customHeight="1" x14ac:dyDescent="0.2">
      <c r="A405" s="227">
        <v>381</v>
      </c>
      <c r="B405" s="388" t="s">
        <v>69</v>
      </c>
      <c r="C405" s="459">
        <f t="shared" si="88"/>
        <v>210000</v>
      </c>
      <c r="D405" s="459">
        <f>D406</f>
        <v>40000</v>
      </c>
      <c r="E405" s="459">
        <f>C405+D405</f>
        <v>250000</v>
      </c>
      <c r="F405" s="523">
        <f t="shared" si="88"/>
        <v>180000</v>
      </c>
      <c r="G405" s="523">
        <f t="shared" si="88"/>
        <v>180000</v>
      </c>
      <c r="H405" s="524">
        <f>F405/E405</f>
        <v>0.72</v>
      </c>
      <c r="I405" s="524">
        <f t="shared" si="89"/>
        <v>1</v>
      </c>
      <c r="J405" s="525">
        <f>G405/E405</f>
        <v>0.72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</row>
    <row r="406" spans="1:49" ht="12.75" customHeight="1" x14ac:dyDescent="0.2">
      <c r="A406" s="228">
        <v>381</v>
      </c>
      <c r="B406" s="405" t="s">
        <v>69</v>
      </c>
      <c r="C406" s="460">
        <v>210000</v>
      </c>
      <c r="D406" s="460">
        <v>40000</v>
      </c>
      <c r="E406" s="460">
        <f>C406+D406</f>
        <v>250000</v>
      </c>
      <c r="F406" s="526">
        <v>180000</v>
      </c>
      <c r="G406" s="526">
        <v>180000</v>
      </c>
      <c r="H406" s="516"/>
      <c r="I406" s="516"/>
      <c r="J406" s="517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</row>
    <row r="407" spans="1:49" ht="15" customHeight="1" x14ac:dyDescent="0.2">
      <c r="A407" s="270" t="s">
        <v>317</v>
      </c>
      <c r="B407" s="396" t="s">
        <v>233</v>
      </c>
      <c r="C407" s="456">
        <f>C410</f>
        <v>35000</v>
      </c>
      <c r="D407" s="456">
        <f>D410</f>
        <v>0</v>
      </c>
      <c r="E407" s="456">
        <f>C407+D407</f>
        <v>35000</v>
      </c>
      <c r="F407" s="503">
        <f>F410</f>
        <v>25000</v>
      </c>
      <c r="G407" s="503">
        <f>G410</f>
        <v>25000</v>
      </c>
      <c r="H407" s="671">
        <f>F407/E407</f>
        <v>0.7142857142857143</v>
      </c>
      <c r="I407" s="671">
        <f>G407/F407</f>
        <v>1</v>
      </c>
      <c r="J407" s="672">
        <f>G407/E407</f>
        <v>0.7142857142857143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</row>
    <row r="408" spans="1:49" ht="15" customHeight="1" x14ac:dyDescent="0.2">
      <c r="A408" s="271"/>
      <c r="B408" s="378" t="s">
        <v>332</v>
      </c>
      <c r="C408" s="456"/>
      <c r="D408" s="456"/>
      <c r="E408" s="456"/>
      <c r="F408" s="502"/>
      <c r="G408" s="502"/>
      <c r="H408" s="505"/>
      <c r="I408" s="505"/>
      <c r="J408" s="506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</row>
    <row r="409" spans="1:49" ht="12.75" customHeight="1" x14ac:dyDescent="0.2">
      <c r="A409" s="276" t="s">
        <v>114</v>
      </c>
      <c r="B409" s="404" t="s">
        <v>126</v>
      </c>
      <c r="C409" s="477"/>
      <c r="D409" s="477"/>
      <c r="E409" s="477"/>
      <c r="F409" s="515"/>
      <c r="G409" s="515"/>
      <c r="H409" s="516"/>
      <c r="I409" s="516"/>
      <c r="J409" s="517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</row>
    <row r="410" spans="1:49" ht="12.75" customHeight="1" x14ac:dyDescent="0.2">
      <c r="A410" s="196">
        <v>3</v>
      </c>
      <c r="B410" s="345" t="s">
        <v>67</v>
      </c>
      <c r="C410" s="446">
        <f t="shared" ref="C410:G412" si="90">C411</f>
        <v>35000</v>
      </c>
      <c r="D410" s="446">
        <f>D411</f>
        <v>0</v>
      </c>
      <c r="E410" s="446">
        <f>C410+D410</f>
        <v>35000</v>
      </c>
      <c r="F410" s="533">
        <f t="shared" si="90"/>
        <v>25000</v>
      </c>
      <c r="G410" s="533">
        <f t="shared" si="90"/>
        <v>25000</v>
      </c>
      <c r="H410" s="543">
        <f>F410/E410</f>
        <v>0.7142857142857143</v>
      </c>
      <c r="I410" s="543">
        <f t="shared" ref="I410:I412" si="91">G410/F410</f>
        <v>1</v>
      </c>
      <c r="J410" s="544">
        <f>G410/E410</f>
        <v>0.7142857142857143</v>
      </c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</row>
    <row r="411" spans="1:49" ht="12.75" customHeight="1" x14ac:dyDescent="0.2">
      <c r="A411" s="197">
        <v>38</v>
      </c>
      <c r="B411" s="346" t="s">
        <v>37</v>
      </c>
      <c r="C411" s="458">
        <f t="shared" si="90"/>
        <v>35000</v>
      </c>
      <c r="D411" s="458">
        <f>D412</f>
        <v>0</v>
      </c>
      <c r="E411" s="458">
        <f>C411+D411</f>
        <v>35000</v>
      </c>
      <c r="F411" s="534">
        <f t="shared" si="90"/>
        <v>25000</v>
      </c>
      <c r="G411" s="534">
        <f t="shared" si="90"/>
        <v>25000</v>
      </c>
      <c r="H411" s="545">
        <f>F411/E411</f>
        <v>0.7142857142857143</v>
      </c>
      <c r="I411" s="545">
        <f t="shared" si="91"/>
        <v>1</v>
      </c>
      <c r="J411" s="546">
        <f>G411/E411</f>
        <v>0.7142857142857143</v>
      </c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</row>
    <row r="412" spans="1:49" ht="12.75" customHeight="1" x14ac:dyDescent="0.2">
      <c r="A412" s="227">
        <v>381</v>
      </c>
      <c r="B412" s="388" t="s">
        <v>69</v>
      </c>
      <c r="C412" s="459">
        <f t="shared" si="90"/>
        <v>35000</v>
      </c>
      <c r="D412" s="459">
        <f>D413</f>
        <v>0</v>
      </c>
      <c r="E412" s="459">
        <f>C412+D412</f>
        <v>35000</v>
      </c>
      <c r="F412" s="523">
        <f t="shared" si="90"/>
        <v>25000</v>
      </c>
      <c r="G412" s="523">
        <f t="shared" si="90"/>
        <v>25000</v>
      </c>
      <c r="H412" s="524">
        <f>F412/E412</f>
        <v>0.7142857142857143</v>
      </c>
      <c r="I412" s="524">
        <f t="shared" si="91"/>
        <v>1</v>
      </c>
      <c r="J412" s="525">
        <f>G412/E412</f>
        <v>0.7142857142857143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</row>
    <row r="413" spans="1:49" ht="12.75" customHeight="1" x14ac:dyDescent="0.2">
      <c r="A413" s="228">
        <v>381</v>
      </c>
      <c r="B413" s="405" t="s">
        <v>69</v>
      </c>
      <c r="C413" s="478">
        <v>35000</v>
      </c>
      <c r="D413" s="478"/>
      <c r="E413" s="478">
        <f>C413+D413</f>
        <v>35000</v>
      </c>
      <c r="F413" s="526">
        <v>25000</v>
      </c>
      <c r="G413" s="526">
        <v>25000</v>
      </c>
      <c r="H413" s="516"/>
      <c r="I413" s="516"/>
      <c r="J413" s="517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</row>
    <row r="414" spans="1:49" ht="15" customHeight="1" x14ac:dyDescent="0.2">
      <c r="A414" s="270" t="s">
        <v>318</v>
      </c>
      <c r="B414" s="396" t="s">
        <v>234</v>
      </c>
      <c r="C414" s="456">
        <f>C417</f>
        <v>5000</v>
      </c>
      <c r="D414" s="456">
        <f>D417</f>
        <v>0</v>
      </c>
      <c r="E414" s="456">
        <f>C414+D414</f>
        <v>5000</v>
      </c>
      <c r="F414" s="503">
        <f>F417</f>
        <v>5000</v>
      </c>
      <c r="G414" s="503">
        <f>G417</f>
        <v>5000</v>
      </c>
      <c r="H414" s="671">
        <f>F414/E414</f>
        <v>1</v>
      </c>
      <c r="I414" s="671">
        <f>G414/F414</f>
        <v>1</v>
      </c>
      <c r="J414" s="672">
        <f>G414/E414</f>
        <v>1</v>
      </c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</row>
    <row r="415" spans="1:49" ht="15" customHeight="1" x14ac:dyDescent="0.2">
      <c r="A415" s="271"/>
      <c r="B415" s="378" t="s">
        <v>332</v>
      </c>
      <c r="C415" s="456"/>
      <c r="D415" s="456"/>
      <c r="E415" s="456"/>
      <c r="F415" s="502"/>
      <c r="G415" s="502"/>
      <c r="H415" s="505"/>
      <c r="I415" s="505"/>
      <c r="J415" s="506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</row>
    <row r="416" spans="1:49" ht="12.75" customHeight="1" x14ac:dyDescent="0.2">
      <c r="A416" s="276" t="s">
        <v>114</v>
      </c>
      <c r="B416" s="404" t="s">
        <v>126</v>
      </c>
      <c r="C416" s="479"/>
      <c r="D416" s="479"/>
      <c r="E416" s="479"/>
      <c r="F416" s="515"/>
      <c r="G416" s="515"/>
      <c r="H416" s="516"/>
      <c r="I416" s="516"/>
      <c r="J416" s="517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</row>
    <row r="417" spans="1:49" ht="12.75" customHeight="1" x14ac:dyDescent="0.2">
      <c r="A417" s="196">
        <v>3</v>
      </c>
      <c r="B417" s="345" t="s">
        <v>67</v>
      </c>
      <c r="C417" s="446">
        <f t="shared" ref="C417:G419" si="92">C418</f>
        <v>5000</v>
      </c>
      <c r="D417" s="446">
        <f>D418</f>
        <v>0</v>
      </c>
      <c r="E417" s="446">
        <f>C417+D417</f>
        <v>5000</v>
      </c>
      <c r="F417" s="533">
        <f t="shared" si="92"/>
        <v>5000</v>
      </c>
      <c r="G417" s="533">
        <f t="shared" si="92"/>
        <v>5000</v>
      </c>
      <c r="H417" s="543">
        <f>F417/E418</f>
        <v>1</v>
      </c>
      <c r="I417" s="543">
        <f>G417/F417</f>
        <v>1</v>
      </c>
      <c r="J417" s="544">
        <f>G417/E417</f>
        <v>1</v>
      </c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</row>
    <row r="418" spans="1:49" ht="12.75" customHeight="1" x14ac:dyDescent="0.2">
      <c r="A418" s="197">
        <v>38</v>
      </c>
      <c r="B418" s="346" t="s">
        <v>37</v>
      </c>
      <c r="C418" s="458">
        <f t="shared" si="92"/>
        <v>5000</v>
      </c>
      <c r="D418" s="458">
        <f>D419</f>
        <v>0</v>
      </c>
      <c r="E418" s="458">
        <f>C418+D418</f>
        <v>5000</v>
      </c>
      <c r="F418" s="534">
        <f t="shared" si="92"/>
        <v>5000</v>
      </c>
      <c r="G418" s="534">
        <f t="shared" si="92"/>
        <v>5000</v>
      </c>
      <c r="H418" s="545">
        <f>F418/E418</f>
        <v>1</v>
      </c>
      <c r="I418" s="545">
        <f>G418/F418</f>
        <v>1</v>
      </c>
      <c r="J418" s="546">
        <f>G418/E418</f>
        <v>1</v>
      </c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</row>
    <row r="419" spans="1:49" ht="12.75" customHeight="1" x14ac:dyDescent="0.2">
      <c r="A419" s="227">
        <v>381</v>
      </c>
      <c r="B419" s="388" t="s">
        <v>69</v>
      </c>
      <c r="C419" s="459">
        <f t="shared" si="92"/>
        <v>5000</v>
      </c>
      <c r="D419" s="459">
        <f>D420</f>
        <v>0</v>
      </c>
      <c r="E419" s="459">
        <f>C419+D419</f>
        <v>5000</v>
      </c>
      <c r="F419" s="523">
        <f t="shared" si="92"/>
        <v>5000</v>
      </c>
      <c r="G419" s="523">
        <f t="shared" si="92"/>
        <v>5000</v>
      </c>
      <c r="H419" s="524">
        <f>F419/E419</f>
        <v>1</v>
      </c>
      <c r="I419" s="524">
        <f>G419/F419</f>
        <v>1</v>
      </c>
      <c r="J419" s="525">
        <f>G419/E419</f>
        <v>1</v>
      </c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</row>
    <row r="420" spans="1:49" ht="12.75" customHeight="1" x14ac:dyDescent="0.2">
      <c r="A420" s="228">
        <v>381</v>
      </c>
      <c r="B420" s="405" t="s">
        <v>69</v>
      </c>
      <c r="C420" s="478">
        <v>5000</v>
      </c>
      <c r="D420" s="478"/>
      <c r="E420" s="478">
        <f>C420+D420</f>
        <v>5000</v>
      </c>
      <c r="F420" s="526">
        <v>5000</v>
      </c>
      <c r="G420" s="526">
        <v>5000</v>
      </c>
      <c r="H420" s="516"/>
      <c r="I420" s="516"/>
      <c r="J420" s="517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</row>
    <row r="421" spans="1:49" ht="15" customHeight="1" x14ac:dyDescent="0.2">
      <c r="A421" s="270" t="s">
        <v>319</v>
      </c>
      <c r="B421" s="396" t="s">
        <v>235</v>
      </c>
      <c r="C421" s="456">
        <f>C424</f>
        <v>5000</v>
      </c>
      <c r="D421" s="456">
        <f>D424</f>
        <v>0</v>
      </c>
      <c r="E421" s="456">
        <f>C421+D421</f>
        <v>5000</v>
      </c>
      <c r="F421" s="503">
        <f>F424</f>
        <v>5000</v>
      </c>
      <c r="G421" s="503">
        <f>G424</f>
        <v>5000</v>
      </c>
      <c r="H421" s="671">
        <f>F421/E421</f>
        <v>1</v>
      </c>
      <c r="I421" s="671">
        <f>G421/F421</f>
        <v>1</v>
      </c>
      <c r="J421" s="672">
        <f>G421/E421</f>
        <v>1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</row>
    <row r="422" spans="1:49" ht="15" customHeight="1" x14ac:dyDescent="0.2">
      <c r="A422" s="271"/>
      <c r="B422" s="378" t="s">
        <v>332</v>
      </c>
      <c r="C422" s="456"/>
      <c r="D422" s="456"/>
      <c r="E422" s="456"/>
      <c r="F422" s="502"/>
      <c r="G422" s="502"/>
      <c r="H422" s="505"/>
      <c r="I422" s="505"/>
      <c r="J422" s="506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</row>
    <row r="423" spans="1:49" ht="15" customHeight="1" x14ac:dyDescent="0.2">
      <c r="A423" s="497" t="s">
        <v>114</v>
      </c>
      <c r="B423" s="498" t="s">
        <v>126</v>
      </c>
      <c r="C423" s="456"/>
      <c r="D423" s="456"/>
      <c r="E423" s="456"/>
      <c r="F423" s="502"/>
      <c r="G423" s="502"/>
      <c r="H423" s="505"/>
      <c r="I423" s="505"/>
      <c r="J423" s="506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</row>
    <row r="424" spans="1:49" ht="12.75" customHeight="1" x14ac:dyDescent="0.2">
      <c r="A424" s="196">
        <v>3</v>
      </c>
      <c r="B424" s="345" t="s">
        <v>67</v>
      </c>
      <c r="C424" s="446">
        <f t="shared" ref="C424:G426" si="93">C425</f>
        <v>5000</v>
      </c>
      <c r="D424" s="446">
        <f>D425</f>
        <v>0</v>
      </c>
      <c r="E424" s="446">
        <f>C424+D424</f>
        <v>5000</v>
      </c>
      <c r="F424" s="533">
        <f t="shared" si="93"/>
        <v>5000</v>
      </c>
      <c r="G424" s="533">
        <f t="shared" si="93"/>
        <v>5000</v>
      </c>
      <c r="H424" s="543">
        <f>F424/E424</f>
        <v>1</v>
      </c>
      <c r="I424" s="543">
        <f t="shared" ref="I424:I426" si="94">G424/F424</f>
        <v>1</v>
      </c>
      <c r="J424" s="544">
        <f>G424/E424</f>
        <v>1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</row>
    <row r="425" spans="1:49" ht="12.75" customHeight="1" x14ac:dyDescent="0.2">
      <c r="A425" s="197">
        <v>38</v>
      </c>
      <c r="B425" s="346" t="s">
        <v>37</v>
      </c>
      <c r="C425" s="458">
        <f t="shared" si="93"/>
        <v>5000</v>
      </c>
      <c r="D425" s="458">
        <f>D426</f>
        <v>0</v>
      </c>
      <c r="E425" s="458">
        <f>C425+D425</f>
        <v>5000</v>
      </c>
      <c r="F425" s="534">
        <f t="shared" si="93"/>
        <v>5000</v>
      </c>
      <c r="G425" s="534">
        <f t="shared" si="93"/>
        <v>5000</v>
      </c>
      <c r="H425" s="545">
        <f>F425/E425</f>
        <v>1</v>
      </c>
      <c r="I425" s="545">
        <f t="shared" si="94"/>
        <v>1</v>
      </c>
      <c r="J425" s="546">
        <f>G425/E425</f>
        <v>1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</row>
    <row r="426" spans="1:49" ht="12.75" customHeight="1" x14ac:dyDescent="0.2">
      <c r="A426" s="227">
        <v>381</v>
      </c>
      <c r="B426" s="388" t="s">
        <v>69</v>
      </c>
      <c r="C426" s="459">
        <f t="shared" si="93"/>
        <v>5000</v>
      </c>
      <c r="D426" s="459">
        <f>D427</f>
        <v>0</v>
      </c>
      <c r="E426" s="459">
        <f>C426+D426</f>
        <v>5000</v>
      </c>
      <c r="F426" s="523">
        <f t="shared" si="93"/>
        <v>5000</v>
      </c>
      <c r="G426" s="523">
        <f t="shared" si="93"/>
        <v>5000</v>
      </c>
      <c r="H426" s="524">
        <f>F426/C426</f>
        <v>1</v>
      </c>
      <c r="I426" s="524">
        <f t="shared" si="94"/>
        <v>1</v>
      </c>
      <c r="J426" s="525">
        <f>G426/E426</f>
        <v>1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</row>
    <row r="427" spans="1:49" ht="12.75" customHeight="1" x14ac:dyDescent="0.2">
      <c r="A427" s="228">
        <v>381</v>
      </c>
      <c r="B427" s="405" t="s">
        <v>69</v>
      </c>
      <c r="C427" s="478">
        <v>5000</v>
      </c>
      <c r="D427" s="478"/>
      <c r="E427" s="478">
        <f>C427+D427</f>
        <v>5000</v>
      </c>
      <c r="F427" s="526">
        <v>5000</v>
      </c>
      <c r="G427" s="526">
        <v>5000</v>
      </c>
      <c r="H427" s="516"/>
      <c r="I427" s="516"/>
      <c r="J427" s="517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</row>
    <row r="428" spans="1:49" ht="24.95" customHeight="1" x14ac:dyDescent="0.2">
      <c r="A428" s="776" t="s">
        <v>254</v>
      </c>
      <c r="B428" s="777"/>
      <c r="C428" s="455"/>
      <c r="D428" s="455"/>
      <c r="E428" s="455"/>
      <c r="F428" s="536"/>
      <c r="G428" s="536"/>
      <c r="H428" s="537"/>
      <c r="I428" s="537"/>
      <c r="J428" s="538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</row>
    <row r="429" spans="1:49" ht="24.95" customHeight="1" x14ac:dyDescent="0.2">
      <c r="A429" s="277" t="s">
        <v>295</v>
      </c>
      <c r="B429" s="406"/>
      <c r="C429" s="480">
        <f>C430+C437+C444+C451+C458</f>
        <v>2847000</v>
      </c>
      <c r="D429" s="480">
        <f>D430+D437+D444+D451+D458+D465</f>
        <v>290000</v>
      </c>
      <c r="E429" s="480">
        <f>C429+D429</f>
        <v>3137000</v>
      </c>
      <c r="F429" s="501">
        <f>F430+F437+F444+F451+F458</f>
        <v>67000</v>
      </c>
      <c r="G429" s="501">
        <f>G430+G437+G444+G451+G458</f>
        <v>67000</v>
      </c>
      <c r="H429" s="673">
        <f>F429/E429</f>
        <v>2.1357985336308574E-2</v>
      </c>
      <c r="I429" s="673">
        <f>G429/F429</f>
        <v>1</v>
      </c>
      <c r="J429" s="674">
        <f>G429/E429</f>
        <v>2.1357985336308574E-2</v>
      </c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</row>
    <row r="430" spans="1:49" ht="24" x14ac:dyDescent="0.2">
      <c r="A430" s="278" t="s">
        <v>320</v>
      </c>
      <c r="B430" s="407" t="s">
        <v>236</v>
      </c>
      <c r="C430" s="456">
        <f>C433</f>
        <v>20000</v>
      </c>
      <c r="D430" s="456">
        <f>D433</f>
        <v>0</v>
      </c>
      <c r="E430" s="456">
        <f>C430+D430</f>
        <v>20000</v>
      </c>
      <c r="F430" s="503">
        <f>F433</f>
        <v>20000</v>
      </c>
      <c r="G430" s="503">
        <f>G433</f>
        <v>20000</v>
      </c>
      <c r="H430" s="671">
        <f>F430/E430</f>
        <v>1</v>
      </c>
      <c r="I430" s="671">
        <f>G430/F430</f>
        <v>1</v>
      </c>
      <c r="J430" s="672">
        <f>G430/E430</f>
        <v>1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</row>
    <row r="431" spans="1:49" ht="15" customHeight="1" x14ac:dyDescent="0.2">
      <c r="A431" s="279"/>
      <c r="B431" s="408" t="s">
        <v>331</v>
      </c>
      <c r="C431" s="481"/>
      <c r="D431" s="481"/>
      <c r="E431" s="481"/>
      <c r="F431" s="502"/>
      <c r="G431" s="502"/>
      <c r="H431" s="505"/>
      <c r="I431" s="505"/>
      <c r="J431" s="506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</row>
    <row r="432" spans="1:49" ht="12.75" customHeight="1" x14ac:dyDescent="0.2">
      <c r="A432" s="280" t="s">
        <v>114</v>
      </c>
      <c r="B432" s="409" t="s">
        <v>126</v>
      </c>
      <c r="C432" s="482"/>
      <c r="D432" s="482"/>
      <c r="E432" s="482"/>
      <c r="F432" s="515"/>
      <c r="G432" s="515"/>
      <c r="H432" s="516"/>
      <c r="I432" s="516"/>
      <c r="J432" s="517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</row>
    <row r="433" spans="1:49" ht="12.75" customHeight="1" x14ac:dyDescent="0.2">
      <c r="A433" s="196">
        <v>3</v>
      </c>
      <c r="B433" s="345" t="s">
        <v>67</v>
      </c>
      <c r="C433" s="430">
        <f t="shared" ref="C433:G435" si="95">C434</f>
        <v>20000</v>
      </c>
      <c r="D433" s="430">
        <f>D434</f>
        <v>0</v>
      </c>
      <c r="E433" s="430">
        <f>C433+D433</f>
        <v>20000</v>
      </c>
      <c r="F433" s="533">
        <f t="shared" si="95"/>
        <v>20000</v>
      </c>
      <c r="G433" s="533">
        <f t="shared" si="95"/>
        <v>20000</v>
      </c>
      <c r="H433" s="543">
        <f>F433/E433</f>
        <v>1</v>
      </c>
      <c r="I433" s="543">
        <f t="shared" ref="I433:I435" si="96">G433/F433</f>
        <v>1</v>
      </c>
      <c r="J433" s="544">
        <f>G433/E433</f>
        <v>1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</row>
    <row r="434" spans="1:49" ht="12.75" customHeight="1" x14ac:dyDescent="0.2">
      <c r="A434" s="197">
        <v>32</v>
      </c>
      <c r="B434" s="346" t="s">
        <v>29</v>
      </c>
      <c r="C434" s="431">
        <f t="shared" si="95"/>
        <v>20000</v>
      </c>
      <c r="D434" s="431">
        <f>D435</f>
        <v>0</v>
      </c>
      <c r="E434" s="431">
        <f>C434+D434</f>
        <v>20000</v>
      </c>
      <c r="F434" s="534">
        <f t="shared" si="95"/>
        <v>20000</v>
      </c>
      <c r="G434" s="534">
        <f t="shared" si="95"/>
        <v>20000</v>
      </c>
      <c r="H434" s="545">
        <f>F434/E434</f>
        <v>1</v>
      </c>
      <c r="I434" s="545">
        <f t="shared" si="96"/>
        <v>1</v>
      </c>
      <c r="J434" s="546">
        <f>G434/E434</f>
        <v>1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</row>
    <row r="435" spans="1:49" ht="12.75" customHeight="1" x14ac:dyDescent="0.2">
      <c r="A435" s="223">
        <v>323</v>
      </c>
      <c r="B435" s="351" t="s">
        <v>32</v>
      </c>
      <c r="C435" s="447">
        <f t="shared" si="95"/>
        <v>20000</v>
      </c>
      <c r="D435" s="447">
        <f>D436</f>
        <v>0</v>
      </c>
      <c r="E435" s="447">
        <f>C435+D435</f>
        <v>20000</v>
      </c>
      <c r="F435" s="523">
        <f t="shared" si="95"/>
        <v>20000</v>
      </c>
      <c r="G435" s="523">
        <f t="shared" si="95"/>
        <v>20000</v>
      </c>
      <c r="H435" s="524">
        <f>F435/E435</f>
        <v>1</v>
      </c>
      <c r="I435" s="524">
        <f t="shared" si="96"/>
        <v>1</v>
      </c>
      <c r="J435" s="525">
        <f>G435/E435</f>
        <v>1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</row>
    <row r="436" spans="1:49" ht="12.75" customHeight="1" x14ac:dyDescent="0.2">
      <c r="A436" s="232">
        <v>323</v>
      </c>
      <c r="B436" s="344" t="s">
        <v>32</v>
      </c>
      <c r="C436" s="448">
        <v>20000</v>
      </c>
      <c r="D436" s="448"/>
      <c r="E436" s="448">
        <f>C436+D436</f>
        <v>20000</v>
      </c>
      <c r="F436" s="526">
        <v>20000</v>
      </c>
      <c r="G436" s="526">
        <v>20000</v>
      </c>
      <c r="H436" s="516"/>
      <c r="I436" s="516"/>
      <c r="J436" s="517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</row>
    <row r="437" spans="1:49" ht="15" customHeight="1" x14ac:dyDescent="0.2">
      <c r="A437" s="278" t="s">
        <v>321</v>
      </c>
      <c r="B437" s="410" t="s">
        <v>237</v>
      </c>
      <c r="C437" s="456">
        <f>C440</f>
        <v>15000</v>
      </c>
      <c r="D437" s="456">
        <f>D440</f>
        <v>0</v>
      </c>
      <c r="E437" s="456">
        <f>C437+D437</f>
        <v>15000</v>
      </c>
      <c r="F437" s="503">
        <f>F440</f>
        <v>15000</v>
      </c>
      <c r="G437" s="503">
        <f>G440</f>
        <v>15000</v>
      </c>
      <c r="H437" s="671">
        <f>F437/E437</f>
        <v>1</v>
      </c>
      <c r="I437" s="671">
        <f>G437/F437</f>
        <v>1</v>
      </c>
      <c r="J437" s="672">
        <f>G437/E437</f>
        <v>1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</row>
    <row r="438" spans="1:49" ht="15" customHeight="1" x14ac:dyDescent="0.2">
      <c r="A438" s="279"/>
      <c r="B438" s="408" t="s">
        <v>331</v>
      </c>
      <c r="C438" s="481"/>
      <c r="D438" s="481"/>
      <c r="E438" s="481"/>
      <c r="F438" s="502"/>
      <c r="G438" s="502"/>
      <c r="H438" s="505"/>
      <c r="I438" s="505"/>
      <c r="J438" s="506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</row>
    <row r="439" spans="1:49" ht="12.75" customHeight="1" x14ac:dyDescent="0.2">
      <c r="A439" s="280" t="s">
        <v>114</v>
      </c>
      <c r="B439" s="411" t="s">
        <v>126</v>
      </c>
      <c r="C439" s="483"/>
      <c r="D439" s="483"/>
      <c r="E439" s="483"/>
      <c r="F439" s="515"/>
      <c r="G439" s="515"/>
      <c r="H439" s="516"/>
      <c r="I439" s="516"/>
      <c r="J439" s="517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</row>
    <row r="440" spans="1:49" ht="12.75" customHeight="1" x14ac:dyDescent="0.2">
      <c r="A440" s="196">
        <v>3</v>
      </c>
      <c r="B440" s="345" t="s">
        <v>67</v>
      </c>
      <c r="C440" s="430">
        <f t="shared" ref="C440:G442" si="97">C441</f>
        <v>15000</v>
      </c>
      <c r="D440" s="430">
        <f>D441</f>
        <v>0</v>
      </c>
      <c r="E440" s="430">
        <f>C440+D440</f>
        <v>15000</v>
      </c>
      <c r="F440" s="533">
        <f t="shared" si="97"/>
        <v>15000</v>
      </c>
      <c r="G440" s="533">
        <f t="shared" si="97"/>
        <v>15000</v>
      </c>
      <c r="H440" s="543">
        <f>F440/E440</f>
        <v>1</v>
      </c>
      <c r="I440" s="543">
        <f t="shared" ref="I440:I442" si="98">G440/F440</f>
        <v>1</v>
      </c>
      <c r="J440" s="544">
        <f>G440/E440</f>
        <v>1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</row>
    <row r="441" spans="1:49" ht="12.75" customHeight="1" x14ac:dyDescent="0.2">
      <c r="A441" s="197">
        <v>32</v>
      </c>
      <c r="B441" s="346" t="s">
        <v>29</v>
      </c>
      <c r="C441" s="431">
        <f t="shared" si="97"/>
        <v>15000</v>
      </c>
      <c r="D441" s="431">
        <f>D442</f>
        <v>0</v>
      </c>
      <c r="E441" s="431">
        <f>C441+D441</f>
        <v>15000</v>
      </c>
      <c r="F441" s="534">
        <f t="shared" si="97"/>
        <v>15000</v>
      </c>
      <c r="G441" s="534">
        <f t="shared" si="97"/>
        <v>15000</v>
      </c>
      <c r="H441" s="545">
        <f>F441/E441</f>
        <v>1</v>
      </c>
      <c r="I441" s="545">
        <f t="shared" si="98"/>
        <v>1</v>
      </c>
      <c r="J441" s="546">
        <f>G441/E441</f>
        <v>1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</row>
    <row r="442" spans="1:49" ht="12.75" customHeight="1" x14ac:dyDescent="0.2">
      <c r="A442" s="223">
        <v>323</v>
      </c>
      <c r="B442" s="351" t="s">
        <v>32</v>
      </c>
      <c r="C442" s="447">
        <f t="shared" si="97"/>
        <v>15000</v>
      </c>
      <c r="D442" s="447">
        <f>D443</f>
        <v>0</v>
      </c>
      <c r="E442" s="447">
        <f>C442+D442</f>
        <v>15000</v>
      </c>
      <c r="F442" s="523">
        <f t="shared" si="97"/>
        <v>15000</v>
      </c>
      <c r="G442" s="523">
        <f t="shared" si="97"/>
        <v>15000</v>
      </c>
      <c r="H442" s="524">
        <f>F442/E442</f>
        <v>1</v>
      </c>
      <c r="I442" s="524">
        <f t="shared" si="98"/>
        <v>1</v>
      </c>
      <c r="J442" s="525">
        <f>G442/E442</f>
        <v>1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</row>
    <row r="443" spans="1:49" ht="12.75" customHeight="1" x14ac:dyDescent="0.2">
      <c r="A443" s="232">
        <v>323</v>
      </c>
      <c r="B443" s="344" t="s">
        <v>32</v>
      </c>
      <c r="C443" s="448">
        <v>15000</v>
      </c>
      <c r="D443" s="448"/>
      <c r="E443" s="448">
        <f>C443+D443</f>
        <v>15000</v>
      </c>
      <c r="F443" s="526">
        <v>15000</v>
      </c>
      <c r="G443" s="526">
        <v>15000</v>
      </c>
      <c r="H443" s="516"/>
      <c r="I443" s="516"/>
      <c r="J443" s="517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</row>
    <row r="444" spans="1:49" ht="15" customHeight="1" x14ac:dyDescent="0.2">
      <c r="A444" s="278" t="s">
        <v>322</v>
      </c>
      <c r="B444" s="410" t="s">
        <v>238</v>
      </c>
      <c r="C444" s="456">
        <f>C447</f>
        <v>20000</v>
      </c>
      <c r="D444" s="456">
        <f>D447</f>
        <v>0</v>
      </c>
      <c r="E444" s="456">
        <f>C444+D444</f>
        <v>20000</v>
      </c>
      <c r="F444" s="503">
        <f>F447</f>
        <v>20000</v>
      </c>
      <c r="G444" s="503">
        <f>G447</f>
        <v>20000</v>
      </c>
      <c r="H444" s="671">
        <f>F444/E444</f>
        <v>1</v>
      </c>
      <c r="I444" s="671">
        <f>G444/F444</f>
        <v>1</v>
      </c>
      <c r="J444" s="672">
        <f>G444/E444</f>
        <v>1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</row>
    <row r="445" spans="1:49" ht="15" customHeight="1" x14ac:dyDescent="0.2">
      <c r="A445" s="279"/>
      <c r="B445" s="408" t="s">
        <v>331</v>
      </c>
      <c r="C445" s="481"/>
      <c r="D445" s="481"/>
      <c r="E445" s="481"/>
      <c r="F445" s="502"/>
      <c r="G445" s="502"/>
      <c r="H445" s="505"/>
      <c r="I445" s="505"/>
      <c r="J445" s="506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</row>
    <row r="446" spans="1:49" ht="12.75" customHeight="1" x14ac:dyDescent="0.2">
      <c r="A446" s="280" t="s">
        <v>114</v>
      </c>
      <c r="B446" s="409" t="s">
        <v>126</v>
      </c>
      <c r="C446" s="482"/>
      <c r="D446" s="482"/>
      <c r="E446" s="482"/>
      <c r="F446" s="515"/>
      <c r="G446" s="515"/>
      <c r="H446" s="516"/>
      <c r="I446" s="516"/>
      <c r="J446" s="517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</row>
    <row r="447" spans="1:49" ht="12.75" customHeight="1" x14ac:dyDescent="0.2">
      <c r="A447" s="196">
        <v>3</v>
      </c>
      <c r="B447" s="345" t="s">
        <v>67</v>
      </c>
      <c r="C447" s="430">
        <f t="shared" ref="C447:G449" si="99">C448</f>
        <v>20000</v>
      </c>
      <c r="D447" s="430">
        <f>D448</f>
        <v>0</v>
      </c>
      <c r="E447" s="430">
        <f>C447+D447</f>
        <v>20000</v>
      </c>
      <c r="F447" s="533">
        <f t="shared" si="99"/>
        <v>20000</v>
      </c>
      <c r="G447" s="533">
        <f t="shared" si="99"/>
        <v>20000</v>
      </c>
      <c r="H447" s="543">
        <f>F447/E447</f>
        <v>1</v>
      </c>
      <c r="I447" s="543">
        <f t="shared" ref="I447:I449" si="100">G447/F447</f>
        <v>1</v>
      </c>
      <c r="J447" s="544">
        <f>G447/E447</f>
        <v>1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</row>
    <row r="448" spans="1:49" ht="12.75" customHeight="1" x14ac:dyDescent="0.2">
      <c r="A448" s="197">
        <v>32</v>
      </c>
      <c r="B448" s="346" t="s">
        <v>29</v>
      </c>
      <c r="C448" s="431">
        <f t="shared" si="99"/>
        <v>20000</v>
      </c>
      <c r="D448" s="431">
        <f>D449</f>
        <v>0</v>
      </c>
      <c r="E448" s="431">
        <f>C448+D448</f>
        <v>20000</v>
      </c>
      <c r="F448" s="534">
        <f t="shared" si="99"/>
        <v>20000</v>
      </c>
      <c r="G448" s="534">
        <f t="shared" si="99"/>
        <v>20000</v>
      </c>
      <c r="H448" s="545">
        <f>F448/E448</f>
        <v>1</v>
      </c>
      <c r="I448" s="545">
        <f t="shared" si="100"/>
        <v>1</v>
      </c>
      <c r="J448" s="546">
        <f>G448/E448</f>
        <v>1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</row>
    <row r="449" spans="1:49" ht="12.75" customHeight="1" x14ac:dyDescent="0.2">
      <c r="A449" s="223">
        <v>323</v>
      </c>
      <c r="B449" s="351" t="s">
        <v>32</v>
      </c>
      <c r="C449" s="447">
        <f t="shared" si="99"/>
        <v>20000</v>
      </c>
      <c r="D449" s="447">
        <f>D450</f>
        <v>0</v>
      </c>
      <c r="E449" s="447">
        <f>C449+D449</f>
        <v>20000</v>
      </c>
      <c r="F449" s="523">
        <f t="shared" si="99"/>
        <v>20000</v>
      </c>
      <c r="G449" s="523">
        <f t="shared" si="99"/>
        <v>20000</v>
      </c>
      <c r="H449" s="524">
        <f>F449/E449</f>
        <v>1</v>
      </c>
      <c r="I449" s="524">
        <f t="shared" si="100"/>
        <v>1</v>
      </c>
      <c r="J449" s="525">
        <f>G449/E449</f>
        <v>1</v>
      </c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</row>
    <row r="450" spans="1:49" ht="12.75" customHeight="1" x14ac:dyDescent="0.2">
      <c r="A450" s="232">
        <v>323</v>
      </c>
      <c r="B450" s="344" t="s">
        <v>32</v>
      </c>
      <c r="C450" s="448">
        <v>20000</v>
      </c>
      <c r="D450" s="448"/>
      <c r="E450" s="448">
        <f>C450+D450</f>
        <v>20000</v>
      </c>
      <c r="F450" s="526">
        <v>20000</v>
      </c>
      <c r="G450" s="526">
        <v>20000</v>
      </c>
      <c r="H450" s="516"/>
      <c r="I450" s="516"/>
      <c r="J450" s="517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</row>
    <row r="451" spans="1:49" ht="15" customHeight="1" x14ac:dyDescent="0.2">
      <c r="A451" s="281" t="s">
        <v>217</v>
      </c>
      <c r="B451" s="410" t="s">
        <v>239</v>
      </c>
      <c r="C451" s="428">
        <f>C454</f>
        <v>2780000</v>
      </c>
      <c r="D451" s="428">
        <f>D454</f>
        <v>140000</v>
      </c>
      <c r="E451" s="428">
        <f>C451+D451</f>
        <v>2920000</v>
      </c>
      <c r="F451" s="503">
        <f>F454</f>
        <v>0</v>
      </c>
      <c r="G451" s="503">
        <f>G454</f>
        <v>0</v>
      </c>
      <c r="H451" s="671">
        <f>F451/E451</f>
        <v>0</v>
      </c>
      <c r="I451" s="671" t="e">
        <f>G451/F451</f>
        <v>#DIV/0!</v>
      </c>
      <c r="J451" s="672">
        <f>G451/E451</f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</row>
    <row r="452" spans="1:49" ht="15" customHeight="1" x14ac:dyDescent="0.2">
      <c r="A452" s="282" t="s">
        <v>323</v>
      </c>
      <c r="B452" s="408" t="s">
        <v>331</v>
      </c>
      <c r="C452" s="484"/>
      <c r="D452" s="484"/>
      <c r="E452" s="484"/>
      <c r="F452" s="502"/>
      <c r="G452" s="502"/>
      <c r="H452" s="505"/>
      <c r="I452" s="505"/>
      <c r="J452" s="506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</row>
    <row r="453" spans="1:49" ht="12.75" customHeight="1" x14ac:dyDescent="0.2">
      <c r="A453" s="283" t="s">
        <v>103</v>
      </c>
      <c r="B453" s="412" t="s">
        <v>157</v>
      </c>
      <c r="C453" s="483"/>
      <c r="D453" s="483"/>
      <c r="E453" s="483"/>
      <c r="F453" s="515"/>
      <c r="G453" s="515"/>
      <c r="H453" s="516"/>
      <c r="I453" s="516"/>
      <c r="J453" s="517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</row>
    <row r="454" spans="1:49" ht="12.75" customHeight="1" x14ac:dyDescent="0.2">
      <c r="A454" s="221">
        <v>4</v>
      </c>
      <c r="B454" s="364" t="s">
        <v>135</v>
      </c>
      <c r="C454" s="430">
        <f t="shared" ref="C454:G456" si="101">C455</f>
        <v>2780000</v>
      </c>
      <c r="D454" s="430">
        <f>D455</f>
        <v>140000</v>
      </c>
      <c r="E454" s="430">
        <f>C454+D454</f>
        <v>2920000</v>
      </c>
      <c r="F454" s="533">
        <f t="shared" si="101"/>
        <v>0</v>
      </c>
      <c r="G454" s="533">
        <f t="shared" si="101"/>
        <v>0</v>
      </c>
      <c r="H454" s="543">
        <f>F454/E454</f>
        <v>0</v>
      </c>
      <c r="I454" s="543" t="e">
        <f t="shared" ref="I454:I456" si="102">G454/F454</f>
        <v>#DIV/0!</v>
      </c>
      <c r="J454" s="544">
        <f>G454/E454</f>
        <v>0</v>
      </c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</row>
    <row r="455" spans="1:49" ht="12.75" customHeight="1" x14ac:dyDescent="0.2">
      <c r="A455" s="230">
        <v>42</v>
      </c>
      <c r="B455" s="365" t="s">
        <v>151</v>
      </c>
      <c r="C455" s="431">
        <f t="shared" si="101"/>
        <v>2780000</v>
      </c>
      <c r="D455" s="431">
        <f>D456</f>
        <v>140000</v>
      </c>
      <c r="E455" s="431">
        <f>C455+D455</f>
        <v>2920000</v>
      </c>
      <c r="F455" s="534">
        <f t="shared" si="101"/>
        <v>0</v>
      </c>
      <c r="G455" s="534">
        <f t="shared" si="101"/>
        <v>0</v>
      </c>
      <c r="H455" s="545">
        <f>F455/E455</f>
        <v>0</v>
      </c>
      <c r="I455" s="545" t="e">
        <f t="shared" si="102"/>
        <v>#DIV/0!</v>
      </c>
      <c r="J455" s="546">
        <f>G455/E455</f>
        <v>0</v>
      </c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</row>
    <row r="456" spans="1:49" ht="12.75" customHeight="1" x14ac:dyDescent="0.2">
      <c r="A456" s="223">
        <v>421</v>
      </c>
      <c r="B456" s="351" t="s">
        <v>42</v>
      </c>
      <c r="C456" s="447">
        <f t="shared" si="101"/>
        <v>2780000</v>
      </c>
      <c r="D456" s="447">
        <f>D457</f>
        <v>140000</v>
      </c>
      <c r="E456" s="447">
        <f>C456+D456</f>
        <v>2920000</v>
      </c>
      <c r="F456" s="523">
        <f t="shared" si="101"/>
        <v>0</v>
      </c>
      <c r="G456" s="523">
        <f t="shared" si="101"/>
        <v>0</v>
      </c>
      <c r="H456" s="524">
        <f>F456/E456</f>
        <v>0</v>
      </c>
      <c r="I456" s="524" t="e">
        <f t="shared" si="102"/>
        <v>#DIV/0!</v>
      </c>
      <c r="J456" s="525">
        <f>G456/E456</f>
        <v>0</v>
      </c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  <c r="AQ456" s="85"/>
      <c r="AR456" s="85"/>
      <c r="AS456" s="85"/>
      <c r="AT456" s="85"/>
      <c r="AU456" s="85"/>
      <c r="AV456" s="85"/>
      <c r="AW456" s="85"/>
    </row>
    <row r="457" spans="1:49" ht="12.75" customHeight="1" x14ac:dyDescent="0.2">
      <c r="A457" s="232">
        <v>421</v>
      </c>
      <c r="B457" s="373" t="s">
        <v>42</v>
      </c>
      <c r="C457" s="448">
        <v>2780000</v>
      </c>
      <c r="D457" s="448">
        <v>140000</v>
      </c>
      <c r="E457" s="448">
        <f>C457+D457</f>
        <v>2920000</v>
      </c>
      <c r="F457" s="515"/>
      <c r="G457" s="515"/>
      <c r="H457" s="516"/>
      <c r="I457" s="516"/>
      <c r="J457" s="517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  <c r="AQ457" s="85"/>
      <c r="AR457" s="85"/>
      <c r="AS457" s="85"/>
      <c r="AT457" s="85"/>
      <c r="AU457" s="85"/>
      <c r="AV457" s="85"/>
      <c r="AW457" s="85"/>
    </row>
    <row r="458" spans="1:49" ht="15" customHeight="1" x14ac:dyDescent="0.2">
      <c r="A458" s="284" t="s">
        <v>394</v>
      </c>
      <c r="B458" s="408" t="s">
        <v>262</v>
      </c>
      <c r="C458" s="456">
        <f>C461</f>
        <v>12000</v>
      </c>
      <c r="D458" s="456">
        <f>D461</f>
        <v>0</v>
      </c>
      <c r="E458" s="456">
        <f>C458+D458</f>
        <v>12000</v>
      </c>
      <c r="F458" s="503">
        <f>F461</f>
        <v>12000</v>
      </c>
      <c r="G458" s="503">
        <f>G461</f>
        <v>12000</v>
      </c>
      <c r="H458" s="671">
        <f>F458/E458</f>
        <v>1</v>
      </c>
      <c r="I458" s="671">
        <f>G458/F458</f>
        <v>1</v>
      </c>
      <c r="J458" s="672">
        <f>G458/E458</f>
        <v>1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</row>
    <row r="459" spans="1:49" ht="15" customHeight="1" x14ac:dyDescent="0.2">
      <c r="A459" s="285"/>
      <c r="B459" s="408" t="s">
        <v>331</v>
      </c>
      <c r="C459" s="481"/>
      <c r="D459" s="481"/>
      <c r="E459" s="481"/>
      <c r="F459" s="502"/>
      <c r="G459" s="502"/>
      <c r="H459" s="505"/>
      <c r="I459" s="505"/>
      <c r="J459" s="506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</row>
    <row r="460" spans="1:49" ht="12.75" customHeight="1" x14ac:dyDescent="0.2">
      <c r="A460" s="286" t="s">
        <v>343</v>
      </c>
      <c r="B460" s="413" t="s">
        <v>126</v>
      </c>
      <c r="C460" s="485"/>
      <c r="D460" s="485"/>
      <c r="E460" s="485"/>
      <c r="F460" s="515"/>
      <c r="G460" s="515"/>
      <c r="H460" s="516"/>
      <c r="I460" s="516"/>
      <c r="J460" s="517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  <c r="AQ460" s="85"/>
      <c r="AR460" s="85"/>
      <c r="AS460" s="85"/>
      <c r="AT460" s="85"/>
      <c r="AU460" s="85"/>
      <c r="AV460" s="85"/>
      <c r="AW460" s="85"/>
    </row>
    <row r="461" spans="1:49" ht="12.75" customHeight="1" x14ac:dyDescent="0.2">
      <c r="A461" s="204">
        <v>3</v>
      </c>
      <c r="B461" s="345" t="s">
        <v>67</v>
      </c>
      <c r="C461" s="446">
        <f t="shared" ref="C461:G463" si="103">C462</f>
        <v>12000</v>
      </c>
      <c r="D461" s="446">
        <f>D462</f>
        <v>0</v>
      </c>
      <c r="E461" s="446">
        <f>C461+D461</f>
        <v>12000</v>
      </c>
      <c r="F461" s="533">
        <f t="shared" si="103"/>
        <v>12000</v>
      </c>
      <c r="G461" s="533">
        <f t="shared" si="103"/>
        <v>12000</v>
      </c>
      <c r="H461" s="543">
        <f>F461/E461</f>
        <v>1</v>
      </c>
      <c r="I461" s="543">
        <f t="shared" ref="I461:I463" si="104">G461/F461</f>
        <v>1</v>
      </c>
      <c r="J461" s="544">
        <f>G461/E461</f>
        <v>1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</row>
    <row r="462" spans="1:49" ht="12.75" customHeight="1" x14ac:dyDescent="0.2">
      <c r="A462" s="197">
        <v>32</v>
      </c>
      <c r="B462" s="346" t="s">
        <v>29</v>
      </c>
      <c r="C462" s="458">
        <f t="shared" si="103"/>
        <v>12000</v>
      </c>
      <c r="D462" s="458">
        <f>D463</f>
        <v>0</v>
      </c>
      <c r="E462" s="458">
        <f>C462+D462</f>
        <v>12000</v>
      </c>
      <c r="F462" s="534">
        <f t="shared" si="103"/>
        <v>12000</v>
      </c>
      <c r="G462" s="534">
        <f t="shared" si="103"/>
        <v>12000</v>
      </c>
      <c r="H462" s="545">
        <f>F462/E462</f>
        <v>1</v>
      </c>
      <c r="I462" s="545">
        <f t="shared" si="104"/>
        <v>1</v>
      </c>
      <c r="J462" s="546">
        <f>G462/E462</f>
        <v>1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</row>
    <row r="463" spans="1:49" ht="12.75" customHeight="1" x14ac:dyDescent="0.2">
      <c r="A463" s="227">
        <v>323</v>
      </c>
      <c r="B463" s="367" t="s">
        <v>32</v>
      </c>
      <c r="C463" s="459">
        <f t="shared" si="103"/>
        <v>12000</v>
      </c>
      <c r="D463" s="459">
        <f>D464</f>
        <v>0</v>
      </c>
      <c r="E463" s="459">
        <f>C463+D463</f>
        <v>12000</v>
      </c>
      <c r="F463" s="523">
        <f t="shared" si="103"/>
        <v>12000</v>
      </c>
      <c r="G463" s="523">
        <f t="shared" si="103"/>
        <v>12000</v>
      </c>
      <c r="H463" s="524">
        <f>F463/E463</f>
        <v>1</v>
      </c>
      <c r="I463" s="524">
        <f t="shared" si="104"/>
        <v>1</v>
      </c>
      <c r="J463" s="525">
        <f>G463/E463</f>
        <v>1</v>
      </c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  <c r="AN463" s="85"/>
      <c r="AO463" s="85"/>
      <c r="AP463" s="85"/>
      <c r="AQ463" s="85"/>
      <c r="AR463" s="85"/>
      <c r="AS463" s="85"/>
      <c r="AT463" s="85"/>
      <c r="AU463" s="85"/>
      <c r="AV463" s="85"/>
      <c r="AW463" s="85"/>
    </row>
    <row r="464" spans="1:49" ht="12.75" customHeight="1" x14ac:dyDescent="0.2">
      <c r="A464" s="228">
        <v>323</v>
      </c>
      <c r="B464" s="368" t="s">
        <v>32</v>
      </c>
      <c r="C464" s="460">
        <v>12000</v>
      </c>
      <c r="D464" s="460"/>
      <c r="E464" s="460">
        <f>C464+D464</f>
        <v>12000</v>
      </c>
      <c r="F464" s="526">
        <v>12000</v>
      </c>
      <c r="G464" s="526">
        <v>12000</v>
      </c>
      <c r="H464" s="516"/>
      <c r="I464" s="516"/>
      <c r="J464" s="517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  <c r="AN464" s="85"/>
      <c r="AO464" s="85"/>
      <c r="AP464" s="85"/>
      <c r="AQ464" s="85"/>
      <c r="AR464" s="85"/>
      <c r="AS464" s="85"/>
      <c r="AT464" s="85"/>
      <c r="AU464" s="85"/>
      <c r="AV464" s="85"/>
      <c r="AW464" s="85"/>
    </row>
    <row r="465" spans="1:49" ht="15" customHeight="1" x14ac:dyDescent="0.2">
      <c r="A465" s="786" t="s">
        <v>442</v>
      </c>
      <c r="B465" s="408" t="s">
        <v>439</v>
      </c>
      <c r="C465" s="456">
        <f>C468</f>
        <v>0</v>
      </c>
      <c r="D465" s="456">
        <f>D468</f>
        <v>150000</v>
      </c>
      <c r="E465" s="456">
        <f>C465+D465</f>
        <v>150000</v>
      </c>
      <c r="F465" s="503">
        <f>F468</f>
        <v>12000</v>
      </c>
      <c r="G465" s="503">
        <f>G468</f>
        <v>12000</v>
      </c>
      <c r="H465" s="671">
        <f>F465/E465</f>
        <v>0.08</v>
      </c>
      <c r="I465" s="671">
        <f>G465/F465</f>
        <v>1</v>
      </c>
      <c r="J465" s="672">
        <f>G465/E465</f>
        <v>0.08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</row>
    <row r="466" spans="1:49" ht="15" customHeight="1" x14ac:dyDescent="0.2">
      <c r="A466" s="787"/>
      <c r="B466" s="408" t="s">
        <v>331</v>
      </c>
      <c r="C466" s="481"/>
      <c r="D466" s="481"/>
      <c r="E466" s="481"/>
      <c r="F466" s="502"/>
      <c r="G466" s="502"/>
      <c r="H466" s="505"/>
      <c r="I466" s="505"/>
      <c r="J466" s="506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</row>
    <row r="467" spans="1:49" ht="12.75" customHeight="1" x14ac:dyDescent="0.2">
      <c r="A467" s="286" t="s">
        <v>343</v>
      </c>
      <c r="B467" s="413" t="s">
        <v>126</v>
      </c>
      <c r="C467" s="485"/>
      <c r="D467" s="485"/>
      <c r="E467" s="485"/>
      <c r="F467" s="515"/>
      <c r="G467" s="515"/>
      <c r="H467" s="516"/>
      <c r="I467" s="516"/>
      <c r="J467" s="517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  <c r="AN467" s="85"/>
      <c r="AO467" s="85"/>
      <c r="AP467" s="85"/>
      <c r="AQ467" s="85"/>
      <c r="AR467" s="85"/>
      <c r="AS467" s="85"/>
      <c r="AT467" s="85"/>
      <c r="AU467" s="85"/>
      <c r="AV467" s="85"/>
      <c r="AW467" s="85"/>
    </row>
    <row r="468" spans="1:49" ht="12.75" customHeight="1" x14ac:dyDescent="0.2">
      <c r="A468" s="204">
        <v>4</v>
      </c>
      <c r="B468" s="345" t="s">
        <v>67</v>
      </c>
      <c r="C468" s="446">
        <f t="shared" ref="C468:G470" si="105">C469</f>
        <v>0</v>
      </c>
      <c r="D468" s="446">
        <f>D469</f>
        <v>150000</v>
      </c>
      <c r="E468" s="446">
        <f>C468+D468</f>
        <v>150000</v>
      </c>
      <c r="F468" s="533">
        <f t="shared" si="105"/>
        <v>12000</v>
      </c>
      <c r="G468" s="533">
        <f t="shared" si="105"/>
        <v>12000</v>
      </c>
      <c r="H468" s="543">
        <f>F468/E468</f>
        <v>0.08</v>
      </c>
      <c r="I468" s="543">
        <f t="shared" ref="I468:I470" si="106">G468/F468</f>
        <v>1</v>
      </c>
      <c r="J468" s="544">
        <f>G468/E468</f>
        <v>0.08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</row>
    <row r="469" spans="1:49" ht="12.75" customHeight="1" x14ac:dyDescent="0.2">
      <c r="A469" s="197">
        <v>42</v>
      </c>
      <c r="B469" s="346" t="s">
        <v>29</v>
      </c>
      <c r="C469" s="458">
        <f t="shared" si="105"/>
        <v>0</v>
      </c>
      <c r="D469" s="458">
        <f>D470</f>
        <v>150000</v>
      </c>
      <c r="E469" s="458">
        <f>C469+D469</f>
        <v>150000</v>
      </c>
      <c r="F469" s="534">
        <f t="shared" si="105"/>
        <v>12000</v>
      </c>
      <c r="G469" s="534">
        <f t="shared" si="105"/>
        <v>12000</v>
      </c>
      <c r="H469" s="545">
        <f>F469/E469</f>
        <v>0.08</v>
      </c>
      <c r="I469" s="545">
        <f t="shared" si="106"/>
        <v>1</v>
      </c>
      <c r="J469" s="546">
        <f>G469/E469</f>
        <v>0.08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</row>
    <row r="470" spans="1:49" ht="12.75" customHeight="1" x14ac:dyDescent="0.2">
      <c r="A470" s="227">
        <v>422</v>
      </c>
      <c r="B470" s="367" t="s">
        <v>32</v>
      </c>
      <c r="C470" s="459">
        <f t="shared" si="105"/>
        <v>0</v>
      </c>
      <c r="D470" s="459">
        <f>D471</f>
        <v>150000</v>
      </c>
      <c r="E470" s="459">
        <f>C470+D470</f>
        <v>150000</v>
      </c>
      <c r="F470" s="523">
        <f t="shared" si="105"/>
        <v>12000</v>
      </c>
      <c r="G470" s="523">
        <f t="shared" si="105"/>
        <v>12000</v>
      </c>
      <c r="H470" s="524">
        <f>F470/E470</f>
        <v>0.08</v>
      </c>
      <c r="I470" s="524">
        <f t="shared" si="106"/>
        <v>1</v>
      </c>
      <c r="J470" s="525">
        <f>G470/E470</f>
        <v>0.08</v>
      </c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  <c r="AN470" s="85"/>
      <c r="AO470" s="85"/>
      <c r="AP470" s="85"/>
      <c r="AQ470" s="85"/>
      <c r="AR470" s="85"/>
      <c r="AS470" s="85"/>
      <c r="AT470" s="85"/>
      <c r="AU470" s="85"/>
      <c r="AV470" s="85"/>
      <c r="AW470" s="85"/>
    </row>
    <row r="471" spans="1:49" ht="12.75" customHeight="1" x14ac:dyDescent="0.2">
      <c r="A471" s="228">
        <v>422</v>
      </c>
      <c r="B471" s="368" t="s">
        <v>32</v>
      </c>
      <c r="C471" s="460">
        <v>0</v>
      </c>
      <c r="D471" s="460">
        <v>150000</v>
      </c>
      <c r="E471" s="460">
        <f>C471+D471</f>
        <v>150000</v>
      </c>
      <c r="F471" s="526">
        <v>12000</v>
      </c>
      <c r="G471" s="526">
        <v>12000</v>
      </c>
      <c r="H471" s="516"/>
      <c r="I471" s="516"/>
      <c r="J471" s="517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  <c r="AE471" s="85"/>
      <c r="AF471" s="85"/>
      <c r="AG471" s="85"/>
      <c r="AH471" s="85"/>
      <c r="AI471" s="85"/>
      <c r="AJ471" s="85"/>
      <c r="AK471" s="85"/>
      <c r="AL471" s="85"/>
      <c r="AM471" s="85"/>
      <c r="AN471" s="85"/>
      <c r="AO471" s="85"/>
      <c r="AP471" s="85"/>
      <c r="AQ471" s="85"/>
      <c r="AR471" s="85"/>
      <c r="AS471" s="85"/>
      <c r="AT471" s="85"/>
      <c r="AU471" s="85"/>
      <c r="AV471" s="85"/>
      <c r="AW471" s="85"/>
    </row>
    <row r="472" spans="1:49" ht="24.95" customHeight="1" x14ac:dyDescent="0.2">
      <c r="A472" s="269"/>
      <c r="B472" s="737" t="s">
        <v>112</v>
      </c>
      <c r="C472" s="473"/>
      <c r="D472" s="473"/>
      <c r="E472" s="473"/>
      <c r="F472" s="536"/>
      <c r="G472" s="536"/>
      <c r="H472" s="537"/>
      <c r="I472" s="537"/>
      <c r="J472" s="538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  <c r="AE472" s="85"/>
      <c r="AF472" s="85"/>
      <c r="AG472" s="85"/>
      <c r="AH472" s="85"/>
      <c r="AI472" s="85"/>
      <c r="AJ472" s="85"/>
      <c r="AK472" s="85"/>
      <c r="AL472" s="85"/>
      <c r="AM472" s="85"/>
      <c r="AN472" s="85"/>
      <c r="AO472" s="85"/>
      <c r="AP472" s="85"/>
      <c r="AQ472" s="85"/>
      <c r="AR472" s="85"/>
      <c r="AS472" s="85"/>
      <c r="AT472" s="85"/>
      <c r="AU472" s="85"/>
      <c r="AV472" s="85"/>
      <c r="AW472" s="85"/>
    </row>
    <row r="473" spans="1:49" ht="24.95" customHeight="1" x14ac:dyDescent="0.2">
      <c r="A473" s="769" t="s">
        <v>158</v>
      </c>
      <c r="B473" s="770"/>
      <c r="C473" s="464">
        <f>C474</f>
        <v>40000</v>
      </c>
      <c r="D473" s="464">
        <f>D474</f>
        <v>0</v>
      </c>
      <c r="E473" s="464">
        <f>C473+D473</f>
        <v>40000</v>
      </c>
      <c r="F473" s="501">
        <f>F474</f>
        <v>50000</v>
      </c>
      <c r="G473" s="501">
        <f>G474</f>
        <v>50000</v>
      </c>
      <c r="H473" s="673">
        <f>F473/E473</f>
        <v>1.25</v>
      </c>
      <c r="I473" s="673">
        <f>G473/F473</f>
        <v>1</v>
      </c>
      <c r="J473" s="674">
        <f>G473/E473</f>
        <v>1.25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</row>
    <row r="474" spans="1:49" ht="15" customHeight="1" x14ac:dyDescent="0.2">
      <c r="A474" s="287" t="s">
        <v>240</v>
      </c>
      <c r="B474" s="396" t="s">
        <v>241</v>
      </c>
      <c r="C474" s="465">
        <f>C477</f>
        <v>40000</v>
      </c>
      <c r="D474" s="465">
        <f>D477</f>
        <v>0</v>
      </c>
      <c r="E474" s="465">
        <f>C474+D474</f>
        <v>40000</v>
      </c>
      <c r="F474" s="503">
        <f>F477</f>
        <v>50000</v>
      </c>
      <c r="G474" s="503">
        <f>G477</f>
        <v>50000</v>
      </c>
      <c r="H474" s="671">
        <f>F474/E474</f>
        <v>1.25</v>
      </c>
      <c r="I474" s="671">
        <f>G474/F474</f>
        <v>1</v>
      </c>
      <c r="J474" s="672">
        <f>G474/E474</f>
        <v>1.25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</row>
    <row r="475" spans="1:49" ht="15" customHeight="1" x14ac:dyDescent="0.2">
      <c r="A475" s="288"/>
      <c r="B475" s="414" t="s">
        <v>344</v>
      </c>
      <c r="C475" s="486"/>
      <c r="D475" s="486"/>
      <c r="E475" s="486"/>
      <c r="F475" s="502"/>
      <c r="G475" s="502"/>
      <c r="H475" s="505"/>
      <c r="I475" s="505"/>
      <c r="J475" s="506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  <c r="AE475" s="85"/>
      <c r="AF475" s="85"/>
      <c r="AG475" s="85"/>
      <c r="AH475" s="85"/>
      <c r="AI475" s="85"/>
      <c r="AJ475" s="85"/>
      <c r="AK475" s="85"/>
      <c r="AL475" s="85"/>
      <c r="AM475" s="85"/>
      <c r="AN475" s="85"/>
      <c r="AO475" s="85"/>
      <c r="AP475" s="85"/>
      <c r="AQ475" s="85"/>
      <c r="AR475" s="85"/>
      <c r="AS475" s="85"/>
      <c r="AT475" s="85"/>
      <c r="AU475" s="85"/>
      <c r="AV475" s="85"/>
      <c r="AW475" s="85"/>
    </row>
    <row r="476" spans="1:49" ht="12.75" customHeight="1" x14ac:dyDescent="0.2">
      <c r="A476" s="289" t="s">
        <v>105</v>
      </c>
      <c r="B476" s="415" t="s">
        <v>126</v>
      </c>
      <c r="C476" s="487"/>
      <c r="D476" s="487"/>
      <c r="E476" s="487"/>
      <c r="F476" s="515"/>
      <c r="G476" s="515"/>
      <c r="H476" s="516"/>
      <c r="I476" s="516"/>
      <c r="J476" s="517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</row>
    <row r="477" spans="1:49" ht="12.75" customHeight="1" x14ac:dyDescent="0.2">
      <c r="A477" s="196">
        <v>3</v>
      </c>
      <c r="B477" s="345" t="s">
        <v>67</v>
      </c>
      <c r="C477" s="488">
        <f t="shared" ref="C477:G479" si="107">C478</f>
        <v>40000</v>
      </c>
      <c r="D477" s="488">
        <f>D478</f>
        <v>0</v>
      </c>
      <c r="E477" s="488">
        <f t="shared" ref="E477:E482" si="108">C477+D477</f>
        <v>40000</v>
      </c>
      <c r="F477" s="533">
        <f t="shared" si="107"/>
        <v>50000</v>
      </c>
      <c r="G477" s="533">
        <f t="shared" si="107"/>
        <v>50000</v>
      </c>
      <c r="H477" s="543">
        <f>F477/E477</f>
        <v>1.25</v>
      </c>
      <c r="I477" s="543">
        <f t="shared" ref="I477:I479" si="109">G477/F477</f>
        <v>1</v>
      </c>
      <c r="J477" s="544">
        <f>G477/E477</f>
        <v>1.25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</row>
    <row r="478" spans="1:49" ht="12.75" customHeight="1" x14ac:dyDescent="0.2">
      <c r="A478" s="197">
        <v>38</v>
      </c>
      <c r="B478" s="346" t="s">
        <v>37</v>
      </c>
      <c r="C478" s="489">
        <f t="shared" si="107"/>
        <v>40000</v>
      </c>
      <c r="D478" s="489">
        <f>D479</f>
        <v>0</v>
      </c>
      <c r="E478" s="489">
        <f t="shared" si="108"/>
        <v>40000</v>
      </c>
      <c r="F478" s="534">
        <f t="shared" si="107"/>
        <v>50000</v>
      </c>
      <c r="G478" s="534">
        <f t="shared" si="107"/>
        <v>50000</v>
      </c>
      <c r="H478" s="545">
        <f>F478/E478</f>
        <v>1.25</v>
      </c>
      <c r="I478" s="545">
        <f t="shared" si="109"/>
        <v>1</v>
      </c>
      <c r="J478" s="546">
        <f>G478/E478</f>
        <v>1.25</v>
      </c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  <c r="AE478" s="85"/>
      <c r="AF478" s="85"/>
      <c r="AG478" s="85"/>
      <c r="AH478" s="85"/>
      <c r="AI478" s="85"/>
      <c r="AJ478" s="85"/>
      <c r="AK478" s="85"/>
      <c r="AL478" s="85"/>
      <c r="AM478" s="85"/>
      <c r="AN478" s="85"/>
      <c r="AO478" s="85"/>
      <c r="AP478" s="85"/>
      <c r="AQ478" s="85"/>
      <c r="AR478" s="85"/>
      <c r="AS478" s="85"/>
      <c r="AT478" s="85"/>
      <c r="AU478" s="85"/>
      <c r="AV478" s="85"/>
      <c r="AW478" s="85"/>
    </row>
    <row r="479" spans="1:49" ht="12.75" customHeight="1" x14ac:dyDescent="0.2">
      <c r="A479" s="227">
        <v>381</v>
      </c>
      <c r="B479" s="367" t="s">
        <v>69</v>
      </c>
      <c r="C479" s="459">
        <f t="shared" si="107"/>
        <v>40000</v>
      </c>
      <c r="D479" s="459">
        <f>D480</f>
        <v>0</v>
      </c>
      <c r="E479" s="459">
        <f t="shared" si="108"/>
        <v>40000</v>
      </c>
      <c r="F479" s="523">
        <f t="shared" si="107"/>
        <v>50000</v>
      </c>
      <c r="G479" s="523">
        <f t="shared" si="107"/>
        <v>50000</v>
      </c>
      <c r="H479" s="524">
        <f>F479/E479</f>
        <v>1.25</v>
      </c>
      <c r="I479" s="524">
        <f t="shared" si="109"/>
        <v>1</v>
      </c>
      <c r="J479" s="525">
        <f>G479/E479</f>
        <v>1.25</v>
      </c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  <c r="AE479" s="85"/>
      <c r="AF479" s="85"/>
      <c r="AG479" s="85"/>
      <c r="AH479" s="85"/>
      <c r="AI479" s="85"/>
      <c r="AJ479" s="85"/>
      <c r="AK479" s="85"/>
      <c r="AL479" s="85"/>
      <c r="AM479" s="85"/>
      <c r="AN479" s="85"/>
      <c r="AO479" s="85"/>
      <c r="AP479" s="85"/>
      <c r="AQ479" s="85"/>
      <c r="AR479" s="85"/>
      <c r="AS479" s="85"/>
      <c r="AT479" s="85"/>
      <c r="AU479" s="85"/>
      <c r="AV479" s="85"/>
      <c r="AW479" s="85"/>
    </row>
    <row r="480" spans="1:49" ht="12.75" customHeight="1" x14ac:dyDescent="0.2">
      <c r="A480" s="228">
        <v>381</v>
      </c>
      <c r="B480" s="368" t="s">
        <v>69</v>
      </c>
      <c r="C480" s="460">
        <v>40000</v>
      </c>
      <c r="D480" s="460"/>
      <c r="E480" s="460">
        <f t="shared" si="108"/>
        <v>40000</v>
      </c>
      <c r="F480" s="526">
        <v>50000</v>
      </c>
      <c r="G480" s="526">
        <v>50000</v>
      </c>
      <c r="H480" s="516"/>
      <c r="I480" s="516"/>
      <c r="J480" s="517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</row>
    <row r="481" spans="1:49" ht="24.95" customHeight="1" x14ac:dyDescent="0.2">
      <c r="A481" s="290" t="s">
        <v>159</v>
      </c>
      <c r="B481" s="416"/>
      <c r="C481" s="451">
        <f>C482+C489</f>
        <v>30000</v>
      </c>
      <c r="D481" s="451">
        <f>D482+D489</f>
        <v>0</v>
      </c>
      <c r="E481" s="451">
        <f t="shared" si="108"/>
        <v>30000</v>
      </c>
      <c r="F481" s="501">
        <f>F482+F489</f>
        <v>20000</v>
      </c>
      <c r="G481" s="501">
        <f>G482+G489</f>
        <v>20000</v>
      </c>
      <c r="H481" s="673">
        <f>F481/E481</f>
        <v>0.66666666666666663</v>
      </c>
      <c r="I481" s="673">
        <f>G481/F481</f>
        <v>1</v>
      </c>
      <c r="J481" s="674">
        <f>G481/E481</f>
        <v>0.66666666666666663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</row>
    <row r="482" spans="1:49" ht="15" customHeight="1" x14ac:dyDescent="0.2">
      <c r="A482" s="291" t="s">
        <v>243</v>
      </c>
      <c r="B482" s="410" t="s">
        <v>242</v>
      </c>
      <c r="C482" s="456">
        <f>C485</f>
        <v>25000</v>
      </c>
      <c r="D482" s="456">
        <f>D485</f>
        <v>0</v>
      </c>
      <c r="E482" s="456">
        <f t="shared" si="108"/>
        <v>25000</v>
      </c>
      <c r="F482" s="503">
        <f>F485</f>
        <v>20000</v>
      </c>
      <c r="G482" s="503">
        <f>G485</f>
        <v>20000</v>
      </c>
      <c r="H482" s="671">
        <f>F482/E482</f>
        <v>0.8</v>
      </c>
      <c r="I482" s="671">
        <f>G482/F482</f>
        <v>1</v>
      </c>
      <c r="J482" s="672">
        <f>G482/E482</f>
        <v>0.8</v>
      </c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  <c r="AE482" s="85"/>
      <c r="AF482" s="85"/>
      <c r="AG482" s="85"/>
      <c r="AH482" s="85"/>
      <c r="AI482" s="85"/>
      <c r="AJ482" s="85"/>
      <c r="AK482" s="85"/>
      <c r="AL482" s="85"/>
      <c r="AM482" s="85"/>
      <c r="AN482" s="85"/>
      <c r="AO482" s="85"/>
      <c r="AP482" s="85"/>
      <c r="AQ482" s="85"/>
      <c r="AR482" s="85"/>
      <c r="AS482" s="85"/>
      <c r="AT482" s="85"/>
      <c r="AU482" s="85"/>
      <c r="AV482" s="85"/>
      <c r="AW482" s="85"/>
    </row>
    <row r="483" spans="1:49" ht="15" customHeight="1" x14ac:dyDescent="0.2">
      <c r="A483" s="292"/>
      <c r="B483" s="408" t="s">
        <v>327</v>
      </c>
      <c r="C483" s="481"/>
      <c r="D483" s="481"/>
      <c r="E483" s="481"/>
      <c r="F483" s="502"/>
      <c r="G483" s="502"/>
      <c r="H483" s="505"/>
      <c r="I483" s="505"/>
      <c r="J483" s="506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</row>
    <row r="484" spans="1:49" ht="12.75" customHeight="1" x14ac:dyDescent="0.2">
      <c r="A484" s="293" t="s">
        <v>104</v>
      </c>
      <c r="B484" s="409" t="s">
        <v>126</v>
      </c>
      <c r="C484" s="490"/>
      <c r="D484" s="490"/>
      <c r="E484" s="490"/>
      <c r="F484" s="515"/>
      <c r="G484" s="515"/>
      <c r="H484" s="516"/>
      <c r="I484" s="516"/>
      <c r="J484" s="517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</row>
    <row r="485" spans="1:49" ht="12.75" customHeight="1" x14ac:dyDescent="0.2">
      <c r="A485" s="196">
        <v>3</v>
      </c>
      <c r="B485" s="345" t="s">
        <v>67</v>
      </c>
      <c r="C485" s="475">
        <f t="shared" ref="C485:G487" si="110">C486</f>
        <v>25000</v>
      </c>
      <c r="D485" s="475">
        <f>D486</f>
        <v>0</v>
      </c>
      <c r="E485" s="475">
        <f>C485+D485</f>
        <v>25000</v>
      </c>
      <c r="F485" s="533">
        <f t="shared" si="110"/>
        <v>20000</v>
      </c>
      <c r="G485" s="533">
        <f t="shared" si="110"/>
        <v>20000</v>
      </c>
      <c r="H485" s="543">
        <f>F485/E485</f>
        <v>0.8</v>
      </c>
      <c r="I485" s="543">
        <f t="shared" ref="I485:I487" si="111">G485/F485</f>
        <v>1</v>
      </c>
      <c r="J485" s="544">
        <f>G485/E485</f>
        <v>0.8</v>
      </c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</row>
    <row r="486" spans="1:49" ht="12.75" customHeight="1" x14ac:dyDescent="0.2">
      <c r="A486" s="197">
        <v>38</v>
      </c>
      <c r="B486" s="346" t="s">
        <v>37</v>
      </c>
      <c r="C486" s="476">
        <f t="shared" si="110"/>
        <v>25000</v>
      </c>
      <c r="D486" s="476">
        <f>D487</f>
        <v>0</v>
      </c>
      <c r="E486" s="476">
        <f>C486+D486</f>
        <v>25000</v>
      </c>
      <c r="F486" s="534">
        <f t="shared" si="110"/>
        <v>20000</v>
      </c>
      <c r="G486" s="534">
        <f t="shared" si="110"/>
        <v>20000</v>
      </c>
      <c r="H486" s="545">
        <f>F486/E486</f>
        <v>0.8</v>
      </c>
      <c r="I486" s="545">
        <f t="shared" si="111"/>
        <v>1</v>
      </c>
      <c r="J486" s="546">
        <f>G486/E486</f>
        <v>0.8</v>
      </c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  <c r="AE486" s="85"/>
      <c r="AF486" s="85"/>
      <c r="AG486" s="85"/>
      <c r="AH486" s="85"/>
      <c r="AI486" s="85"/>
      <c r="AJ486" s="85"/>
      <c r="AK486" s="85"/>
      <c r="AL486" s="85"/>
      <c r="AM486" s="85"/>
      <c r="AN486" s="85"/>
      <c r="AO486" s="85"/>
      <c r="AP486" s="85"/>
      <c r="AQ486" s="85"/>
      <c r="AR486" s="85"/>
      <c r="AS486" s="85"/>
      <c r="AT486" s="85"/>
      <c r="AU486" s="85"/>
      <c r="AV486" s="85"/>
      <c r="AW486" s="85"/>
    </row>
    <row r="487" spans="1:49" ht="12.75" customHeight="1" x14ac:dyDescent="0.2">
      <c r="A487" s="227">
        <v>381</v>
      </c>
      <c r="B487" s="367" t="s">
        <v>69</v>
      </c>
      <c r="C487" s="459">
        <f t="shared" si="110"/>
        <v>25000</v>
      </c>
      <c r="D487" s="459">
        <f>D488</f>
        <v>0</v>
      </c>
      <c r="E487" s="459">
        <f>C487+D487</f>
        <v>25000</v>
      </c>
      <c r="F487" s="523">
        <f t="shared" si="110"/>
        <v>20000</v>
      </c>
      <c r="G487" s="523">
        <f t="shared" si="110"/>
        <v>20000</v>
      </c>
      <c r="H487" s="524">
        <f>F487/E487</f>
        <v>0.8</v>
      </c>
      <c r="I487" s="524">
        <f t="shared" si="111"/>
        <v>1</v>
      </c>
      <c r="J487" s="525">
        <f>G487/E487</f>
        <v>0.8</v>
      </c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  <c r="AE487" s="85"/>
      <c r="AF487" s="85"/>
      <c r="AG487" s="85"/>
      <c r="AH487" s="85"/>
      <c r="AI487" s="85"/>
      <c r="AJ487" s="85"/>
      <c r="AK487" s="85"/>
      <c r="AL487" s="85"/>
      <c r="AM487" s="85"/>
      <c r="AN487" s="85"/>
      <c r="AO487" s="85"/>
      <c r="AP487" s="85"/>
      <c r="AQ487" s="85"/>
      <c r="AR487" s="85"/>
      <c r="AS487" s="85"/>
      <c r="AT487" s="85"/>
      <c r="AU487" s="85"/>
      <c r="AV487" s="85"/>
      <c r="AW487" s="85"/>
    </row>
    <row r="488" spans="1:49" ht="12.75" customHeight="1" x14ac:dyDescent="0.2">
      <c r="A488" s="228">
        <v>381</v>
      </c>
      <c r="B488" s="368" t="s">
        <v>69</v>
      </c>
      <c r="C488" s="460">
        <v>25000</v>
      </c>
      <c r="D488" s="460"/>
      <c r="E488" s="460">
        <f>C488+D488</f>
        <v>25000</v>
      </c>
      <c r="F488" s="526">
        <v>20000</v>
      </c>
      <c r="G488" s="526">
        <v>20000</v>
      </c>
      <c r="H488" s="516"/>
      <c r="I488" s="516"/>
      <c r="J488" s="517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</row>
    <row r="489" spans="1:49" ht="15" customHeight="1" x14ac:dyDescent="0.2">
      <c r="A489" s="291" t="s">
        <v>361</v>
      </c>
      <c r="B489" s="410" t="s">
        <v>363</v>
      </c>
      <c r="C489" s="456">
        <f>C492</f>
        <v>5000</v>
      </c>
      <c r="D489" s="456">
        <f>D492</f>
        <v>0</v>
      </c>
      <c r="E489" s="456">
        <f>C489+D489</f>
        <v>5000</v>
      </c>
      <c r="F489" s="503">
        <f>F492</f>
        <v>0</v>
      </c>
      <c r="G489" s="503">
        <f>G492</f>
        <v>0</v>
      </c>
      <c r="H489" s="671">
        <f>F489/E489</f>
        <v>0</v>
      </c>
      <c r="I489" s="671" t="e">
        <f>G489/F489</f>
        <v>#DIV/0!</v>
      </c>
      <c r="J489" s="672">
        <f>G489/E489</f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</row>
    <row r="490" spans="1:49" ht="12.75" customHeight="1" x14ac:dyDescent="0.2">
      <c r="A490" s="292"/>
      <c r="B490" s="408" t="s">
        <v>327</v>
      </c>
      <c r="C490" s="481"/>
      <c r="D490" s="481"/>
      <c r="E490" s="481"/>
      <c r="F490" s="502"/>
      <c r="G490" s="502"/>
      <c r="H490" s="505"/>
      <c r="I490" s="505"/>
      <c r="J490" s="506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  <c r="AE490" s="85"/>
      <c r="AF490" s="85"/>
      <c r="AG490" s="85"/>
      <c r="AH490" s="85"/>
      <c r="AI490" s="85"/>
      <c r="AJ490" s="85"/>
      <c r="AK490" s="85"/>
      <c r="AL490" s="85"/>
      <c r="AM490" s="85"/>
      <c r="AN490" s="85"/>
      <c r="AO490" s="85"/>
      <c r="AP490" s="85"/>
      <c r="AQ490" s="85"/>
      <c r="AR490" s="85"/>
      <c r="AS490" s="85"/>
      <c r="AT490" s="85"/>
      <c r="AU490" s="85"/>
      <c r="AV490" s="85"/>
      <c r="AW490" s="85"/>
    </row>
    <row r="491" spans="1:49" ht="12.75" customHeight="1" x14ac:dyDescent="0.2">
      <c r="A491" s="293" t="s">
        <v>104</v>
      </c>
      <c r="B491" s="409" t="s">
        <v>126</v>
      </c>
      <c r="C491" s="490"/>
      <c r="D491" s="490"/>
      <c r="E491" s="490"/>
      <c r="F491" s="515"/>
      <c r="G491" s="515"/>
      <c r="H491" s="516"/>
      <c r="I491" s="516"/>
      <c r="J491" s="517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</row>
    <row r="492" spans="1:49" ht="12.75" customHeight="1" x14ac:dyDescent="0.2">
      <c r="A492" s="196">
        <v>3</v>
      </c>
      <c r="B492" s="345" t="s">
        <v>67</v>
      </c>
      <c r="C492" s="475">
        <f t="shared" ref="C492:G494" si="112">C493</f>
        <v>5000</v>
      </c>
      <c r="D492" s="475">
        <f>D493</f>
        <v>0</v>
      </c>
      <c r="E492" s="475">
        <f>C492+D492</f>
        <v>5000</v>
      </c>
      <c r="F492" s="533">
        <f>F493</f>
        <v>0</v>
      </c>
      <c r="G492" s="533">
        <f t="shared" si="112"/>
        <v>0</v>
      </c>
      <c r="H492" s="543">
        <f>F492/E492</f>
        <v>0</v>
      </c>
      <c r="I492" s="543" t="e">
        <f t="shared" ref="I492:I494" si="113">G492/F492</f>
        <v>#DIV/0!</v>
      </c>
      <c r="J492" s="544">
        <f>G492/E492</f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</row>
    <row r="493" spans="1:49" ht="12.75" customHeight="1" x14ac:dyDescent="0.2">
      <c r="A493" s="197">
        <v>38</v>
      </c>
      <c r="B493" s="346" t="s">
        <v>37</v>
      </c>
      <c r="C493" s="476">
        <f t="shared" si="112"/>
        <v>5000</v>
      </c>
      <c r="D493" s="476">
        <f>D494</f>
        <v>0</v>
      </c>
      <c r="E493" s="476">
        <f>C493+D493</f>
        <v>5000</v>
      </c>
      <c r="F493" s="534">
        <f t="shared" si="112"/>
        <v>0</v>
      </c>
      <c r="G493" s="534">
        <f t="shared" si="112"/>
        <v>0</v>
      </c>
      <c r="H493" s="545">
        <f>F493/E493</f>
        <v>0</v>
      </c>
      <c r="I493" s="545" t="e">
        <f t="shared" si="113"/>
        <v>#DIV/0!</v>
      </c>
      <c r="J493" s="546">
        <f>G493/E493</f>
        <v>0</v>
      </c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  <c r="AH493" s="85"/>
      <c r="AI493" s="85"/>
      <c r="AJ493" s="85"/>
      <c r="AK493" s="85"/>
      <c r="AL493" s="85"/>
      <c r="AM493" s="85"/>
      <c r="AN493" s="85"/>
      <c r="AO493" s="85"/>
      <c r="AP493" s="85"/>
      <c r="AQ493" s="85"/>
      <c r="AR493" s="85"/>
      <c r="AS493" s="85"/>
      <c r="AT493" s="85"/>
      <c r="AU493" s="85"/>
      <c r="AV493" s="85"/>
      <c r="AW493" s="85"/>
    </row>
    <row r="494" spans="1:49" ht="12.75" customHeight="1" x14ac:dyDescent="0.2">
      <c r="A494" s="227">
        <v>381</v>
      </c>
      <c r="B494" s="367" t="s">
        <v>69</v>
      </c>
      <c r="C494" s="459">
        <f t="shared" si="112"/>
        <v>5000</v>
      </c>
      <c r="D494" s="459">
        <f>D495</f>
        <v>0</v>
      </c>
      <c r="E494" s="459">
        <f>C494+D494</f>
        <v>5000</v>
      </c>
      <c r="F494" s="523">
        <f t="shared" si="112"/>
        <v>0</v>
      </c>
      <c r="G494" s="523">
        <f t="shared" si="112"/>
        <v>0</v>
      </c>
      <c r="H494" s="524">
        <f>F494/E494</f>
        <v>0</v>
      </c>
      <c r="I494" s="524" t="e">
        <f t="shared" si="113"/>
        <v>#DIV/0!</v>
      </c>
      <c r="J494" s="525">
        <f>G494/E494</f>
        <v>0</v>
      </c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  <c r="AE494" s="85"/>
      <c r="AF494" s="85"/>
      <c r="AG494" s="85"/>
      <c r="AH494" s="85"/>
      <c r="AI494" s="85"/>
      <c r="AJ494" s="85"/>
      <c r="AK494" s="85"/>
      <c r="AL494" s="85"/>
      <c r="AM494" s="85"/>
      <c r="AN494" s="85"/>
      <c r="AO494" s="85"/>
      <c r="AP494" s="85"/>
      <c r="AQ494" s="85"/>
      <c r="AR494" s="85"/>
      <c r="AS494" s="85"/>
      <c r="AT494" s="85"/>
      <c r="AU494" s="85"/>
      <c r="AV494" s="85"/>
      <c r="AW494" s="85"/>
    </row>
    <row r="495" spans="1:49" ht="12.75" customHeight="1" x14ac:dyDescent="0.2">
      <c r="A495" s="228">
        <v>381</v>
      </c>
      <c r="B495" s="368" t="s">
        <v>69</v>
      </c>
      <c r="C495" s="460">
        <v>5000</v>
      </c>
      <c r="D495" s="460"/>
      <c r="E495" s="460">
        <f>C495+D495</f>
        <v>5000</v>
      </c>
      <c r="F495" s="515"/>
      <c r="G495" s="515"/>
      <c r="H495" s="516"/>
      <c r="I495" s="516"/>
      <c r="J495" s="517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  <c r="AE495" s="85"/>
      <c r="AF495" s="85"/>
      <c r="AG495" s="85"/>
      <c r="AH495" s="85"/>
      <c r="AI495" s="85"/>
      <c r="AJ495" s="85"/>
      <c r="AK495" s="85"/>
      <c r="AL495" s="85"/>
      <c r="AM495" s="85"/>
      <c r="AN495" s="85"/>
      <c r="AO495" s="85"/>
      <c r="AP495" s="85"/>
      <c r="AQ495" s="85"/>
      <c r="AR495" s="85"/>
      <c r="AS495" s="85"/>
      <c r="AT495" s="85"/>
      <c r="AU495" s="85"/>
      <c r="AV495" s="85"/>
      <c r="AW495" s="85"/>
    </row>
    <row r="496" spans="1:49" ht="24.95" customHeight="1" x14ac:dyDescent="0.2">
      <c r="A496" s="294"/>
      <c r="B496" s="417" t="s">
        <v>285</v>
      </c>
      <c r="C496" s="473"/>
      <c r="D496" s="473"/>
      <c r="E496" s="473"/>
      <c r="F496" s="536"/>
      <c r="G496" s="536"/>
      <c r="H496" s="537"/>
      <c r="I496" s="537"/>
      <c r="J496" s="538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  <c r="AE496" s="85"/>
      <c r="AF496" s="85"/>
      <c r="AG496" s="85"/>
      <c r="AH496" s="85"/>
      <c r="AI496" s="85"/>
      <c r="AJ496" s="85"/>
      <c r="AK496" s="85"/>
      <c r="AL496" s="85"/>
      <c r="AM496" s="85"/>
      <c r="AN496" s="85"/>
      <c r="AO496" s="85"/>
      <c r="AP496" s="85"/>
      <c r="AQ496" s="85"/>
      <c r="AR496" s="85"/>
      <c r="AS496" s="85"/>
      <c r="AT496" s="85"/>
      <c r="AU496" s="85"/>
      <c r="AV496" s="85"/>
      <c r="AW496" s="85"/>
    </row>
    <row r="497" spans="1:49" ht="24.95" customHeight="1" x14ac:dyDescent="0.2">
      <c r="A497" s="275" t="s">
        <v>160</v>
      </c>
      <c r="B497" s="139"/>
      <c r="C497" s="451">
        <f>C498+C505+C512+C519+C526+C533+C540</f>
        <v>76000</v>
      </c>
      <c r="D497" s="451">
        <f>D498+D505+D512+D519+D526+D533+D540</f>
        <v>0</v>
      </c>
      <c r="E497" s="451">
        <f>C497+D497</f>
        <v>76000</v>
      </c>
      <c r="F497" s="501">
        <f>F498+F505+F512+F519+F526+F533+F540</f>
        <v>83000</v>
      </c>
      <c r="G497" s="501">
        <f>G498+G505+G512+G519+G526+G533+G540</f>
        <v>83000</v>
      </c>
      <c r="H497" s="673">
        <f>F497/E497</f>
        <v>1.0921052631578947</v>
      </c>
      <c r="I497" s="673">
        <f>G497/F497</f>
        <v>1</v>
      </c>
      <c r="J497" s="674">
        <f>G497/E497</f>
        <v>1.0921052631578947</v>
      </c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  <c r="AE497" s="85"/>
      <c r="AF497" s="85"/>
      <c r="AG497" s="85"/>
      <c r="AH497" s="85"/>
      <c r="AI497" s="85"/>
      <c r="AJ497" s="85"/>
      <c r="AK497" s="85"/>
      <c r="AL497" s="85"/>
      <c r="AM497" s="85"/>
      <c r="AN497" s="85"/>
      <c r="AO497" s="85"/>
      <c r="AP497" s="85"/>
      <c r="AQ497" s="85"/>
      <c r="AR497" s="85"/>
      <c r="AS497" s="85"/>
      <c r="AT497" s="85"/>
      <c r="AU497" s="85"/>
      <c r="AV497" s="85"/>
      <c r="AW497" s="85"/>
    </row>
    <row r="498" spans="1:49" ht="15" customHeight="1" x14ac:dyDescent="0.2">
      <c r="A498" s="278" t="s">
        <v>244</v>
      </c>
      <c r="B498" s="410" t="s">
        <v>245</v>
      </c>
      <c r="C498" s="456">
        <f>C501</f>
        <v>15000</v>
      </c>
      <c r="D498" s="456">
        <f>D501</f>
        <v>0</v>
      </c>
      <c r="E498" s="456">
        <f>C498+D498</f>
        <v>15000</v>
      </c>
      <c r="F498" s="503">
        <f>F501</f>
        <v>15000</v>
      </c>
      <c r="G498" s="503">
        <f>G501</f>
        <v>15000</v>
      </c>
      <c r="H498" s="671">
        <f>F498/E498</f>
        <v>1</v>
      </c>
      <c r="I498" s="671">
        <f>G498/F498</f>
        <v>1</v>
      </c>
      <c r="J498" s="672">
        <f>G498/E498</f>
        <v>1</v>
      </c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  <c r="AE498" s="85"/>
      <c r="AF498" s="85"/>
      <c r="AG498" s="85"/>
      <c r="AH498" s="85"/>
      <c r="AI498" s="85"/>
      <c r="AJ498" s="85"/>
      <c r="AK498" s="85"/>
      <c r="AL498" s="85"/>
      <c r="AM498" s="85"/>
      <c r="AN498" s="85"/>
      <c r="AO498" s="85"/>
      <c r="AP498" s="85"/>
      <c r="AQ498" s="85"/>
      <c r="AR498" s="85"/>
      <c r="AS498" s="85"/>
      <c r="AT498" s="85"/>
      <c r="AU498" s="85"/>
      <c r="AV498" s="85"/>
      <c r="AW498" s="85"/>
    </row>
    <row r="499" spans="1:49" ht="15" customHeight="1" x14ac:dyDescent="0.2">
      <c r="A499" s="279"/>
      <c r="B499" s="408" t="s">
        <v>329</v>
      </c>
      <c r="C499" s="481"/>
      <c r="D499" s="481"/>
      <c r="E499" s="481"/>
      <c r="F499" s="502"/>
      <c r="G499" s="502"/>
      <c r="H499" s="505"/>
      <c r="I499" s="505"/>
      <c r="J499" s="506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  <c r="AE499" s="85"/>
      <c r="AF499" s="85"/>
      <c r="AG499" s="85"/>
      <c r="AH499" s="85"/>
      <c r="AI499" s="85"/>
      <c r="AJ499" s="85"/>
      <c r="AK499" s="85"/>
      <c r="AL499" s="85"/>
      <c r="AM499" s="85"/>
      <c r="AN499" s="85"/>
      <c r="AO499" s="85"/>
      <c r="AP499" s="85"/>
      <c r="AQ499" s="85"/>
      <c r="AR499" s="85"/>
      <c r="AS499" s="85"/>
      <c r="AT499" s="85"/>
      <c r="AU499" s="85"/>
      <c r="AV499" s="85"/>
      <c r="AW499" s="85"/>
    </row>
    <row r="500" spans="1:49" ht="12.75" customHeight="1" x14ac:dyDescent="0.2">
      <c r="A500" s="295" t="s">
        <v>100</v>
      </c>
      <c r="B500" s="413" t="s">
        <v>126</v>
      </c>
      <c r="C500" s="485"/>
      <c r="D500" s="485"/>
      <c r="E500" s="485"/>
      <c r="F500" s="515"/>
      <c r="G500" s="515"/>
      <c r="H500" s="516"/>
      <c r="I500" s="516"/>
      <c r="J500" s="517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  <c r="AE500" s="85"/>
      <c r="AF500" s="85"/>
      <c r="AG500" s="85"/>
      <c r="AH500" s="85"/>
      <c r="AI500" s="85"/>
      <c r="AJ500" s="85"/>
      <c r="AK500" s="85"/>
      <c r="AL500" s="85"/>
      <c r="AM500" s="85"/>
      <c r="AN500" s="85"/>
      <c r="AO500" s="85"/>
      <c r="AP500" s="85"/>
      <c r="AQ500" s="85"/>
      <c r="AR500" s="85"/>
      <c r="AS500" s="85"/>
      <c r="AT500" s="85"/>
      <c r="AU500" s="85"/>
      <c r="AV500" s="85"/>
      <c r="AW500" s="85"/>
    </row>
    <row r="501" spans="1:49" ht="12.75" customHeight="1" x14ac:dyDescent="0.2">
      <c r="A501" s="196">
        <v>3</v>
      </c>
      <c r="B501" s="345" t="s">
        <v>67</v>
      </c>
      <c r="C501" s="475">
        <f t="shared" ref="C501:G503" si="114">C502</f>
        <v>15000</v>
      </c>
      <c r="D501" s="475">
        <f>D502</f>
        <v>0</v>
      </c>
      <c r="E501" s="475">
        <f>C501+D501</f>
        <v>15000</v>
      </c>
      <c r="F501" s="533">
        <f t="shared" si="114"/>
        <v>15000</v>
      </c>
      <c r="G501" s="533">
        <f t="shared" si="114"/>
        <v>15000</v>
      </c>
      <c r="H501" s="518">
        <f>F501/E501</f>
        <v>1</v>
      </c>
      <c r="I501" s="518">
        <f t="shared" ref="I501:I503" si="115">G501/F501</f>
        <v>1</v>
      </c>
      <c r="J501" s="519">
        <f>G501/E501</f>
        <v>1</v>
      </c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  <c r="AE501" s="85"/>
      <c r="AF501" s="85"/>
      <c r="AG501" s="85"/>
      <c r="AH501" s="85"/>
      <c r="AI501" s="85"/>
      <c r="AJ501" s="85"/>
      <c r="AK501" s="85"/>
      <c r="AL501" s="85"/>
      <c r="AM501" s="85"/>
      <c r="AN501" s="85"/>
      <c r="AO501" s="85"/>
      <c r="AP501" s="85"/>
      <c r="AQ501" s="85"/>
      <c r="AR501" s="85"/>
      <c r="AS501" s="85"/>
      <c r="AT501" s="85"/>
      <c r="AU501" s="85"/>
      <c r="AV501" s="85"/>
      <c r="AW501" s="85"/>
    </row>
    <row r="502" spans="1:49" ht="12.75" customHeight="1" x14ac:dyDescent="0.2">
      <c r="A502" s="197">
        <v>38</v>
      </c>
      <c r="B502" s="346" t="s">
        <v>37</v>
      </c>
      <c r="C502" s="476">
        <f t="shared" si="114"/>
        <v>15000</v>
      </c>
      <c r="D502" s="476">
        <f>D503</f>
        <v>0</v>
      </c>
      <c r="E502" s="476">
        <f>C502+D502</f>
        <v>15000</v>
      </c>
      <c r="F502" s="534">
        <f t="shared" si="114"/>
        <v>15000</v>
      </c>
      <c r="G502" s="534">
        <f t="shared" si="114"/>
        <v>15000</v>
      </c>
      <c r="H502" s="521">
        <f>F502/E502</f>
        <v>1</v>
      </c>
      <c r="I502" s="521">
        <f t="shared" si="115"/>
        <v>1</v>
      </c>
      <c r="J502" s="522">
        <f>G502/E502</f>
        <v>1</v>
      </c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  <c r="AE502" s="85"/>
      <c r="AF502" s="85"/>
      <c r="AG502" s="85"/>
      <c r="AH502" s="85"/>
      <c r="AI502" s="85"/>
      <c r="AJ502" s="85"/>
      <c r="AK502" s="85"/>
      <c r="AL502" s="85"/>
      <c r="AM502" s="85"/>
      <c r="AN502" s="85"/>
      <c r="AO502" s="85"/>
      <c r="AP502" s="85"/>
      <c r="AQ502" s="85"/>
      <c r="AR502" s="85"/>
      <c r="AS502" s="85"/>
      <c r="AT502" s="85"/>
      <c r="AU502" s="85"/>
      <c r="AV502" s="85"/>
      <c r="AW502" s="85"/>
    </row>
    <row r="503" spans="1:49" ht="12.75" customHeight="1" x14ac:dyDescent="0.2">
      <c r="A503" s="227">
        <v>381</v>
      </c>
      <c r="B503" s="367" t="s">
        <v>69</v>
      </c>
      <c r="C503" s="459">
        <f t="shared" si="114"/>
        <v>15000</v>
      </c>
      <c r="D503" s="459">
        <f>D504</f>
        <v>0</v>
      </c>
      <c r="E503" s="459">
        <f>C503+D503</f>
        <v>15000</v>
      </c>
      <c r="F503" s="523">
        <f t="shared" si="114"/>
        <v>15000</v>
      </c>
      <c r="G503" s="523">
        <f t="shared" si="114"/>
        <v>15000</v>
      </c>
      <c r="H503" s="524">
        <f>F503/E503</f>
        <v>1</v>
      </c>
      <c r="I503" s="524">
        <f t="shared" si="115"/>
        <v>1</v>
      </c>
      <c r="J503" s="525">
        <f>G503/E503</f>
        <v>1</v>
      </c>
      <c r="K503" s="85"/>
      <c r="L503" s="85"/>
      <c r="M503" s="85"/>
      <c r="N503" s="85"/>
      <c r="O503" s="85"/>
      <c r="P503" s="85"/>
      <c r="Q503" s="85"/>
      <c r="R503" s="42"/>
    </row>
    <row r="504" spans="1:49" ht="12.75" customHeight="1" x14ac:dyDescent="0.2">
      <c r="A504" s="228">
        <v>381</v>
      </c>
      <c r="B504" s="368" t="s">
        <v>69</v>
      </c>
      <c r="C504" s="460">
        <v>15000</v>
      </c>
      <c r="D504" s="460"/>
      <c r="E504" s="460">
        <f>C504+D504</f>
        <v>15000</v>
      </c>
      <c r="F504" s="526">
        <v>15000</v>
      </c>
      <c r="G504" s="526">
        <v>15000</v>
      </c>
      <c r="H504" s="516"/>
      <c r="I504" s="516"/>
      <c r="J504" s="517"/>
      <c r="K504" s="85"/>
      <c r="L504" s="85"/>
      <c r="M504" s="85"/>
      <c r="N504" s="85"/>
      <c r="O504" s="85"/>
      <c r="P504" s="85"/>
      <c r="Q504" s="85"/>
      <c r="R504" s="42"/>
    </row>
    <row r="505" spans="1:49" ht="15" customHeight="1" x14ac:dyDescent="0.2">
      <c r="A505" s="296" t="s">
        <v>247</v>
      </c>
      <c r="B505" s="410" t="s">
        <v>246</v>
      </c>
      <c r="C505" s="456">
        <f>C508</f>
        <v>3000</v>
      </c>
      <c r="D505" s="456">
        <f>D508</f>
        <v>0</v>
      </c>
      <c r="E505" s="456">
        <f>C505+D505</f>
        <v>3000</v>
      </c>
      <c r="F505" s="503">
        <f>F508</f>
        <v>3000</v>
      </c>
      <c r="G505" s="503">
        <f>G508</f>
        <v>3000</v>
      </c>
      <c r="H505" s="671">
        <f>F505/E505</f>
        <v>1</v>
      </c>
      <c r="I505" s="671">
        <f>G505/F505</f>
        <v>1</v>
      </c>
      <c r="J505" s="672">
        <f>G505/E505</f>
        <v>1</v>
      </c>
      <c r="K505" s="85"/>
      <c r="L505" s="85"/>
      <c r="M505" s="85"/>
      <c r="N505" s="85"/>
      <c r="O505" s="85"/>
      <c r="P505" s="85"/>
      <c r="Q505" s="85"/>
      <c r="R505" s="42"/>
    </row>
    <row r="506" spans="1:49" ht="15" customHeight="1" x14ac:dyDescent="0.2">
      <c r="A506" s="296"/>
      <c r="B506" s="408" t="s">
        <v>330</v>
      </c>
      <c r="C506" s="481"/>
      <c r="D506" s="481"/>
      <c r="E506" s="481"/>
      <c r="F506" s="502"/>
      <c r="G506" s="502"/>
      <c r="H506" s="505"/>
      <c r="I506" s="505"/>
      <c r="J506" s="506"/>
      <c r="K506" s="85"/>
      <c r="L506" s="85"/>
      <c r="M506" s="85"/>
      <c r="N506" s="85"/>
      <c r="O506" s="85"/>
      <c r="P506" s="85"/>
      <c r="Q506" s="85"/>
      <c r="R506" s="42"/>
    </row>
    <row r="507" spans="1:49" ht="12.75" customHeight="1" x14ac:dyDescent="0.2">
      <c r="A507" s="295" t="s">
        <v>100</v>
      </c>
      <c r="B507" s="413" t="s">
        <v>126</v>
      </c>
      <c r="C507" s="485"/>
      <c r="D507" s="485"/>
      <c r="E507" s="485"/>
      <c r="F507" s="515"/>
      <c r="G507" s="515"/>
      <c r="H507" s="516"/>
      <c r="I507" s="516"/>
      <c r="J507" s="517"/>
      <c r="K507" s="85"/>
      <c r="L507" s="85"/>
      <c r="M507" s="85"/>
      <c r="N507" s="85"/>
      <c r="O507" s="85"/>
      <c r="P507" s="85"/>
      <c r="Q507" s="85"/>
      <c r="R507" s="42"/>
    </row>
    <row r="508" spans="1:49" ht="12.75" customHeight="1" x14ac:dyDescent="0.2">
      <c r="A508" s="196">
        <v>3</v>
      </c>
      <c r="B508" s="345" t="s">
        <v>67</v>
      </c>
      <c r="C508" s="475">
        <f t="shared" ref="C508:G510" si="116">C509</f>
        <v>3000</v>
      </c>
      <c r="D508" s="475">
        <f>D509</f>
        <v>0</v>
      </c>
      <c r="E508" s="475">
        <f>C508+D508</f>
        <v>3000</v>
      </c>
      <c r="F508" s="533">
        <f t="shared" si="116"/>
        <v>3000</v>
      </c>
      <c r="G508" s="533">
        <f t="shared" si="116"/>
        <v>3000</v>
      </c>
      <c r="H508" s="543">
        <f>F508/E508</f>
        <v>1</v>
      </c>
      <c r="I508" s="543">
        <f t="shared" ref="I508:I510" si="117">G508/F508</f>
        <v>1</v>
      </c>
      <c r="J508" s="544">
        <f>G508/E508</f>
        <v>1</v>
      </c>
      <c r="K508" s="85"/>
      <c r="L508" s="85"/>
      <c r="M508" s="85"/>
      <c r="N508" s="85"/>
      <c r="O508" s="85"/>
      <c r="P508" s="85"/>
      <c r="Q508" s="85"/>
      <c r="R508" s="42"/>
    </row>
    <row r="509" spans="1:49" ht="12.75" customHeight="1" x14ac:dyDescent="0.2">
      <c r="A509" s="197">
        <v>32</v>
      </c>
      <c r="B509" s="346" t="s">
        <v>29</v>
      </c>
      <c r="C509" s="476">
        <f t="shared" si="116"/>
        <v>3000</v>
      </c>
      <c r="D509" s="476">
        <f>D510</f>
        <v>0</v>
      </c>
      <c r="E509" s="476">
        <f>C509+D509</f>
        <v>3000</v>
      </c>
      <c r="F509" s="534">
        <f t="shared" si="116"/>
        <v>3000</v>
      </c>
      <c r="G509" s="534">
        <f t="shared" si="116"/>
        <v>3000</v>
      </c>
      <c r="H509" s="545">
        <f>F509/E509</f>
        <v>1</v>
      </c>
      <c r="I509" s="545">
        <f t="shared" si="117"/>
        <v>1</v>
      </c>
      <c r="J509" s="546">
        <f>G509/E509</f>
        <v>1</v>
      </c>
      <c r="K509" s="85"/>
      <c r="L509" s="85"/>
      <c r="M509" s="85"/>
      <c r="N509" s="85"/>
      <c r="O509" s="85"/>
      <c r="P509" s="85"/>
      <c r="Q509" s="85"/>
      <c r="R509" s="42"/>
    </row>
    <row r="510" spans="1:49" ht="12.75" customHeight="1" x14ac:dyDescent="0.2">
      <c r="A510" s="227">
        <v>329</v>
      </c>
      <c r="B510" s="367" t="s">
        <v>33</v>
      </c>
      <c r="C510" s="459">
        <f t="shared" si="116"/>
        <v>3000</v>
      </c>
      <c r="D510" s="459">
        <f>D511</f>
        <v>0</v>
      </c>
      <c r="E510" s="459">
        <f>C510+D510</f>
        <v>3000</v>
      </c>
      <c r="F510" s="523">
        <f t="shared" si="116"/>
        <v>3000</v>
      </c>
      <c r="G510" s="523">
        <f t="shared" si="116"/>
        <v>3000</v>
      </c>
      <c r="H510" s="524">
        <f>F510/E510</f>
        <v>1</v>
      </c>
      <c r="I510" s="524">
        <f t="shared" si="117"/>
        <v>1</v>
      </c>
      <c r="J510" s="525">
        <f>G510/E510</f>
        <v>1</v>
      </c>
      <c r="K510" s="85"/>
      <c r="L510" s="85"/>
      <c r="M510" s="85"/>
      <c r="N510" s="85"/>
      <c r="O510" s="85"/>
      <c r="P510" s="85"/>
      <c r="Q510" s="85"/>
      <c r="R510" s="42"/>
    </row>
    <row r="511" spans="1:49" ht="12.75" customHeight="1" x14ac:dyDescent="0.2">
      <c r="A511" s="228">
        <v>329</v>
      </c>
      <c r="B511" s="368" t="s">
        <v>33</v>
      </c>
      <c r="C511" s="460">
        <v>3000</v>
      </c>
      <c r="D511" s="460"/>
      <c r="E511" s="460">
        <f>C511+D511</f>
        <v>3000</v>
      </c>
      <c r="F511" s="526">
        <v>3000</v>
      </c>
      <c r="G511" s="526">
        <v>3000</v>
      </c>
      <c r="H511" s="516"/>
      <c r="I511" s="516"/>
      <c r="J511" s="517"/>
      <c r="K511" s="85"/>
      <c r="L511" s="85"/>
      <c r="M511" s="85"/>
      <c r="N511" s="85"/>
      <c r="O511" s="85"/>
      <c r="P511" s="85"/>
      <c r="Q511" s="85"/>
      <c r="R511" s="42"/>
    </row>
    <row r="512" spans="1:49" ht="15" customHeight="1" x14ac:dyDescent="0.2">
      <c r="A512" s="278" t="s">
        <v>249</v>
      </c>
      <c r="B512" s="410" t="s">
        <v>248</v>
      </c>
      <c r="C512" s="456">
        <f>C515</f>
        <v>25000</v>
      </c>
      <c r="D512" s="456">
        <f>D515</f>
        <v>0</v>
      </c>
      <c r="E512" s="456">
        <f>C512+D512</f>
        <v>25000</v>
      </c>
      <c r="F512" s="503">
        <f>F515</f>
        <v>25000</v>
      </c>
      <c r="G512" s="503">
        <f>G515</f>
        <v>25000</v>
      </c>
      <c r="H512" s="671">
        <f>F512/E512</f>
        <v>1</v>
      </c>
      <c r="I512" s="671">
        <f>G512/F512</f>
        <v>1</v>
      </c>
      <c r="J512" s="672">
        <f>G512/E512</f>
        <v>1</v>
      </c>
      <c r="K512" s="85"/>
      <c r="L512" s="85"/>
      <c r="M512" s="85"/>
      <c r="N512" s="85"/>
      <c r="O512" s="85"/>
      <c r="P512" s="85"/>
      <c r="Q512" s="85"/>
      <c r="R512" s="42"/>
    </row>
    <row r="513" spans="1:18" ht="15" customHeight="1" x14ac:dyDescent="0.2">
      <c r="A513" s="279"/>
      <c r="B513" s="408" t="s">
        <v>329</v>
      </c>
      <c r="C513" s="481"/>
      <c r="D513" s="481"/>
      <c r="E513" s="481"/>
      <c r="F513" s="502"/>
      <c r="G513" s="502"/>
      <c r="H513" s="505"/>
      <c r="I513" s="505"/>
      <c r="J513" s="506"/>
      <c r="K513" s="85"/>
      <c r="L513" s="85"/>
      <c r="M513" s="85"/>
      <c r="N513" s="85"/>
      <c r="O513" s="85"/>
      <c r="P513" s="85"/>
      <c r="Q513" s="85"/>
      <c r="R513" s="42"/>
    </row>
    <row r="514" spans="1:18" ht="12.75" customHeight="1" x14ac:dyDescent="0.2">
      <c r="A514" s="295" t="s">
        <v>103</v>
      </c>
      <c r="B514" s="413" t="s">
        <v>126</v>
      </c>
      <c r="C514" s="485"/>
      <c r="D514" s="485"/>
      <c r="E514" s="485"/>
      <c r="F514" s="515"/>
      <c r="G514" s="515"/>
      <c r="H514" s="516"/>
      <c r="I514" s="516"/>
      <c r="J514" s="517"/>
      <c r="K514" s="85"/>
      <c r="L514" s="85"/>
      <c r="M514" s="85"/>
      <c r="N514" s="85"/>
      <c r="O514" s="85"/>
      <c r="P514" s="85"/>
      <c r="Q514" s="85"/>
      <c r="R514" s="42"/>
    </row>
    <row r="515" spans="1:18" ht="12.75" customHeight="1" x14ac:dyDescent="0.2">
      <c r="A515" s="196">
        <v>3</v>
      </c>
      <c r="B515" s="345" t="s">
        <v>67</v>
      </c>
      <c r="C515" s="475">
        <f t="shared" ref="C515:G517" si="118">C516</f>
        <v>25000</v>
      </c>
      <c r="D515" s="475">
        <f>D516</f>
        <v>0</v>
      </c>
      <c r="E515" s="475">
        <f>C515+D515</f>
        <v>25000</v>
      </c>
      <c r="F515" s="533">
        <f t="shared" si="118"/>
        <v>25000</v>
      </c>
      <c r="G515" s="533">
        <f t="shared" si="118"/>
        <v>25000</v>
      </c>
      <c r="H515" s="543">
        <f>F515/E515</f>
        <v>1</v>
      </c>
      <c r="I515" s="543">
        <f t="shared" ref="I515:I517" si="119">G515/F515</f>
        <v>1</v>
      </c>
      <c r="J515" s="544">
        <f>G515/E515</f>
        <v>1</v>
      </c>
      <c r="K515" s="85"/>
      <c r="L515" s="85"/>
      <c r="M515" s="85"/>
      <c r="N515" s="85"/>
      <c r="O515" s="85"/>
      <c r="P515" s="85"/>
      <c r="Q515" s="85"/>
      <c r="R515" s="42"/>
    </row>
    <row r="516" spans="1:18" ht="12.75" customHeight="1" x14ac:dyDescent="0.2">
      <c r="A516" s="197">
        <v>38</v>
      </c>
      <c r="B516" s="346" t="s">
        <v>37</v>
      </c>
      <c r="C516" s="476">
        <f t="shared" si="118"/>
        <v>25000</v>
      </c>
      <c r="D516" s="476">
        <f>D517</f>
        <v>0</v>
      </c>
      <c r="E516" s="476">
        <f>C516+D516</f>
        <v>25000</v>
      </c>
      <c r="F516" s="534">
        <f t="shared" si="118"/>
        <v>25000</v>
      </c>
      <c r="G516" s="534">
        <f t="shared" si="118"/>
        <v>25000</v>
      </c>
      <c r="H516" s="545">
        <f>F516/E516</f>
        <v>1</v>
      </c>
      <c r="I516" s="545">
        <f t="shared" si="119"/>
        <v>1</v>
      </c>
      <c r="J516" s="546">
        <f>G516/E516</f>
        <v>1</v>
      </c>
      <c r="K516" s="85"/>
      <c r="L516" s="85"/>
      <c r="M516" s="85"/>
      <c r="N516" s="85"/>
      <c r="O516" s="85"/>
      <c r="P516" s="85"/>
      <c r="Q516" s="85"/>
      <c r="R516" s="42"/>
    </row>
    <row r="517" spans="1:18" ht="12.75" customHeight="1" x14ac:dyDescent="0.2">
      <c r="A517" s="227">
        <v>381</v>
      </c>
      <c r="B517" s="367" t="s">
        <v>69</v>
      </c>
      <c r="C517" s="459">
        <f t="shared" si="118"/>
        <v>25000</v>
      </c>
      <c r="D517" s="459">
        <f>D518</f>
        <v>0</v>
      </c>
      <c r="E517" s="459">
        <f>C517+D517</f>
        <v>25000</v>
      </c>
      <c r="F517" s="523">
        <f t="shared" si="118"/>
        <v>25000</v>
      </c>
      <c r="G517" s="523">
        <f t="shared" si="118"/>
        <v>25000</v>
      </c>
      <c r="H517" s="524">
        <f>F517/E517</f>
        <v>1</v>
      </c>
      <c r="I517" s="524">
        <f t="shared" si="119"/>
        <v>1</v>
      </c>
      <c r="J517" s="525">
        <f>G517/E517</f>
        <v>1</v>
      </c>
      <c r="K517" s="85"/>
      <c r="L517" s="85"/>
      <c r="M517" s="85"/>
      <c r="N517" s="85"/>
      <c r="O517" s="85"/>
      <c r="P517" s="85"/>
      <c r="Q517" s="85"/>
      <c r="R517" s="42"/>
    </row>
    <row r="518" spans="1:18" ht="12.75" customHeight="1" x14ac:dyDescent="0.2">
      <c r="A518" s="228">
        <v>381</v>
      </c>
      <c r="B518" s="368" t="s">
        <v>69</v>
      </c>
      <c r="C518" s="460">
        <v>25000</v>
      </c>
      <c r="D518" s="460"/>
      <c r="E518" s="460">
        <f>C518+D518</f>
        <v>25000</v>
      </c>
      <c r="F518" s="526">
        <v>25000</v>
      </c>
      <c r="G518" s="526">
        <v>25000</v>
      </c>
      <c r="H518" s="516"/>
      <c r="I518" s="516"/>
      <c r="J518" s="517"/>
      <c r="K518" s="85"/>
      <c r="L518" s="85"/>
      <c r="M518" s="85"/>
      <c r="N518" s="85"/>
      <c r="O518" s="85"/>
      <c r="P518" s="85"/>
      <c r="Q518" s="85"/>
      <c r="R518" s="42"/>
    </row>
    <row r="519" spans="1:18" ht="15" customHeight="1" x14ac:dyDescent="0.2">
      <c r="A519" s="278" t="s">
        <v>251</v>
      </c>
      <c r="B519" s="410" t="s">
        <v>250</v>
      </c>
      <c r="C519" s="456">
        <f>C522</f>
        <v>2000</v>
      </c>
      <c r="D519" s="456">
        <f>D522</f>
        <v>0</v>
      </c>
      <c r="E519" s="456">
        <f>C519+D519</f>
        <v>2000</v>
      </c>
      <c r="F519" s="503">
        <f>F522</f>
        <v>2000</v>
      </c>
      <c r="G519" s="503">
        <f>G522</f>
        <v>2000</v>
      </c>
      <c r="H519" s="671">
        <f>F519/E519</f>
        <v>1</v>
      </c>
      <c r="I519" s="671">
        <f>G519/F519</f>
        <v>1</v>
      </c>
      <c r="J519" s="672">
        <f>G519/E519</f>
        <v>1</v>
      </c>
      <c r="K519" s="85"/>
      <c r="L519" s="85"/>
      <c r="M519" s="85"/>
      <c r="N519" s="85"/>
      <c r="O519" s="85"/>
      <c r="P519" s="85"/>
      <c r="Q519" s="85"/>
      <c r="R519" s="42"/>
    </row>
    <row r="520" spans="1:18" ht="15" customHeight="1" x14ac:dyDescent="0.2">
      <c r="A520" s="279"/>
      <c r="B520" s="408" t="s">
        <v>329</v>
      </c>
      <c r="C520" s="481"/>
      <c r="D520" s="481"/>
      <c r="E520" s="481"/>
      <c r="F520" s="502"/>
      <c r="G520" s="502"/>
      <c r="H520" s="505"/>
      <c r="I520" s="505"/>
      <c r="J520" s="506"/>
      <c r="K520" s="85"/>
      <c r="L520" s="85"/>
      <c r="M520" s="85"/>
      <c r="N520" s="85"/>
      <c r="O520" s="85"/>
      <c r="P520" s="85"/>
      <c r="Q520" s="85"/>
      <c r="R520" s="42"/>
    </row>
    <row r="521" spans="1:18" ht="12.75" customHeight="1" x14ac:dyDescent="0.2">
      <c r="A521" s="295" t="s">
        <v>103</v>
      </c>
      <c r="B521" s="413" t="s">
        <v>126</v>
      </c>
      <c r="C521" s="485"/>
      <c r="D521" s="485"/>
      <c r="E521" s="485"/>
      <c r="F521" s="515"/>
      <c r="G521" s="515"/>
      <c r="H521" s="516"/>
      <c r="I521" s="516"/>
      <c r="J521" s="517"/>
      <c r="K521" s="85"/>
      <c r="L521" s="85"/>
      <c r="M521" s="85"/>
      <c r="N521" s="85"/>
      <c r="O521" s="85"/>
      <c r="P521" s="85"/>
      <c r="Q521" s="85"/>
      <c r="R521" s="42"/>
    </row>
    <row r="522" spans="1:18" ht="12.75" customHeight="1" x14ac:dyDescent="0.2">
      <c r="A522" s="196">
        <v>3</v>
      </c>
      <c r="B522" s="345" t="s">
        <v>67</v>
      </c>
      <c r="C522" s="475">
        <f t="shared" ref="C522:G524" si="120">C523</f>
        <v>2000</v>
      </c>
      <c r="D522" s="475">
        <f>D523</f>
        <v>0</v>
      </c>
      <c r="E522" s="475">
        <f>C522+D522</f>
        <v>2000</v>
      </c>
      <c r="F522" s="533">
        <f t="shared" si="120"/>
        <v>2000</v>
      </c>
      <c r="G522" s="533">
        <f t="shared" si="120"/>
        <v>2000</v>
      </c>
      <c r="H522" s="543">
        <f>F522/E522</f>
        <v>1</v>
      </c>
      <c r="I522" s="543">
        <f t="shared" ref="I522:I524" si="121">G522/F522</f>
        <v>1</v>
      </c>
      <c r="J522" s="544">
        <f>G522/E522</f>
        <v>1</v>
      </c>
      <c r="K522" s="85"/>
      <c r="L522" s="85"/>
      <c r="M522" s="85"/>
      <c r="N522" s="85"/>
      <c r="O522" s="85"/>
      <c r="P522" s="85"/>
      <c r="Q522" s="85"/>
      <c r="R522" s="42"/>
    </row>
    <row r="523" spans="1:18" ht="12.75" customHeight="1" x14ac:dyDescent="0.2">
      <c r="A523" s="197">
        <v>38</v>
      </c>
      <c r="B523" s="346" t="s">
        <v>37</v>
      </c>
      <c r="C523" s="476">
        <f t="shared" si="120"/>
        <v>2000</v>
      </c>
      <c r="D523" s="476">
        <f>D524</f>
        <v>0</v>
      </c>
      <c r="E523" s="476">
        <f>C523+D523</f>
        <v>2000</v>
      </c>
      <c r="F523" s="534">
        <f t="shared" si="120"/>
        <v>2000</v>
      </c>
      <c r="G523" s="534">
        <f t="shared" si="120"/>
        <v>2000</v>
      </c>
      <c r="H523" s="545">
        <f>F523/E523</f>
        <v>1</v>
      </c>
      <c r="I523" s="545">
        <f t="shared" si="121"/>
        <v>1</v>
      </c>
      <c r="J523" s="546">
        <f>G523/E523</f>
        <v>1</v>
      </c>
      <c r="K523" s="85"/>
      <c r="L523" s="85"/>
      <c r="M523" s="85"/>
      <c r="N523" s="85"/>
      <c r="O523" s="85"/>
      <c r="P523" s="85"/>
      <c r="Q523" s="85"/>
      <c r="R523" s="42"/>
    </row>
    <row r="524" spans="1:18" ht="12.75" customHeight="1" x14ac:dyDescent="0.2">
      <c r="A524" s="227">
        <v>381</v>
      </c>
      <c r="B524" s="367" t="s">
        <v>69</v>
      </c>
      <c r="C524" s="459">
        <f t="shared" si="120"/>
        <v>2000</v>
      </c>
      <c r="D524" s="459">
        <f>D525</f>
        <v>0</v>
      </c>
      <c r="E524" s="459">
        <f>C524+D524</f>
        <v>2000</v>
      </c>
      <c r="F524" s="523">
        <f t="shared" si="120"/>
        <v>2000</v>
      </c>
      <c r="G524" s="523">
        <f t="shared" si="120"/>
        <v>2000</v>
      </c>
      <c r="H524" s="524">
        <f>F524/E524</f>
        <v>1</v>
      </c>
      <c r="I524" s="524">
        <f t="shared" si="121"/>
        <v>1</v>
      </c>
      <c r="J524" s="525">
        <f>G524/E524</f>
        <v>1</v>
      </c>
      <c r="K524" s="85"/>
      <c r="L524" s="85"/>
      <c r="M524" s="85"/>
      <c r="N524" s="85"/>
      <c r="O524" s="85"/>
      <c r="P524" s="85"/>
      <c r="Q524" s="85"/>
      <c r="R524" s="42"/>
    </row>
    <row r="525" spans="1:18" ht="12.75" customHeight="1" x14ac:dyDescent="0.2">
      <c r="A525" s="228">
        <v>381</v>
      </c>
      <c r="B525" s="368" t="s">
        <v>69</v>
      </c>
      <c r="C525" s="460">
        <v>2000</v>
      </c>
      <c r="D525" s="460"/>
      <c r="E525" s="460">
        <f>C525+D525</f>
        <v>2000</v>
      </c>
      <c r="F525" s="526">
        <v>2000</v>
      </c>
      <c r="G525" s="526">
        <v>2000</v>
      </c>
      <c r="H525" s="516"/>
      <c r="I525" s="516"/>
      <c r="J525" s="517"/>
      <c r="K525" s="85"/>
      <c r="L525" s="85"/>
      <c r="M525" s="85"/>
      <c r="N525" s="85"/>
      <c r="O525" s="85"/>
      <c r="P525" s="85"/>
      <c r="Q525" s="85"/>
      <c r="R525" s="42"/>
    </row>
    <row r="526" spans="1:18" ht="15" customHeight="1" x14ac:dyDescent="0.2">
      <c r="A526" s="278" t="s">
        <v>253</v>
      </c>
      <c r="B526" s="410" t="s">
        <v>252</v>
      </c>
      <c r="C526" s="456">
        <f>C529</f>
        <v>3000</v>
      </c>
      <c r="D526" s="456">
        <f>D529</f>
        <v>0</v>
      </c>
      <c r="E526" s="456">
        <f>C526+D526</f>
        <v>3000</v>
      </c>
      <c r="F526" s="503">
        <f>F529</f>
        <v>3000</v>
      </c>
      <c r="G526" s="503">
        <f>G529</f>
        <v>3000</v>
      </c>
      <c r="H526" s="671">
        <f>F526/E526</f>
        <v>1</v>
      </c>
      <c r="I526" s="671">
        <f>G526/F526</f>
        <v>1</v>
      </c>
      <c r="J526" s="672">
        <f>G526/E526</f>
        <v>1</v>
      </c>
      <c r="K526" s="85"/>
      <c r="L526" s="85"/>
      <c r="M526" s="85"/>
      <c r="N526" s="85"/>
      <c r="O526" s="85"/>
      <c r="P526" s="85"/>
      <c r="Q526" s="85"/>
      <c r="R526" s="42"/>
    </row>
    <row r="527" spans="1:18" ht="15" customHeight="1" x14ac:dyDescent="0.2">
      <c r="A527" s="279"/>
      <c r="B527" s="408" t="s">
        <v>329</v>
      </c>
      <c r="C527" s="481"/>
      <c r="D527" s="481"/>
      <c r="E527" s="481"/>
      <c r="F527" s="502"/>
      <c r="G527" s="502"/>
      <c r="H527" s="505"/>
      <c r="I527" s="505"/>
      <c r="J527" s="506"/>
      <c r="K527" s="85"/>
      <c r="L527" s="85"/>
      <c r="M527" s="85"/>
      <c r="N527" s="85"/>
      <c r="O527" s="85"/>
      <c r="P527" s="85"/>
      <c r="Q527" s="85"/>
      <c r="R527" s="42"/>
    </row>
    <row r="528" spans="1:18" ht="12.75" customHeight="1" x14ac:dyDescent="0.2">
      <c r="A528" s="295" t="s">
        <v>103</v>
      </c>
      <c r="B528" s="413" t="s">
        <v>126</v>
      </c>
      <c r="C528" s="485"/>
      <c r="D528" s="485"/>
      <c r="E528" s="485"/>
      <c r="F528" s="515"/>
      <c r="G528" s="515"/>
      <c r="H528" s="516"/>
      <c r="I528" s="516"/>
      <c r="J528" s="517"/>
      <c r="K528" s="85"/>
      <c r="L528" s="85"/>
      <c r="M528" s="85"/>
      <c r="N528" s="85"/>
      <c r="O528" s="85"/>
      <c r="P528" s="85"/>
      <c r="Q528" s="85"/>
      <c r="R528" s="42"/>
    </row>
    <row r="529" spans="1:18" ht="12.75" customHeight="1" x14ac:dyDescent="0.2">
      <c r="A529" s="196">
        <v>3</v>
      </c>
      <c r="B529" s="345" t="s">
        <v>67</v>
      </c>
      <c r="C529" s="475">
        <f t="shared" ref="C529:G531" si="122">C530</f>
        <v>3000</v>
      </c>
      <c r="D529" s="475">
        <f>D530</f>
        <v>0</v>
      </c>
      <c r="E529" s="475">
        <f>C529+D529</f>
        <v>3000</v>
      </c>
      <c r="F529" s="533">
        <f t="shared" si="122"/>
        <v>3000</v>
      </c>
      <c r="G529" s="533">
        <f t="shared" si="122"/>
        <v>3000</v>
      </c>
      <c r="H529" s="543">
        <f>F529/E529</f>
        <v>1</v>
      </c>
      <c r="I529" s="543">
        <f t="shared" ref="I529:I531" si="123">G529/F529</f>
        <v>1</v>
      </c>
      <c r="J529" s="544">
        <f>G529/E529</f>
        <v>1</v>
      </c>
      <c r="K529" s="85"/>
      <c r="L529" s="85"/>
      <c r="M529" s="85"/>
      <c r="N529" s="85"/>
      <c r="O529" s="85"/>
      <c r="P529" s="85"/>
      <c r="Q529" s="85"/>
      <c r="R529" s="42"/>
    </row>
    <row r="530" spans="1:18" ht="12.75" customHeight="1" x14ac:dyDescent="0.2">
      <c r="A530" s="197">
        <v>38</v>
      </c>
      <c r="B530" s="346" t="s">
        <v>37</v>
      </c>
      <c r="C530" s="476">
        <f t="shared" si="122"/>
        <v>3000</v>
      </c>
      <c r="D530" s="476">
        <f>D531</f>
        <v>0</v>
      </c>
      <c r="E530" s="476">
        <f>C530+D530</f>
        <v>3000</v>
      </c>
      <c r="F530" s="534">
        <f t="shared" si="122"/>
        <v>3000</v>
      </c>
      <c r="G530" s="534">
        <f t="shared" si="122"/>
        <v>3000</v>
      </c>
      <c r="H530" s="545">
        <f>F530/E530</f>
        <v>1</v>
      </c>
      <c r="I530" s="545">
        <f t="shared" si="123"/>
        <v>1</v>
      </c>
      <c r="J530" s="546">
        <f>G530/E530</f>
        <v>1</v>
      </c>
      <c r="K530" s="85"/>
      <c r="L530" s="85"/>
      <c r="M530" s="85"/>
      <c r="N530" s="85"/>
      <c r="O530" s="85"/>
      <c r="P530" s="85"/>
      <c r="Q530" s="85"/>
      <c r="R530" s="42"/>
    </row>
    <row r="531" spans="1:18" ht="12.75" customHeight="1" x14ac:dyDescent="0.2">
      <c r="A531" s="227">
        <v>381</v>
      </c>
      <c r="B531" s="367" t="s">
        <v>69</v>
      </c>
      <c r="C531" s="459">
        <f t="shared" si="122"/>
        <v>3000</v>
      </c>
      <c r="D531" s="459">
        <f>D532</f>
        <v>0</v>
      </c>
      <c r="E531" s="459">
        <f>C531+D531</f>
        <v>3000</v>
      </c>
      <c r="F531" s="523">
        <f t="shared" si="122"/>
        <v>3000</v>
      </c>
      <c r="G531" s="523">
        <f t="shared" si="122"/>
        <v>3000</v>
      </c>
      <c r="H531" s="524">
        <f>F531/E531</f>
        <v>1</v>
      </c>
      <c r="I531" s="524">
        <f t="shared" si="123"/>
        <v>1</v>
      </c>
      <c r="J531" s="525">
        <f>G531/E531</f>
        <v>1</v>
      </c>
      <c r="K531" s="85"/>
      <c r="L531" s="85"/>
      <c r="M531" s="85"/>
      <c r="N531" s="85"/>
      <c r="O531" s="85"/>
      <c r="P531" s="85"/>
      <c r="Q531" s="85"/>
      <c r="R531" s="42"/>
    </row>
    <row r="532" spans="1:18" ht="12.75" customHeight="1" x14ac:dyDescent="0.2">
      <c r="A532" s="228">
        <v>381</v>
      </c>
      <c r="B532" s="368" t="s">
        <v>69</v>
      </c>
      <c r="C532" s="460">
        <v>3000</v>
      </c>
      <c r="D532" s="460"/>
      <c r="E532" s="460">
        <f>C532+D532</f>
        <v>3000</v>
      </c>
      <c r="F532" s="526">
        <v>3000</v>
      </c>
      <c r="G532" s="526">
        <v>3000</v>
      </c>
      <c r="H532" s="516"/>
      <c r="I532" s="516"/>
      <c r="J532" s="517"/>
      <c r="K532" s="85"/>
      <c r="L532" s="85"/>
      <c r="M532" s="85"/>
      <c r="N532" s="85"/>
      <c r="O532" s="85"/>
      <c r="P532" s="85"/>
      <c r="Q532" s="85"/>
      <c r="R532" s="42"/>
    </row>
    <row r="533" spans="1:18" ht="15" customHeight="1" x14ac:dyDescent="0.2">
      <c r="A533" s="278" t="s">
        <v>269</v>
      </c>
      <c r="B533" s="410" t="s">
        <v>268</v>
      </c>
      <c r="C533" s="456">
        <f>C536</f>
        <v>18000</v>
      </c>
      <c r="D533" s="456">
        <f>D536</f>
        <v>0</v>
      </c>
      <c r="E533" s="456">
        <f>C533+D533</f>
        <v>18000</v>
      </c>
      <c r="F533" s="503">
        <f>F536</f>
        <v>20000</v>
      </c>
      <c r="G533" s="503">
        <f>G536</f>
        <v>20000</v>
      </c>
      <c r="H533" s="671">
        <f>F533/E533</f>
        <v>1.1111111111111112</v>
      </c>
      <c r="I533" s="671">
        <f>G533/F533</f>
        <v>1</v>
      </c>
      <c r="J533" s="672">
        <f>G533/E533</f>
        <v>1.1111111111111112</v>
      </c>
      <c r="K533" s="85"/>
      <c r="L533" s="85"/>
      <c r="M533" s="85"/>
      <c r="N533" s="85"/>
      <c r="O533" s="85"/>
      <c r="P533" s="85"/>
      <c r="Q533" s="85"/>
      <c r="R533" s="42"/>
    </row>
    <row r="534" spans="1:18" ht="15" customHeight="1" x14ac:dyDescent="0.2">
      <c r="A534" s="279"/>
      <c r="B534" s="408" t="s">
        <v>329</v>
      </c>
      <c r="C534" s="481"/>
      <c r="D534" s="481"/>
      <c r="E534" s="481"/>
      <c r="F534" s="502"/>
      <c r="G534" s="502"/>
      <c r="H534" s="505"/>
      <c r="I534" s="505"/>
      <c r="J534" s="506"/>
      <c r="K534" s="85"/>
      <c r="L534" s="85"/>
      <c r="M534" s="85"/>
      <c r="N534" s="85"/>
      <c r="O534" s="85"/>
      <c r="P534" s="85"/>
      <c r="Q534" s="85"/>
      <c r="R534" s="42"/>
    </row>
    <row r="535" spans="1:18" ht="12.75" customHeight="1" x14ac:dyDescent="0.2">
      <c r="A535" s="295" t="s">
        <v>103</v>
      </c>
      <c r="B535" s="413" t="s">
        <v>126</v>
      </c>
      <c r="C535" s="485"/>
      <c r="D535" s="485"/>
      <c r="E535" s="485"/>
      <c r="F535" s="515"/>
      <c r="G535" s="515"/>
      <c r="H535" s="516"/>
      <c r="I535" s="516"/>
      <c r="J535" s="517"/>
      <c r="K535" s="85"/>
      <c r="L535" s="85"/>
      <c r="M535" s="85"/>
      <c r="N535" s="85"/>
      <c r="O535" s="85"/>
      <c r="P535" s="85"/>
      <c r="Q535" s="85"/>
      <c r="R535" s="42"/>
    </row>
    <row r="536" spans="1:18" ht="12.75" customHeight="1" x14ac:dyDescent="0.2">
      <c r="A536" s="196">
        <v>3</v>
      </c>
      <c r="B536" s="345" t="s">
        <v>67</v>
      </c>
      <c r="C536" s="475">
        <f t="shared" ref="C536:G538" si="124">C537</f>
        <v>18000</v>
      </c>
      <c r="D536" s="475">
        <f>D537</f>
        <v>0</v>
      </c>
      <c r="E536" s="475">
        <f>C536+D536</f>
        <v>18000</v>
      </c>
      <c r="F536" s="533">
        <f t="shared" si="124"/>
        <v>20000</v>
      </c>
      <c r="G536" s="533">
        <f t="shared" si="124"/>
        <v>20000</v>
      </c>
      <c r="H536" s="543">
        <f>F536/E536</f>
        <v>1.1111111111111112</v>
      </c>
      <c r="I536" s="543">
        <f t="shared" ref="I536:I538" si="125">G536/F536</f>
        <v>1</v>
      </c>
      <c r="J536" s="544">
        <f>G536/E536</f>
        <v>1.1111111111111112</v>
      </c>
      <c r="K536" s="85"/>
      <c r="L536" s="85"/>
      <c r="M536" s="85"/>
      <c r="N536" s="85"/>
      <c r="O536" s="85"/>
      <c r="P536" s="85"/>
      <c r="Q536" s="85"/>
      <c r="R536" s="42"/>
    </row>
    <row r="537" spans="1:18" ht="12.75" customHeight="1" x14ac:dyDescent="0.2">
      <c r="A537" s="197">
        <v>38</v>
      </c>
      <c r="B537" s="346" t="s">
        <v>37</v>
      </c>
      <c r="C537" s="476">
        <f t="shared" si="124"/>
        <v>18000</v>
      </c>
      <c r="D537" s="476">
        <f>D538</f>
        <v>0</v>
      </c>
      <c r="E537" s="476">
        <f>C537+D537</f>
        <v>18000</v>
      </c>
      <c r="F537" s="534">
        <f t="shared" si="124"/>
        <v>20000</v>
      </c>
      <c r="G537" s="534">
        <f t="shared" si="124"/>
        <v>20000</v>
      </c>
      <c r="H537" s="545">
        <f>F537/E537</f>
        <v>1.1111111111111112</v>
      </c>
      <c r="I537" s="545">
        <f t="shared" si="125"/>
        <v>1</v>
      </c>
      <c r="J537" s="546">
        <f>G537/E537</f>
        <v>1.1111111111111112</v>
      </c>
      <c r="K537" s="85"/>
      <c r="L537" s="85"/>
      <c r="M537" s="85"/>
      <c r="N537" s="85"/>
      <c r="O537" s="85"/>
      <c r="P537" s="85"/>
      <c r="Q537" s="85"/>
      <c r="R537" s="42"/>
    </row>
    <row r="538" spans="1:18" ht="12.75" customHeight="1" x14ac:dyDescent="0.2">
      <c r="A538" s="227">
        <v>381</v>
      </c>
      <c r="B538" s="367" t="s">
        <v>69</v>
      </c>
      <c r="C538" s="459">
        <f t="shared" si="124"/>
        <v>18000</v>
      </c>
      <c r="D538" s="459">
        <f>D539</f>
        <v>0</v>
      </c>
      <c r="E538" s="459">
        <f>C538+D538</f>
        <v>18000</v>
      </c>
      <c r="F538" s="523">
        <f t="shared" si="124"/>
        <v>20000</v>
      </c>
      <c r="G538" s="523">
        <f t="shared" si="124"/>
        <v>20000</v>
      </c>
      <c r="H538" s="524">
        <f>F538/E538</f>
        <v>1.1111111111111112</v>
      </c>
      <c r="I538" s="524">
        <f t="shared" si="125"/>
        <v>1</v>
      </c>
      <c r="J538" s="525">
        <f>G538/E538</f>
        <v>1.1111111111111112</v>
      </c>
      <c r="K538" s="85"/>
      <c r="L538" s="85"/>
      <c r="M538" s="85"/>
      <c r="N538" s="85"/>
      <c r="O538" s="85"/>
      <c r="P538" s="85"/>
      <c r="Q538" s="85"/>
      <c r="R538" s="42"/>
    </row>
    <row r="539" spans="1:18" ht="12.75" customHeight="1" x14ac:dyDescent="0.2">
      <c r="A539" s="228">
        <v>381</v>
      </c>
      <c r="B539" s="368" t="s">
        <v>69</v>
      </c>
      <c r="C539" s="460">
        <v>18000</v>
      </c>
      <c r="D539" s="460"/>
      <c r="E539" s="460">
        <f>C539+D539</f>
        <v>18000</v>
      </c>
      <c r="F539" s="526">
        <v>20000</v>
      </c>
      <c r="G539" s="526">
        <v>20000</v>
      </c>
      <c r="H539" s="516"/>
      <c r="I539" s="516"/>
      <c r="J539" s="517"/>
      <c r="K539" s="85"/>
      <c r="L539" s="85"/>
      <c r="M539" s="85"/>
      <c r="N539" s="85"/>
      <c r="O539" s="85"/>
      <c r="P539" s="85"/>
      <c r="Q539" s="85"/>
      <c r="R539" s="42"/>
    </row>
    <row r="540" spans="1:18" ht="15" customHeight="1" x14ac:dyDescent="0.2">
      <c r="A540" s="278" t="s">
        <v>270</v>
      </c>
      <c r="B540" s="410" t="s">
        <v>271</v>
      </c>
      <c r="C540" s="456">
        <f>C543</f>
        <v>10000</v>
      </c>
      <c r="D540" s="456">
        <f>D543</f>
        <v>0</v>
      </c>
      <c r="E540" s="456">
        <f>C540+D540</f>
        <v>10000</v>
      </c>
      <c r="F540" s="503">
        <f>F543</f>
        <v>15000</v>
      </c>
      <c r="G540" s="503">
        <f>G543</f>
        <v>15000</v>
      </c>
      <c r="H540" s="671">
        <f>F540/E540</f>
        <v>1.5</v>
      </c>
      <c r="I540" s="671">
        <f>G540/F540</f>
        <v>1</v>
      </c>
      <c r="J540" s="672">
        <f>G540/E540</f>
        <v>1.5</v>
      </c>
      <c r="K540" s="85"/>
      <c r="L540" s="85"/>
      <c r="M540" s="85"/>
      <c r="N540" s="85"/>
      <c r="O540" s="85"/>
      <c r="P540" s="85"/>
      <c r="Q540" s="85"/>
      <c r="R540" s="42"/>
    </row>
    <row r="541" spans="1:18" ht="15" customHeight="1" x14ac:dyDescent="0.2">
      <c r="A541" s="279"/>
      <c r="B541" s="408" t="s">
        <v>329</v>
      </c>
      <c r="C541" s="481"/>
      <c r="D541" s="481"/>
      <c r="E541" s="481"/>
      <c r="F541" s="502"/>
      <c r="G541" s="502"/>
      <c r="H541" s="505"/>
      <c r="I541" s="505"/>
      <c r="J541" s="506"/>
      <c r="K541" s="85"/>
      <c r="L541" s="85"/>
      <c r="M541" s="85"/>
      <c r="N541" s="85"/>
      <c r="O541" s="85"/>
      <c r="P541" s="85"/>
      <c r="Q541" s="85"/>
      <c r="R541" s="42"/>
    </row>
    <row r="542" spans="1:18" ht="12.75" customHeight="1" x14ac:dyDescent="0.2">
      <c r="A542" s="295" t="s">
        <v>103</v>
      </c>
      <c r="B542" s="418" t="s">
        <v>126</v>
      </c>
      <c r="C542" s="491"/>
      <c r="D542" s="491"/>
      <c r="E542" s="491"/>
      <c r="F542" s="515"/>
      <c r="G542" s="515"/>
      <c r="H542" s="516"/>
      <c r="I542" s="516"/>
      <c r="J542" s="517"/>
      <c r="K542" s="85"/>
      <c r="L542" s="85"/>
      <c r="M542" s="85"/>
      <c r="N542" s="85"/>
      <c r="O542" s="85"/>
      <c r="P542" s="85"/>
      <c r="Q542" s="85"/>
      <c r="R542" s="42"/>
    </row>
    <row r="543" spans="1:18" ht="12.75" customHeight="1" x14ac:dyDescent="0.2">
      <c r="A543" s="196">
        <v>3</v>
      </c>
      <c r="B543" s="345" t="s">
        <v>67</v>
      </c>
      <c r="C543" s="475">
        <f t="shared" ref="C543:G545" si="126">C544</f>
        <v>10000</v>
      </c>
      <c r="D543" s="475">
        <f>D544</f>
        <v>0</v>
      </c>
      <c r="E543" s="475">
        <f t="shared" ref="E543:E548" si="127">C543+D543</f>
        <v>10000</v>
      </c>
      <c r="F543" s="533">
        <f t="shared" si="126"/>
        <v>15000</v>
      </c>
      <c r="G543" s="533">
        <f t="shared" si="126"/>
        <v>15000</v>
      </c>
      <c r="H543" s="543">
        <f>F543/E543</f>
        <v>1.5</v>
      </c>
      <c r="I543" s="543">
        <f t="shared" ref="I543:I545" si="128">G543/F543</f>
        <v>1</v>
      </c>
      <c r="J543" s="544">
        <f>G543/E543</f>
        <v>1.5</v>
      </c>
      <c r="K543" s="85"/>
      <c r="L543" s="85"/>
      <c r="M543" s="85"/>
      <c r="N543" s="85"/>
      <c r="O543" s="85"/>
      <c r="P543" s="85"/>
      <c r="Q543" s="85"/>
      <c r="R543" s="42"/>
    </row>
    <row r="544" spans="1:18" ht="12.75" customHeight="1" x14ac:dyDescent="0.2">
      <c r="A544" s="197">
        <v>38</v>
      </c>
      <c r="B544" s="346" t="s">
        <v>37</v>
      </c>
      <c r="C544" s="476">
        <f t="shared" si="126"/>
        <v>10000</v>
      </c>
      <c r="D544" s="476">
        <f>D545</f>
        <v>0</v>
      </c>
      <c r="E544" s="476">
        <f t="shared" si="127"/>
        <v>10000</v>
      </c>
      <c r="F544" s="534">
        <f t="shared" si="126"/>
        <v>15000</v>
      </c>
      <c r="G544" s="534">
        <f t="shared" si="126"/>
        <v>15000</v>
      </c>
      <c r="H544" s="545">
        <f>F544/E544</f>
        <v>1.5</v>
      </c>
      <c r="I544" s="545">
        <f t="shared" si="128"/>
        <v>1</v>
      </c>
      <c r="J544" s="546">
        <f>G544/E544</f>
        <v>1.5</v>
      </c>
      <c r="K544" s="85"/>
      <c r="L544" s="85"/>
      <c r="M544" s="85"/>
      <c r="N544" s="85"/>
      <c r="O544" s="85"/>
      <c r="P544" s="85"/>
      <c r="Q544" s="85"/>
      <c r="R544" s="42"/>
    </row>
    <row r="545" spans="1:18" ht="12.75" customHeight="1" x14ac:dyDescent="0.2">
      <c r="A545" s="227">
        <v>381</v>
      </c>
      <c r="B545" s="367" t="s">
        <v>69</v>
      </c>
      <c r="C545" s="459">
        <f t="shared" si="126"/>
        <v>10000</v>
      </c>
      <c r="D545" s="459">
        <f>D546</f>
        <v>0</v>
      </c>
      <c r="E545" s="459">
        <f t="shared" si="127"/>
        <v>10000</v>
      </c>
      <c r="F545" s="523">
        <f t="shared" si="126"/>
        <v>15000</v>
      </c>
      <c r="G545" s="523">
        <f t="shared" si="126"/>
        <v>15000</v>
      </c>
      <c r="H545" s="524">
        <f>F545/E545</f>
        <v>1.5</v>
      </c>
      <c r="I545" s="524">
        <f t="shared" si="128"/>
        <v>1</v>
      </c>
      <c r="J545" s="525">
        <f>G545/E545</f>
        <v>1.5</v>
      </c>
      <c r="K545" s="85"/>
      <c r="L545" s="85"/>
      <c r="M545" s="85"/>
      <c r="N545" s="85"/>
      <c r="O545" s="85"/>
      <c r="P545" s="85"/>
      <c r="Q545" s="85"/>
      <c r="R545" s="42"/>
    </row>
    <row r="546" spans="1:18" ht="12.75" customHeight="1" x14ac:dyDescent="0.2">
      <c r="A546" s="228">
        <v>381</v>
      </c>
      <c r="B546" s="368" t="s">
        <v>69</v>
      </c>
      <c r="C546" s="460">
        <v>10000</v>
      </c>
      <c r="D546" s="460"/>
      <c r="E546" s="460">
        <f t="shared" si="127"/>
        <v>10000</v>
      </c>
      <c r="F546" s="526">
        <v>15000</v>
      </c>
      <c r="G546" s="526">
        <v>15000</v>
      </c>
      <c r="H546" s="516"/>
      <c r="I546" s="516"/>
      <c r="J546" s="517"/>
      <c r="K546" s="85"/>
      <c r="L546" s="85"/>
      <c r="M546" s="85"/>
      <c r="N546" s="85"/>
      <c r="O546" s="85"/>
      <c r="P546" s="85"/>
      <c r="Q546" s="85"/>
      <c r="R546" s="42"/>
    </row>
    <row r="547" spans="1:18" ht="24.95" customHeight="1" x14ac:dyDescent="0.2">
      <c r="A547" s="297" t="s">
        <v>399</v>
      </c>
      <c r="B547" s="419" t="s">
        <v>109</v>
      </c>
      <c r="C547" s="492">
        <f>C548</f>
        <v>956000</v>
      </c>
      <c r="D547" s="492">
        <f>D548</f>
        <v>10000</v>
      </c>
      <c r="E547" s="492">
        <f t="shared" si="127"/>
        <v>966000</v>
      </c>
      <c r="F547" s="509">
        <f>F548</f>
        <v>780000</v>
      </c>
      <c r="G547" s="509">
        <f>G548</f>
        <v>800000</v>
      </c>
      <c r="H547" s="706">
        <f>F547/E547</f>
        <v>0.80745341614906829</v>
      </c>
      <c r="I547" s="706">
        <f>G547/F547</f>
        <v>1.0256410256410255</v>
      </c>
      <c r="J547" s="707">
        <f>G547/E547</f>
        <v>0.82815734989648038</v>
      </c>
      <c r="K547" s="85"/>
      <c r="L547" s="85"/>
      <c r="M547" s="85"/>
      <c r="N547" s="85"/>
      <c r="O547" s="85"/>
      <c r="P547" s="85"/>
      <c r="Q547" s="85"/>
      <c r="R547" s="42"/>
    </row>
    <row r="548" spans="1:18" ht="24.95" customHeight="1" x14ac:dyDescent="0.2">
      <c r="A548" s="738" t="s">
        <v>395</v>
      </c>
      <c r="B548" s="420"/>
      <c r="C548" s="427">
        <f>C550</f>
        <v>956000</v>
      </c>
      <c r="D548" s="427">
        <f>D550</f>
        <v>10000</v>
      </c>
      <c r="E548" s="427">
        <f t="shared" si="127"/>
        <v>966000</v>
      </c>
      <c r="F548" s="501">
        <f>F550</f>
        <v>780000</v>
      </c>
      <c r="G548" s="501">
        <f>G550</f>
        <v>800000</v>
      </c>
      <c r="H548" s="673">
        <f>F548/E548</f>
        <v>0.80745341614906829</v>
      </c>
      <c r="I548" s="673">
        <f>G548/F548</f>
        <v>1.0256410256410255</v>
      </c>
      <c r="J548" s="674">
        <f>G548/E548</f>
        <v>0.82815734989648038</v>
      </c>
      <c r="K548" s="85"/>
      <c r="L548" s="85"/>
      <c r="M548" s="85"/>
      <c r="N548" s="85"/>
      <c r="O548" s="85"/>
      <c r="P548" s="85"/>
      <c r="Q548" s="85"/>
      <c r="R548" s="42"/>
    </row>
    <row r="549" spans="1:18" ht="15" customHeight="1" x14ac:dyDescent="0.2">
      <c r="A549" s="298" t="s">
        <v>396</v>
      </c>
      <c r="B549" s="170" t="s">
        <v>221</v>
      </c>
      <c r="C549" s="456"/>
      <c r="D549" s="456"/>
      <c r="E549" s="456"/>
      <c r="F549" s="503"/>
      <c r="G549" s="503"/>
      <c r="H549" s="671"/>
      <c r="I549" s="671"/>
      <c r="J549" s="672"/>
      <c r="K549" s="85"/>
      <c r="L549" s="85"/>
      <c r="M549" s="85"/>
      <c r="N549" s="85"/>
      <c r="O549" s="85"/>
      <c r="P549" s="85"/>
      <c r="Q549" s="85"/>
      <c r="R549" s="42"/>
    </row>
    <row r="550" spans="1:18" ht="15" customHeight="1" x14ac:dyDescent="0.2">
      <c r="A550" s="299"/>
      <c r="B550" s="172" t="s">
        <v>110</v>
      </c>
      <c r="C550" s="456">
        <f>C554+C558</f>
        <v>956000</v>
      </c>
      <c r="D550" s="456">
        <f>D553</f>
        <v>10000</v>
      </c>
      <c r="E550" s="456">
        <f>C550+D550</f>
        <v>966000</v>
      </c>
      <c r="F550" s="503">
        <v>780000</v>
      </c>
      <c r="G550" s="503">
        <v>800000</v>
      </c>
      <c r="H550" s="671">
        <f>F550/E550</f>
        <v>0.80745341614906829</v>
      </c>
      <c r="I550" s="671">
        <f>G550/F550</f>
        <v>1.0256410256410255</v>
      </c>
      <c r="J550" s="672">
        <f>G550/E550</f>
        <v>0.82815734989648038</v>
      </c>
      <c r="K550" s="85"/>
      <c r="L550" s="85"/>
      <c r="M550" s="85"/>
      <c r="N550" s="85"/>
      <c r="O550" s="85"/>
      <c r="P550" s="85"/>
      <c r="Q550" s="85"/>
      <c r="R550" s="42"/>
    </row>
    <row r="551" spans="1:18" ht="15" customHeight="1" x14ac:dyDescent="0.2">
      <c r="A551" s="300"/>
      <c r="B551" s="421" t="s">
        <v>328</v>
      </c>
      <c r="C551" s="456"/>
      <c r="D551" s="456"/>
      <c r="E551" s="456"/>
      <c r="F551" s="502"/>
      <c r="G551" s="502"/>
      <c r="H551" s="505"/>
      <c r="I551" s="505"/>
      <c r="J551" s="506"/>
      <c r="K551" s="85"/>
      <c r="L551" s="85"/>
      <c r="M551" s="85"/>
      <c r="N551" s="85"/>
      <c r="O551" s="85"/>
      <c r="P551" s="85"/>
      <c r="Q551" s="85"/>
      <c r="R551" s="42"/>
    </row>
    <row r="552" spans="1:18" ht="12.75" customHeight="1" x14ac:dyDescent="0.2">
      <c r="A552" s="301" t="s">
        <v>105</v>
      </c>
      <c r="B552" s="422" t="s">
        <v>127</v>
      </c>
      <c r="C552" s="466"/>
      <c r="D552" s="466"/>
      <c r="E552" s="466"/>
      <c r="F552" s="515"/>
      <c r="G552" s="515"/>
      <c r="H552" s="516"/>
      <c r="I552" s="516"/>
      <c r="J552" s="517"/>
      <c r="K552" s="85"/>
      <c r="L552" s="85"/>
      <c r="M552" s="85"/>
      <c r="N552" s="85"/>
      <c r="O552" s="85"/>
      <c r="P552" s="85"/>
      <c r="Q552" s="85"/>
      <c r="R552" s="42"/>
    </row>
    <row r="553" spans="1:18" ht="12.75" customHeight="1" x14ac:dyDescent="0.2">
      <c r="A553" s="302">
        <v>3</v>
      </c>
      <c r="B553" s="364" t="s">
        <v>67</v>
      </c>
      <c r="C553" s="446">
        <f>C554+C558</f>
        <v>956000</v>
      </c>
      <c r="D553" s="446">
        <f>D554+D558</f>
        <v>10000</v>
      </c>
      <c r="E553" s="446">
        <f t="shared" ref="E553:E566" si="129">C553+D553</f>
        <v>966000</v>
      </c>
      <c r="F553" s="533">
        <f>F554+F558</f>
        <v>0</v>
      </c>
      <c r="G553" s="533">
        <f>G554+G558</f>
        <v>0</v>
      </c>
      <c r="H553" s="543">
        <f>F553/E553</f>
        <v>0</v>
      </c>
      <c r="I553" s="543" t="e">
        <f>G553/F553</f>
        <v>#DIV/0!</v>
      </c>
      <c r="J553" s="544">
        <f>G553/E553</f>
        <v>0</v>
      </c>
      <c r="K553" s="85"/>
      <c r="L553" s="85"/>
      <c r="M553" s="85"/>
      <c r="N553" s="85"/>
      <c r="O553" s="85"/>
      <c r="P553" s="85"/>
      <c r="Q553" s="85"/>
      <c r="R553" s="42"/>
    </row>
    <row r="554" spans="1:18" ht="12.75" customHeight="1" x14ac:dyDescent="0.2">
      <c r="A554" s="197">
        <v>36</v>
      </c>
      <c r="B554" s="346" t="s">
        <v>25</v>
      </c>
      <c r="C554" s="431">
        <f>C555+C556+C557</f>
        <v>671000</v>
      </c>
      <c r="D554" s="431">
        <f>D555+D556+D557</f>
        <v>0</v>
      </c>
      <c r="E554" s="431">
        <f t="shared" si="129"/>
        <v>671000</v>
      </c>
      <c r="F554" s="534">
        <f>F555+F556+F557</f>
        <v>0</v>
      </c>
      <c r="G554" s="534">
        <f>G555+G556+G557</f>
        <v>0</v>
      </c>
      <c r="H554" s="545">
        <f>F554/E554</f>
        <v>0</v>
      </c>
      <c r="I554" s="545" t="e">
        <f>G554/F554</f>
        <v>#DIV/0!</v>
      </c>
      <c r="J554" s="546">
        <f>G554/E554</f>
        <v>0</v>
      </c>
      <c r="K554" s="85"/>
      <c r="L554" s="85"/>
      <c r="M554" s="85"/>
      <c r="N554" s="85"/>
      <c r="O554" s="85"/>
      <c r="P554" s="85"/>
      <c r="Q554" s="85"/>
      <c r="R554" s="42"/>
    </row>
    <row r="555" spans="1:18" ht="12.75" customHeight="1" x14ac:dyDescent="0.2">
      <c r="A555" s="199">
        <v>367</v>
      </c>
      <c r="B555" s="348" t="s">
        <v>57</v>
      </c>
      <c r="C555" s="433">
        <v>550000</v>
      </c>
      <c r="D555" s="433"/>
      <c r="E555" s="433">
        <f t="shared" si="129"/>
        <v>550000</v>
      </c>
      <c r="F555" s="515"/>
      <c r="G555" s="515"/>
      <c r="H555" s="516"/>
      <c r="I555" s="516"/>
      <c r="J555" s="517"/>
      <c r="K555" s="85"/>
      <c r="L555" s="85"/>
      <c r="M555" s="85"/>
      <c r="N555" s="85"/>
      <c r="O555" s="85"/>
      <c r="P555" s="85"/>
      <c r="Q555" s="85"/>
      <c r="R555" s="42"/>
    </row>
    <row r="556" spans="1:18" ht="12.75" customHeight="1" x14ac:dyDescent="0.2">
      <c r="A556" s="199">
        <v>367</v>
      </c>
      <c r="B556" s="348" t="s">
        <v>27</v>
      </c>
      <c r="C556" s="433">
        <v>26000</v>
      </c>
      <c r="D556" s="433"/>
      <c r="E556" s="433">
        <f t="shared" si="129"/>
        <v>26000</v>
      </c>
      <c r="F556" s="515"/>
      <c r="G556" s="515"/>
      <c r="H556" s="516"/>
      <c r="I556" s="516"/>
      <c r="J556" s="517"/>
      <c r="K556" s="85"/>
      <c r="L556" s="85"/>
      <c r="M556" s="85"/>
      <c r="N556" s="85"/>
      <c r="O556" s="85"/>
      <c r="P556" s="85"/>
      <c r="Q556" s="85"/>
      <c r="R556" s="42"/>
    </row>
    <row r="557" spans="1:18" ht="12.75" customHeight="1" x14ac:dyDescent="0.2">
      <c r="A557" s="199">
        <v>367</v>
      </c>
      <c r="B557" s="348" t="s">
        <v>119</v>
      </c>
      <c r="C557" s="433">
        <v>95000</v>
      </c>
      <c r="D557" s="433"/>
      <c r="E557" s="433">
        <f t="shared" si="129"/>
        <v>95000</v>
      </c>
      <c r="F557" s="515"/>
      <c r="G557" s="515"/>
      <c r="H557" s="516"/>
      <c r="I557" s="516"/>
      <c r="J557" s="517"/>
      <c r="K557" s="85"/>
      <c r="L557" s="85"/>
      <c r="M557" s="85"/>
      <c r="N557" s="85"/>
      <c r="O557" s="85"/>
      <c r="P557" s="85"/>
      <c r="Q557" s="85"/>
      <c r="R557" s="42"/>
    </row>
    <row r="558" spans="1:18" ht="12.75" customHeight="1" x14ac:dyDescent="0.2">
      <c r="A558" s="197">
        <v>36</v>
      </c>
      <c r="B558" s="346" t="s">
        <v>29</v>
      </c>
      <c r="C558" s="431">
        <f>C559+C560+C561+C562+C563+C564</f>
        <v>285000</v>
      </c>
      <c r="D558" s="431">
        <f>D559+D560+D561+D562++D563+D564</f>
        <v>10000</v>
      </c>
      <c r="E558" s="431">
        <f t="shared" si="129"/>
        <v>295000</v>
      </c>
      <c r="F558" s="534">
        <f>F559+F560+F561+F562+F564</f>
        <v>0</v>
      </c>
      <c r="G558" s="534">
        <f>G559+G560+G561+G562+G564</f>
        <v>0</v>
      </c>
      <c r="H558" s="545">
        <f>F558/E558</f>
        <v>0</v>
      </c>
      <c r="I558" s="545" t="e">
        <f>G558/F558</f>
        <v>#DIV/0!</v>
      </c>
      <c r="J558" s="546">
        <f>G558/E558</f>
        <v>0</v>
      </c>
      <c r="K558" s="85"/>
      <c r="L558" s="85"/>
      <c r="M558" s="85"/>
      <c r="N558" s="85"/>
      <c r="O558" s="85"/>
      <c r="P558" s="85"/>
      <c r="Q558" s="85"/>
      <c r="R558" s="42"/>
    </row>
    <row r="559" spans="1:18" ht="12.75" customHeight="1" x14ac:dyDescent="0.2">
      <c r="A559" s="232">
        <v>367</v>
      </c>
      <c r="B559" s="344" t="s">
        <v>30</v>
      </c>
      <c r="C559" s="448">
        <v>25000</v>
      </c>
      <c r="D559" s="448"/>
      <c r="E559" s="448">
        <f t="shared" si="129"/>
        <v>25000</v>
      </c>
      <c r="F559" s="515"/>
      <c r="G559" s="515"/>
      <c r="H559" s="516"/>
      <c r="I559" s="516"/>
      <c r="J559" s="517"/>
      <c r="K559" s="85"/>
      <c r="L559" s="85"/>
      <c r="M559" s="85"/>
      <c r="N559" s="85"/>
      <c r="O559" s="85"/>
      <c r="P559" s="85"/>
      <c r="Q559" s="85"/>
      <c r="R559" s="42"/>
    </row>
    <row r="560" spans="1:18" ht="12.75" customHeight="1" x14ac:dyDescent="0.2">
      <c r="A560" s="232">
        <v>367</v>
      </c>
      <c r="B560" s="344" t="s">
        <v>31</v>
      </c>
      <c r="C560" s="448">
        <v>30000</v>
      </c>
      <c r="D560" s="448">
        <v>10000</v>
      </c>
      <c r="E560" s="448">
        <f t="shared" si="129"/>
        <v>40000</v>
      </c>
      <c r="F560" s="515"/>
      <c r="G560" s="515"/>
      <c r="H560" s="516"/>
      <c r="I560" s="516"/>
      <c r="J560" s="517"/>
      <c r="K560" s="85"/>
      <c r="L560" s="85"/>
      <c r="M560" s="85"/>
      <c r="N560" s="85"/>
      <c r="O560" s="85"/>
      <c r="P560" s="85"/>
      <c r="Q560" s="85"/>
      <c r="R560" s="42"/>
    </row>
    <row r="561" spans="1:18" ht="12.75" customHeight="1" x14ac:dyDescent="0.2">
      <c r="A561" s="199">
        <v>367</v>
      </c>
      <c r="B561" s="348" t="s">
        <v>32</v>
      </c>
      <c r="C561" s="433">
        <v>30000</v>
      </c>
      <c r="D561" s="433"/>
      <c r="E561" s="433">
        <f t="shared" si="129"/>
        <v>30000</v>
      </c>
      <c r="F561" s="515"/>
      <c r="G561" s="515"/>
      <c r="H561" s="516"/>
      <c r="I561" s="516"/>
      <c r="J561" s="517"/>
      <c r="K561" s="85"/>
      <c r="L561" s="85"/>
      <c r="M561" s="85"/>
      <c r="N561" s="85"/>
      <c r="O561" s="85"/>
      <c r="P561" s="85"/>
      <c r="Q561" s="85"/>
      <c r="R561" s="42"/>
    </row>
    <row r="562" spans="1:18" ht="12.75" customHeight="1" x14ac:dyDescent="0.2">
      <c r="A562" s="199">
        <v>367</v>
      </c>
      <c r="B562" s="348" t="s">
        <v>33</v>
      </c>
      <c r="C562" s="433">
        <v>65000</v>
      </c>
      <c r="D562" s="433"/>
      <c r="E562" s="433">
        <f t="shared" si="129"/>
        <v>65000</v>
      </c>
      <c r="F562" s="515"/>
      <c r="G562" s="515"/>
      <c r="H562" s="516"/>
      <c r="I562" s="516"/>
      <c r="J562" s="517"/>
      <c r="K562" s="85"/>
      <c r="L562" s="85"/>
      <c r="M562" s="85"/>
      <c r="N562" s="85"/>
      <c r="O562" s="85"/>
      <c r="P562" s="85"/>
      <c r="Q562" s="85"/>
      <c r="R562" s="42"/>
    </row>
    <row r="563" spans="1:18" ht="12.75" customHeight="1" x14ac:dyDescent="0.2">
      <c r="A563" s="199">
        <v>367</v>
      </c>
      <c r="B563" s="348" t="s">
        <v>408</v>
      </c>
      <c r="C563" s="433">
        <v>110000</v>
      </c>
      <c r="D563" s="433"/>
      <c r="E563" s="433">
        <f>C563+D563</f>
        <v>110000</v>
      </c>
      <c r="F563" s="515"/>
      <c r="G563" s="515"/>
      <c r="H563" s="516"/>
      <c r="I563" s="516"/>
      <c r="J563" s="517"/>
      <c r="K563" s="85"/>
      <c r="L563" s="85"/>
      <c r="M563" s="85"/>
      <c r="N563" s="85"/>
      <c r="O563" s="85"/>
      <c r="P563" s="85"/>
      <c r="Q563" s="85"/>
      <c r="R563" s="42"/>
    </row>
    <row r="564" spans="1:18" ht="12.75" customHeight="1" x14ac:dyDescent="0.2">
      <c r="A564" s="199">
        <v>367</v>
      </c>
      <c r="B564" s="348"/>
      <c r="C564" s="433">
        <v>25000</v>
      </c>
      <c r="D564" s="433"/>
      <c r="E564" s="433">
        <f>C564+D564</f>
        <v>25000</v>
      </c>
      <c r="F564" s="515"/>
      <c r="G564" s="515"/>
      <c r="H564" s="516"/>
      <c r="I564" s="516"/>
      <c r="J564" s="517"/>
      <c r="K564" s="85"/>
      <c r="L564" s="85"/>
      <c r="M564" s="85"/>
      <c r="N564" s="85"/>
      <c r="O564" s="85"/>
      <c r="P564" s="85"/>
      <c r="Q564" s="85"/>
      <c r="R564" s="42"/>
    </row>
    <row r="565" spans="1:18" ht="24.95" customHeight="1" x14ac:dyDescent="0.2">
      <c r="A565" s="303" t="s">
        <v>400</v>
      </c>
      <c r="B565" s="423" t="s">
        <v>112</v>
      </c>
      <c r="C565" s="493">
        <f>C566</f>
        <v>195500</v>
      </c>
      <c r="D565" s="493">
        <f>D566</f>
        <v>15000</v>
      </c>
      <c r="E565" s="493">
        <f t="shared" si="129"/>
        <v>210500</v>
      </c>
      <c r="F565" s="509">
        <f>F566</f>
        <v>180000</v>
      </c>
      <c r="G565" s="509">
        <f>G566</f>
        <v>180000</v>
      </c>
      <c r="H565" s="706">
        <f>F565/E565</f>
        <v>0.85510688836104509</v>
      </c>
      <c r="I565" s="706">
        <f>G565/F565</f>
        <v>1</v>
      </c>
      <c r="J565" s="707">
        <f>G565/E565</f>
        <v>0.85510688836104509</v>
      </c>
      <c r="K565" s="85"/>
      <c r="L565" s="85"/>
      <c r="M565" s="85"/>
      <c r="N565" s="85"/>
      <c r="O565" s="85"/>
      <c r="P565" s="85"/>
      <c r="Q565" s="85"/>
      <c r="R565" s="42"/>
    </row>
    <row r="566" spans="1:18" ht="24.95" customHeight="1" x14ac:dyDescent="0.2">
      <c r="A566" s="277" t="s">
        <v>397</v>
      </c>
      <c r="B566" s="424"/>
      <c r="C566" s="480">
        <f>C568</f>
        <v>195500</v>
      </c>
      <c r="D566" s="480">
        <f>D568</f>
        <v>15000</v>
      </c>
      <c r="E566" s="480">
        <f t="shared" si="129"/>
        <v>210500</v>
      </c>
      <c r="F566" s="501">
        <f>F568</f>
        <v>180000</v>
      </c>
      <c r="G566" s="501">
        <f>G568</f>
        <v>180000</v>
      </c>
      <c r="H566" s="673">
        <f>F566/E566</f>
        <v>0.85510688836104509</v>
      </c>
      <c r="I566" s="673">
        <f>G566/F566</f>
        <v>1</v>
      </c>
      <c r="J566" s="674">
        <f>G566/E566</f>
        <v>0.85510688836104509</v>
      </c>
      <c r="K566" s="85"/>
      <c r="L566" s="85"/>
      <c r="M566" s="85"/>
      <c r="N566" s="85"/>
      <c r="O566" s="85"/>
      <c r="P566" s="85"/>
      <c r="Q566" s="85"/>
      <c r="R566" s="42"/>
    </row>
    <row r="567" spans="1:18" ht="15" customHeight="1" x14ac:dyDescent="0.2">
      <c r="A567" s="258" t="s">
        <v>398</v>
      </c>
      <c r="B567" s="170" t="s">
        <v>230</v>
      </c>
      <c r="C567" s="465"/>
      <c r="D567" s="465"/>
      <c r="E567" s="465"/>
      <c r="F567" s="510"/>
      <c r="G567" s="503"/>
      <c r="H567" s="671"/>
      <c r="I567" s="671"/>
      <c r="J567" s="672"/>
      <c r="K567" s="85"/>
      <c r="L567" s="85"/>
      <c r="M567" s="85"/>
      <c r="N567" s="85"/>
      <c r="O567" s="85"/>
      <c r="P567" s="85"/>
      <c r="Q567" s="85"/>
      <c r="R567" s="42"/>
    </row>
    <row r="568" spans="1:18" ht="15" customHeight="1" x14ac:dyDescent="0.2">
      <c r="A568" s="304"/>
      <c r="B568" s="425" t="s">
        <v>231</v>
      </c>
      <c r="C568" s="456">
        <f>C571</f>
        <v>195500</v>
      </c>
      <c r="D568" s="456">
        <f>D571</f>
        <v>15000</v>
      </c>
      <c r="E568" s="456">
        <f>C568+D568</f>
        <v>210500</v>
      </c>
      <c r="F568" s="503">
        <v>180000</v>
      </c>
      <c r="G568" s="503">
        <v>180000</v>
      </c>
      <c r="H568" s="671">
        <f>F568/E568</f>
        <v>0.85510688836104509</v>
      </c>
      <c r="I568" s="671">
        <f>G568/F568</f>
        <v>1</v>
      </c>
      <c r="J568" s="672">
        <f>G568/E568</f>
        <v>0.85510688836104509</v>
      </c>
      <c r="K568" s="85"/>
      <c r="L568" s="85"/>
      <c r="M568" s="85"/>
      <c r="N568" s="85"/>
      <c r="O568" s="85"/>
      <c r="P568" s="85"/>
      <c r="Q568" s="85"/>
      <c r="R568" s="42"/>
    </row>
    <row r="569" spans="1:18" ht="15" customHeight="1" x14ac:dyDescent="0.2">
      <c r="A569" s="305"/>
      <c r="B569" s="426" t="s">
        <v>327</v>
      </c>
      <c r="C569" s="494"/>
      <c r="D569" s="494"/>
      <c r="E569" s="494"/>
      <c r="F569" s="502"/>
      <c r="G569" s="502"/>
      <c r="H569" s="505"/>
      <c r="I569" s="505"/>
      <c r="J569" s="506"/>
      <c r="K569" s="85"/>
      <c r="L569" s="85"/>
      <c r="M569" s="85"/>
      <c r="N569" s="85"/>
      <c r="O569" s="85"/>
      <c r="P569" s="85"/>
      <c r="Q569" s="85"/>
      <c r="R569" s="42"/>
    </row>
    <row r="570" spans="1:18" ht="12.75" customHeight="1" x14ac:dyDescent="0.2">
      <c r="A570" s="306" t="s">
        <v>105</v>
      </c>
      <c r="B570" s="422" t="s">
        <v>127</v>
      </c>
      <c r="C570" s="474"/>
      <c r="D570" s="474"/>
      <c r="E570" s="474"/>
      <c r="F570" s="515"/>
      <c r="G570" s="515"/>
      <c r="H570" s="516"/>
      <c r="I570" s="516"/>
      <c r="J570" s="517"/>
      <c r="K570" s="85"/>
      <c r="L570" s="85"/>
      <c r="M570" s="85"/>
      <c r="N570" s="85"/>
      <c r="O570" s="85"/>
      <c r="P570" s="85"/>
      <c r="Q570" s="85"/>
      <c r="R570" s="42"/>
    </row>
    <row r="571" spans="1:18" ht="12.75" customHeight="1" x14ac:dyDescent="0.2">
      <c r="A571" s="307">
        <v>3</v>
      </c>
      <c r="B571" s="345" t="s">
        <v>67</v>
      </c>
      <c r="C571" s="475">
        <f>C572+C576+C581+C583+C585</f>
        <v>195500</v>
      </c>
      <c r="D571" s="475">
        <f>D572+D576+D581+D583+D585</f>
        <v>15000</v>
      </c>
      <c r="E571" s="475">
        <f t="shared" ref="E571:E587" si="130">C571+D571</f>
        <v>210500</v>
      </c>
      <c r="F571" s="533">
        <f>F572+F576+F581+F583+F585</f>
        <v>0</v>
      </c>
      <c r="G571" s="533">
        <f>G572+G576+G581+G583+G585</f>
        <v>0</v>
      </c>
      <c r="H571" s="543">
        <f>F571/E571</f>
        <v>0</v>
      </c>
      <c r="I571" s="543" t="e">
        <f>G571/F571</f>
        <v>#DIV/0!</v>
      </c>
      <c r="J571" s="544">
        <f>G571/E571</f>
        <v>0</v>
      </c>
      <c r="K571" s="85"/>
      <c r="L571" s="85"/>
      <c r="M571" s="85"/>
      <c r="N571" s="85"/>
      <c r="O571" s="85"/>
      <c r="P571" s="85"/>
      <c r="Q571" s="85"/>
      <c r="R571" s="42"/>
    </row>
    <row r="572" spans="1:18" ht="12.75" customHeight="1" x14ac:dyDescent="0.2">
      <c r="A572" s="230">
        <v>36</v>
      </c>
      <c r="B572" s="394" t="s">
        <v>25</v>
      </c>
      <c r="C572" s="458">
        <f>C573+C574+C575</f>
        <v>96500</v>
      </c>
      <c r="D572" s="458">
        <f>D573+D574+D575</f>
        <v>0</v>
      </c>
      <c r="E572" s="458">
        <f>C572+D572</f>
        <v>96500</v>
      </c>
      <c r="F572" s="534">
        <f>F573+F574+F575</f>
        <v>0</v>
      </c>
      <c r="G572" s="534">
        <f>G573+G574+G575</f>
        <v>0</v>
      </c>
      <c r="H572" s="545">
        <f>F572/E572</f>
        <v>0</v>
      </c>
      <c r="I572" s="545" t="e">
        <f>G572/F572</f>
        <v>#DIV/0!</v>
      </c>
      <c r="J572" s="546">
        <f>G572/E572</f>
        <v>0</v>
      </c>
      <c r="K572" s="85"/>
      <c r="L572" s="85"/>
      <c r="M572" s="85"/>
      <c r="N572" s="85"/>
      <c r="O572" s="85"/>
      <c r="P572" s="85"/>
      <c r="Q572" s="85"/>
      <c r="R572" s="42"/>
    </row>
    <row r="573" spans="1:18" ht="12.75" customHeight="1" x14ac:dyDescent="0.2">
      <c r="A573" s="228">
        <v>367</v>
      </c>
      <c r="B573" s="405" t="s">
        <v>72</v>
      </c>
      <c r="C573" s="433">
        <v>78000</v>
      </c>
      <c r="D573" s="433"/>
      <c r="E573" s="433">
        <f t="shared" si="130"/>
        <v>78000</v>
      </c>
      <c r="F573" s="515"/>
      <c r="G573" s="515"/>
      <c r="H573" s="547"/>
      <c r="I573" s="547"/>
      <c r="J573" s="548"/>
      <c r="K573" s="85"/>
      <c r="L573" s="85"/>
      <c r="M573" s="85"/>
      <c r="N573" s="85"/>
      <c r="O573" s="85"/>
      <c r="P573" s="85"/>
      <c r="Q573" s="85"/>
      <c r="R573" s="42"/>
    </row>
    <row r="574" spans="1:18" ht="12.75" customHeight="1" x14ac:dyDescent="0.2">
      <c r="A574" s="228">
        <v>367</v>
      </c>
      <c r="B574" s="368" t="s">
        <v>27</v>
      </c>
      <c r="C574" s="433">
        <v>3500</v>
      </c>
      <c r="D574" s="433"/>
      <c r="E574" s="433">
        <f t="shared" si="130"/>
        <v>3500</v>
      </c>
      <c r="F574" s="515"/>
      <c r="G574" s="515"/>
      <c r="H574" s="547"/>
      <c r="I574" s="547"/>
      <c r="J574" s="548"/>
      <c r="K574" s="85"/>
      <c r="L574" s="85"/>
      <c r="M574" s="85"/>
      <c r="N574" s="85"/>
      <c r="O574" s="85"/>
      <c r="P574" s="85"/>
      <c r="Q574" s="85"/>
      <c r="R574" s="42"/>
    </row>
    <row r="575" spans="1:18" ht="12.75" customHeight="1" x14ac:dyDescent="0.2">
      <c r="A575" s="228">
        <v>367</v>
      </c>
      <c r="B575" s="368" t="s">
        <v>119</v>
      </c>
      <c r="C575" s="433">
        <v>15000</v>
      </c>
      <c r="D575" s="433"/>
      <c r="E575" s="433">
        <f>C575+D575</f>
        <v>15000</v>
      </c>
      <c r="F575" s="515"/>
      <c r="G575" s="515"/>
      <c r="H575" s="547"/>
      <c r="I575" s="547"/>
      <c r="J575" s="548"/>
      <c r="K575" s="85"/>
      <c r="L575" s="85"/>
      <c r="M575" s="85"/>
      <c r="N575" s="85"/>
      <c r="O575" s="85"/>
      <c r="P575" s="85"/>
      <c r="Q575" s="85"/>
      <c r="R575" s="42"/>
    </row>
    <row r="576" spans="1:18" ht="12.75" customHeight="1" x14ac:dyDescent="0.2">
      <c r="A576" s="230">
        <v>36</v>
      </c>
      <c r="B576" s="365" t="s">
        <v>29</v>
      </c>
      <c r="C576" s="458">
        <f>C577+C578+C579+C580</f>
        <v>77000</v>
      </c>
      <c r="D576" s="458">
        <f>D577+D578+D579+D580</f>
        <v>0</v>
      </c>
      <c r="E576" s="458">
        <f t="shared" si="130"/>
        <v>77000</v>
      </c>
      <c r="F576" s="534">
        <f>F577+F578+F579+F580</f>
        <v>0</v>
      </c>
      <c r="G576" s="534">
        <f>G577+G578+G579+G580</f>
        <v>0</v>
      </c>
      <c r="H576" s="545">
        <f>F576/E576</f>
        <v>0</v>
      </c>
      <c r="I576" s="545" t="e">
        <f>G576/F576</f>
        <v>#DIV/0!</v>
      </c>
      <c r="J576" s="546">
        <f>G576/E576</f>
        <v>0</v>
      </c>
      <c r="K576" s="85"/>
      <c r="L576" s="85"/>
      <c r="M576" s="85"/>
      <c r="N576" s="85"/>
      <c r="O576" s="85"/>
      <c r="P576" s="85"/>
      <c r="Q576" s="85"/>
      <c r="R576" s="42"/>
    </row>
    <row r="577" spans="1:18" ht="12.75" customHeight="1" x14ac:dyDescent="0.2">
      <c r="A577" s="228">
        <v>367</v>
      </c>
      <c r="B577" s="368" t="s">
        <v>30</v>
      </c>
      <c r="C577" s="460">
        <v>2000</v>
      </c>
      <c r="D577" s="460"/>
      <c r="E577" s="460">
        <f t="shared" si="130"/>
        <v>2000</v>
      </c>
      <c r="F577" s="515"/>
      <c r="G577" s="515"/>
      <c r="H577" s="547"/>
      <c r="I577" s="547"/>
      <c r="J577" s="548"/>
      <c r="K577" s="85"/>
      <c r="L577" s="85"/>
      <c r="M577" s="85"/>
      <c r="N577" s="85"/>
      <c r="O577" s="85"/>
      <c r="P577" s="85"/>
      <c r="Q577" s="85"/>
      <c r="R577" s="42"/>
    </row>
    <row r="578" spans="1:18" ht="12.75" customHeight="1" x14ac:dyDescent="0.2">
      <c r="A578" s="228">
        <v>367</v>
      </c>
      <c r="B578" s="368" t="s">
        <v>31</v>
      </c>
      <c r="C578" s="460">
        <v>30000</v>
      </c>
      <c r="D578" s="460"/>
      <c r="E578" s="460">
        <f t="shared" si="130"/>
        <v>30000</v>
      </c>
      <c r="F578" s="515"/>
      <c r="G578" s="515"/>
      <c r="H578" s="547"/>
      <c r="I578" s="547"/>
      <c r="J578" s="548"/>
      <c r="K578" s="85"/>
      <c r="L578" s="85"/>
      <c r="M578" s="85"/>
      <c r="N578" s="85"/>
      <c r="O578" s="85"/>
      <c r="P578" s="85"/>
      <c r="Q578" s="85"/>
      <c r="R578" s="42"/>
    </row>
    <row r="579" spans="1:18" ht="12.75" customHeight="1" x14ac:dyDescent="0.2">
      <c r="A579" s="228">
        <v>367</v>
      </c>
      <c r="B579" s="368" t="s">
        <v>32</v>
      </c>
      <c r="C579" s="460">
        <v>15000</v>
      </c>
      <c r="D579" s="460"/>
      <c r="E579" s="460">
        <f t="shared" si="130"/>
        <v>15000</v>
      </c>
      <c r="F579" s="515"/>
      <c r="G579" s="515"/>
      <c r="H579" s="547"/>
      <c r="I579" s="547"/>
      <c r="J579" s="548"/>
      <c r="K579" s="85"/>
      <c r="L579" s="85"/>
      <c r="M579" s="85"/>
      <c r="N579" s="85"/>
      <c r="O579" s="85"/>
      <c r="P579" s="85"/>
      <c r="Q579" s="85"/>
      <c r="R579" s="42"/>
    </row>
    <row r="580" spans="1:18" ht="12.75" customHeight="1" x14ac:dyDescent="0.2">
      <c r="A580" s="228">
        <v>367</v>
      </c>
      <c r="B580" s="368" t="s">
        <v>33</v>
      </c>
      <c r="C580" s="460">
        <v>30000</v>
      </c>
      <c r="D580" s="460"/>
      <c r="E580" s="460">
        <f t="shared" si="130"/>
        <v>30000</v>
      </c>
      <c r="F580" s="515"/>
      <c r="G580" s="515"/>
      <c r="H580" s="547"/>
      <c r="I580" s="547"/>
      <c r="J580" s="548"/>
      <c r="K580" s="85"/>
      <c r="L580" s="85"/>
      <c r="M580" s="85"/>
      <c r="N580" s="85"/>
      <c r="O580" s="85"/>
      <c r="P580" s="85"/>
      <c r="Q580" s="85"/>
      <c r="R580" s="42"/>
    </row>
    <row r="581" spans="1:18" ht="12.75" customHeight="1" x14ac:dyDescent="0.2">
      <c r="A581" s="230">
        <v>36</v>
      </c>
      <c r="B581" s="365" t="s">
        <v>34</v>
      </c>
      <c r="C581" s="458">
        <f>C582</f>
        <v>2000</v>
      </c>
      <c r="D581" s="458">
        <f>D582</f>
        <v>0</v>
      </c>
      <c r="E581" s="458">
        <f t="shared" si="130"/>
        <v>2000</v>
      </c>
      <c r="F581" s="534">
        <f>F582</f>
        <v>0</v>
      </c>
      <c r="G581" s="534">
        <f>G582</f>
        <v>0</v>
      </c>
      <c r="H581" s="545">
        <f>F581/E581</f>
        <v>0</v>
      </c>
      <c r="I581" s="545" t="e">
        <f>G581/F581</f>
        <v>#DIV/0!</v>
      </c>
      <c r="J581" s="546">
        <f>G581/E581</f>
        <v>0</v>
      </c>
      <c r="K581" s="85"/>
      <c r="L581" s="85"/>
      <c r="M581" s="85"/>
      <c r="N581" s="85"/>
      <c r="O581" s="85"/>
      <c r="P581" s="85"/>
      <c r="Q581" s="85"/>
      <c r="R581" s="42"/>
    </row>
    <row r="582" spans="1:18" ht="12.75" customHeight="1" x14ac:dyDescent="0.2">
      <c r="A582" s="228">
        <v>367</v>
      </c>
      <c r="B582" s="368" t="s">
        <v>35</v>
      </c>
      <c r="C582" s="460">
        <v>2000</v>
      </c>
      <c r="D582" s="460"/>
      <c r="E582" s="460">
        <f t="shared" si="130"/>
        <v>2000</v>
      </c>
      <c r="F582" s="540"/>
      <c r="G582" s="540"/>
      <c r="H582" s="547"/>
      <c r="I582" s="547"/>
      <c r="J582" s="548"/>
      <c r="K582" s="85"/>
      <c r="L582" s="85"/>
      <c r="M582" s="85"/>
      <c r="N582" s="85"/>
      <c r="O582" s="85"/>
      <c r="P582" s="85"/>
      <c r="Q582" s="85"/>
      <c r="R582" s="42"/>
    </row>
    <row r="583" spans="1:18" ht="12.75" customHeight="1" x14ac:dyDescent="0.2">
      <c r="A583" s="230">
        <v>36</v>
      </c>
      <c r="B583" s="365" t="s">
        <v>368</v>
      </c>
      <c r="C583" s="458">
        <f>C584</f>
        <v>5000</v>
      </c>
      <c r="D583" s="458">
        <f>D584</f>
        <v>0</v>
      </c>
      <c r="E583" s="458">
        <f t="shared" si="130"/>
        <v>5000</v>
      </c>
      <c r="F583" s="534">
        <f>F584</f>
        <v>0</v>
      </c>
      <c r="G583" s="534">
        <f>G584</f>
        <v>0</v>
      </c>
      <c r="H583" s="545">
        <f>F583/E583</f>
        <v>0</v>
      </c>
      <c r="I583" s="545" t="e">
        <f>G583/F583</f>
        <v>#DIV/0!</v>
      </c>
      <c r="J583" s="546">
        <f>G583/E583</f>
        <v>0</v>
      </c>
      <c r="K583" s="85"/>
      <c r="L583" s="85"/>
      <c r="M583" s="85"/>
      <c r="N583" s="85"/>
      <c r="O583" s="85"/>
      <c r="P583" s="85"/>
      <c r="Q583" s="85"/>
      <c r="R583" s="42"/>
    </row>
    <row r="584" spans="1:18" ht="12.75" customHeight="1" x14ac:dyDescent="0.2">
      <c r="A584" s="228">
        <v>367</v>
      </c>
      <c r="B584" s="368" t="s">
        <v>369</v>
      </c>
      <c r="C584" s="460">
        <v>5000</v>
      </c>
      <c r="D584" s="460"/>
      <c r="E584" s="460">
        <f t="shared" si="130"/>
        <v>5000</v>
      </c>
      <c r="F584" s="540"/>
      <c r="G584" s="540"/>
      <c r="H584" s="547"/>
      <c r="I584" s="547"/>
      <c r="J584" s="548"/>
      <c r="K584" s="85"/>
      <c r="L584" s="85"/>
      <c r="M584" s="85"/>
      <c r="N584" s="85"/>
      <c r="O584" s="85"/>
      <c r="P584" s="85"/>
      <c r="Q584" s="85"/>
      <c r="R584" s="42"/>
    </row>
    <row r="585" spans="1:18" ht="12.75" customHeight="1" x14ac:dyDescent="0.2">
      <c r="A585" s="230">
        <v>36</v>
      </c>
      <c r="B585" s="365" t="s">
        <v>84</v>
      </c>
      <c r="C585" s="458">
        <f>C586</f>
        <v>15000</v>
      </c>
      <c r="D585" s="458">
        <f>D586+D587+D588</f>
        <v>15000</v>
      </c>
      <c r="E585" s="458">
        <f t="shared" si="130"/>
        <v>30000</v>
      </c>
      <c r="F585" s="534">
        <f>F587</f>
        <v>0</v>
      </c>
      <c r="G585" s="534">
        <f>G587</f>
        <v>0</v>
      </c>
      <c r="H585" s="545">
        <f>F585/E585</f>
        <v>0</v>
      </c>
      <c r="I585" s="545" t="e">
        <f>G585/F585</f>
        <v>#DIV/0!</v>
      </c>
      <c r="J585" s="546">
        <f>G585/E585</f>
        <v>0</v>
      </c>
      <c r="K585" s="85"/>
      <c r="L585" s="85"/>
      <c r="M585" s="85"/>
      <c r="N585" s="85"/>
      <c r="O585" s="85"/>
      <c r="P585" s="85"/>
      <c r="Q585" s="85"/>
      <c r="R585" s="42"/>
    </row>
    <row r="586" spans="1:18" ht="12.75" customHeight="1" x14ac:dyDescent="0.2">
      <c r="A586" s="274">
        <v>367</v>
      </c>
      <c r="B586" s="400" t="s">
        <v>73</v>
      </c>
      <c r="C586" s="739">
        <v>15000</v>
      </c>
      <c r="D586" s="739"/>
      <c r="E586" s="739">
        <f t="shared" ref="E586" si="131">C586+D586</f>
        <v>15000</v>
      </c>
      <c r="F586" s="740"/>
      <c r="G586" s="740"/>
      <c r="H586" s="741"/>
      <c r="I586" s="741"/>
      <c r="J586" s="742"/>
      <c r="K586" s="85"/>
      <c r="L586" s="85"/>
      <c r="M586" s="85"/>
      <c r="N586" s="85"/>
      <c r="O586" s="85"/>
      <c r="P586" s="85"/>
      <c r="Q586" s="85"/>
      <c r="R586" s="42"/>
    </row>
    <row r="587" spans="1:18" x14ac:dyDescent="0.2">
      <c r="A587" s="228">
        <v>367</v>
      </c>
      <c r="B587" s="743" t="s">
        <v>444</v>
      </c>
      <c r="C587" s="460">
        <v>0</v>
      </c>
      <c r="D587" s="460">
        <v>5000</v>
      </c>
      <c r="E587" s="460">
        <f t="shared" si="130"/>
        <v>5000</v>
      </c>
      <c r="F587" s="526"/>
      <c r="G587" s="526"/>
      <c r="H587" s="547"/>
      <c r="I587" s="547"/>
      <c r="J587" s="548"/>
      <c r="K587" s="85"/>
      <c r="L587" s="85"/>
      <c r="M587" s="85"/>
      <c r="N587" s="85"/>
      <c r="O587" s="85"/>
      <c r="P587" s="85"/>
      <c r="Q587" s="85"/>
      <c r="R587" s="42"/>
    </row>
    <row r="588" spans="1:18" ht="13.5" thickBot="1" x14ac:dyDescent="0.25">
      <c r="A588" s="744">
        <v>367</v>
      </c>
      <c r="B588" s="745" t="s">
        <v>443</v>
      </c>
      <c r="C588" s="746"/>
      <c r="D588" s="747">
        <v>10000</v>
      </c>
      <c r="E588" s="746">
        <f>C588+D588</f>
        <v>10000</v>
      </c>
      <c r="F588" s="748"/>
      <c r="G588" s="748"/>
      <c r="H588" s="748"/>
      <c r="I588" s="748"/>
      <c r="J588" s="749"/>
      <c r="K588" s="85"/>
      <c r="L588" s="85"/>
      <c r="M588" s="85"/>
      <c r="N588" s="85"/>
      <c r="O588" s="85"/>
      <c r="P588" s="85"/>
      <c r="Q588" s="85"/>
      <c r="R588" s="42"/>
    </row>
    <row r="589" spans="1:18" x14ac:dyDescent="0.2">
      <c r="B589" s="25"/>
      <c r="C589" s="25"/>
      <c r="D589" s="25"/>
      <c r="E589" s="2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42"/>
    </row>
    <row r="590" spans="1:18" x14ac:dyDescent="0.2">
      <c r="B590" s="25"/>
      <c r="C590" s="25"/>
      <c r="D590" s="25"/>
      <c r="E590" s="2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42"/>
    </row>
    <row r="591" spans="1:18" x14ac:dyDescent="0.2">
      <c r="B591" s="25"/>
      <c r="C591" s="25"/>
      <c r="D591" s="25"/>
      <c r="E591" s="2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42"/>
    </row>
    <row r="592" spans="1:18" x14ac:dyDescent="0.2">
      <c r="B592" s="25"/>
      <c r="C592" s="25"/>
      <c r="D592" s="25"/>
      <c r="E592" s="2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42"/>
    </row>
    <row r="593" spans="2:18" x14ac:dyDescent="0.2">
      <c r="B593" s="25"/>
      <c r="C593" s="25"/>
      <c r="D593" s="25"/>
      <c r="E593" s="2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42"/>
    </row>
    <row r="594" spans="2:18" x14ac:dyDescent="0.2">
      <c r="B594" s="25"/>
      <c r="C594" s="25"/>
      <c r="D594" s="25"/>
      <c r="E594" s="2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42"/>
    </row>
    <row r="595" spans="2:18" x14ac:dyDescent="0.2">
      <c r="B595" s="25"/>
      <c r="C595" s="25"/>
      <c r="D595" s="25"/>
      <c r="E595" s="2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42"/>
    </row>
    <row r="596" spans="2:18" x14ac:dyDescent="0.2">
      <c r="B596" s="25"/>
      <c r="C596" s="25"/>
      <c r="D596" s="25"/>
      <c r="E596" s="2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42"/>
    </row>
    <row r="597" spans="2:18" x14ac:dyDescent="0.2">
      <c r="B597" s="25"/>
      <c r="C597" s="25"/>
      <c r="D597" s="25"/>
      <c r="E597" s="2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42"/>
    </row>
    <row r="598" spans="2:18" x14ac:dyDescent="0.2">
      <c r="B598" s="25"/>
      <c r="C598" s="25"/>
      <c r="D598" s="25"/>
      <c r="E598" s="2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42"/>
    </row>
    <row r="599" spans="2:18" x14ac:dyDescent="0.2">
      <c r="B599" s="25"/>
      <c r="C599" s="25"/>
      <c r="D599" s="25"/>
      <c r="E599" s="2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42"/>
    </row>
    <row r="600" spans="2:18" x14ac:dyDescent="0.2">
      <c r="B600" s="25"/>
      <c r="C600" s="25"/>
      <c r="D600" s="25"/>
      <c r="E600" s="2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42"/>
    </row>
    <row r="601" spans="2:18" x14ac:dyDescent="0.2">
      <c r="B601" s="25"/>
      <c r="C601" s="25"/>
      <c r="D601" s="25"/>
      <c r="E601" s="2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42"/>
    </row>
    <row r="602" spans="2:18" x14ac:dyDescent="0.2">
      <c r="B602" s="25"/>
      <c r="C602" s="25"/>
      <c r="D602" s="25"/>
      <c r="E602" s="2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42"/>
    </row>
    <row r="603" spans="2:18" x14ac:dyDescent="0.2">
      <c r="B603" s="25"/>
      <c r="C603" s="25"/>
      <c r="D603" s="25"/>
      <c r="E603" s="2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42"/>
    </row>
    <row r="604" spans="2:18" x14ac:dyDescent="0.2">
      <c r="B604" s="25"/>
      <c r="C604" s="25"/>
      <c r="D604" s="25"/>
      <c r="E604" s="2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42"/>
    </row>
    <row r="605" spans="2:18" x14ac:dyDescent="0.2">
      <c r="B605" s="25"/>
      <c r="C605" s="25"/>
      <c r="D605" s="25"/>
      <c r="E605" s="2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42"/>
    </row>
    <row r="606" spans="2:18" x14ac:dyDescent="0.2">
      <c r="B606" s="25"/>
      <c r="C606" s="25"/>
      <c r="D606" s="25"/>
      <c r="E606" s="2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42"/>
    </row>
    <row r="607" spans="2:18" x14ac:dyDescent="0.2">
      <c r="B607" s="25"/>
      <c r="C607" s="25"/>
      <c r="D607" s="25"/>
      <c r="E607" s="2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42"/>
    </row>
    <row r="608" spans="2:18" x14ac:dyDescent="0.2">
      <c r="B608" s="25"/>
      <c r="C608" s="25"/>
      <c r="D608" s="25"/>
      <c r="E608" s="2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42"/>
    </row>
    <row r="609" spans="2:18" x14ac:dyDescent="0.2">
      <c r="B609" s="25"/>
      <c r="C609" s="25"/>
      <c r="D609" s="25"/>
      <c r="E609" s="2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42"/>
    </row>
    <row r="610" spans="2:18" x14ac:dyDescent="0.2">
      <c r="B610" s="25"/>
      <c r="C610" s="25"/>
      <c r="D610" s="25"/>
      <c r="E610" s="2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42"/>
    </row>
    <row r="611" spans="2:18" x14ac:dyDescent="0.2">
      <c r="B611" s="25"/>
      <c r="C611" s="25"/>
      <c r="D611" s="25"/>
      <c r="E611" s="2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42"/>
    </row>
    <row r="612" spans="2:18" x14ac:dyDescent="0.2">
      <c r="B612" s="25"/>
      <c r="C612" s="25"/>
      <c r="D612" s="25"/>
      <c r="E612" s="2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42"/>
    </row>
    <row r="613" spans="2:18" x14ac:dyDescent="0.2">
      <c r="B613" s="25"/>
      <c r="C613" s="25"/>
      <c r="D613" s="25"/>
      <c r="E613" s="2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42"/>
    </row>
    <row r="614" spans="2:18" x14ac:dyDescent="0.2">
      <c r="B614" s="25"/>
      <c r="C614" s="25"/>
      <c r="D614" s="25"/>
      <c r="E614" s="2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42"/>
    </row>
    <row r="615" spans="2:18" x14ac:dyDescent="0.2">
      <c r="B615" s="25"/>
      <c r="C615" s="25"/>
      <c r="D615" s="25"/>
      <c r="E615" s="2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42"/>
    </row>
    <row r="616" spans="2:18" x14ac:dyDescent="0.2">
      <c r="B616" s="25"/>
      <c r="C616" s="25"/>
      <c r="D616" s="25"/>
      <c r="E616" s="2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42"/>
    </row>
    <row r="617" spans="2:18" x14ac:dyDescent="0.2">
      <c r="B617" s="25"/>
      <c r="C617" s="25"/>
      <c r="D617" s="25"/>
      <c r="E617" s="2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42"/>
    </row>
    <row r="618" spans="2:18" x14ac:dyDescent="0.2">
      <c r="B618" s="25"/>
      <c r="C618" s="25"/>
      <c r="D618" s="25"/>
      <c r="E618" s="2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42"/>
    </row>
    <row r="619" spans="2:18" x14ac:dyDescent="0.2">
      <c r="B619" s="25"/>
      <c r="C619" s="25"/>
      <c r="D619" s="25"/>
      <c r="E619" s="2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42"/>
    </row>
    <row r="620" spans="2:18" x14ac:dyDescent="0.2">
      <c r="B620" s="25"/>
      <c r="C620" s="25"/>
      <c r="D620" s="25"/>
      <c r="E620" s="2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42"/>
    </row>
    <row r="621" spans="2:18" x14ac:dyDescent="0.2">
      <c r="B621" s="25"/>
      <c r="C621" s="25"/>
      <c r="D621" s="25"/>
      <c r="E621" s="2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42"/>
    </row>
    <row r="622" spans="2:18" x14ac:dyDescent="0.2">
      <c r="B622" s="25"/>
      <c r="C622" s="25"/>
      <c r="D622" s="25"/>
      <c r="E622" s="25"/>
      <c r="F622" s="42"/>
      <c r="G622" s="42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42"/>
    </row>
    <row r="623" spans="2:18" x14ac:dyDescent="0.2">
      <c r="B623" s="25"/>
      <c r="C623" s="25"/>
      <c r="D623" s="25"/>
      <c r="E623" s="25"/>
      <c r="F623" s="42"/>
      <c r="G623" s="42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42"/>
    </row>
    <row r="624" spans="2:18" x14ac:dyDescent="0.2">
      <c r="B624" s="25"/>
      <c r="C624" s="25"/>
      <c r="D624" s="25"/>
      <c r="E624" s="25"/>
      <c r="F624" s="42"/>
      <c r="G624" s="42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42"/>
    </row>
    <row r="625" spans="2:18" x14ac:dyDescent="0.2">
      <c r="B625" s="25"/>
      <c r="C625" s="25"/>
      <c r="D625" s="25"/>
      <c r="E625" s="25"/>
      <c r="F625" s="42"/>
      <c r="G625" s="42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42"/>
    </row>
    <row r="626" spans="2:18" x14ac:dyDescent="0.2">
      <c r="B626" s="25"/>
      <c r="C626" s="25"/>
      <c r="D626" s="25"/>
      <c r="E626" s="25"/>
      <c r="F626" s="42"/>
      <c r="G626" s="42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42"/>
    </row>
    <row r="627" spans="2:18" x14ac:dyDescent="0.2">
      <c r="B627" s="25"/>
      <c r="C627" s="25"/>
      <c r="D627" s="25"/>
      <c r="E627" s="25"/>
      <c r="F627" s="42"/>
      <c r="G627" s="42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42"/>
    </row>
    <row r="628" spans="2:18" x14ac:dyDescent="0.2">
      <c r="B628" s="25"/>
      <c r="C628" s="25"/>
      <c r="D628" s="25"/>
      <c r="E628" s="25"/>
      <c r="F628" s="42"/>
      <c r="G628" s="42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42"/>
    </row>
    <row r="629" spans="2:18" x14ac:dyDescent="0.2">
      <c r="B629" s="25"/>
      <c r="C629" s="25"/>
      <c r="D629" s="25"/>
      <c r="E629" s="25"/>
      <c r="F629" s="42"/>
      <c r="G629" s="42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42"/>
    </row>
    <row r="630" spans="2:18" x14ac:dyDescent="0.2">
      <c r="B630" s="25"/>
      <c r="C630" s="25"/>
      <c r="D630" s="25"/>
      <c r="E630" s="25"/>
      <c r="F630" s="42"/>
      <c r="G630" s="42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42"/>
    </row>
    <row r="631" spans="2:18" x14ac:dyDescent="0.2">
      <c r="B631" s="25"/>
      <c r="C631" s="25"/>
      <c r="D631" s="25"/>
      <c r="E631" s="25"/>
      <c r="F631" s="42"/>
      <c r="G631" s="42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42"/>
    </row>
    <row r="632" spans="2:18" x14ac:dyDescent="0.2">
      <c r="B632" s="25"/>
      <c r="C632" s="25"/>
      <c r="D632" s="25"/>
      <c r="E632" s="25"/>
      <c r="F632" s="42"/>
      <c r="G632" s="42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42"/>
    </row>
    <row r="633" spans="2:18" x14ac:dyDescent="0.2">
      <c r="B633" s="25"/>
      <c r="C633" s="25"/>
      <c r="D633" s="25"/>
      <c r="E633" s="25"/>
      <c r="F633" s="42"/>
      <c r="G633" s="42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42"/>
    </row>
    <row r="634" spans="2:18" x14ac:dyDescent="0.2">
      <c r="B634" s="25"/>
      <c r="C634" s="25"/>
      <c r="D634" s="25"/>
      <c r="E634" s="25"/>
      <c r="F634" s="42"/>
      <c r="G634" s="42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42"/>
    </row>
    <row r="635" spans="2:18" x14ac:dyDescent="0.2">
      <c r="B635" s="25"/>
      <c r="C635" s="25"/>
      <c r="D635" s="25"/>
      <c r="E635" s="25"/>
      <c r="F635" s="42"/>
      <c r="G635" s="42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42"/>
    </row>
    <row r="636" spans="2:18" x14ac:dyDescent="0.2">
      <c r="B636" s="25"/>
      <c r="C636" s="25"/>
      <c r="D636" s="25"/>
      <c r="E636" s="25"/>
      <c r="F636" s="42"/>
      <c r="G636" s="42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42"/>
    </row>
    <row r="637" spans="2:18" x14ac:dyDescent="0.2">
      <c r="B637" s="25"/>
      <c r="C637" s="25"/>
      <c r="D637" s="25"/>
      <c r="E637" s="25"/>
      <c r="F637" s="42"/>
      <c r="G637" s="42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42"/>
    </row>
    <row r="638" spans="2:18" x14ac:dyDescent="0.2">
      <c r="B638" s="25"/>
      <c r="C638" s="25"/>
      <c r="D638" s="25"/>
      <c r="E638" s="25"/>
      <c r="F638" s="42"/>
      <c r="G638" s="42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42"/>
    </row>
    <row r="639" spans="2:18" x14ac:dyDescent="0.2">
      <c r="B639" s="25"/>
      <c r="C639" s="25"/>
      <c r="D639" s="25"/>
      <c r="E639" s="25"/>
      <c r="F639" s="42"/>
      <c r="G639" s="42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42"/>
    </row>
    <row r="640" spans="2:18" x14ac:dyDescent="0.2">
      <c r="B640" s="25"/>
      <c r="C640" s="25"/>
      <c r="D640" s="25"/>
      <c r="E640" s="25"/>
      <c r="F640" s="42"/>
      <c r="G640" s="42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42"/>
    </row>
    <row r="641" spans="2:18" x14ac:dyDescent="0.2">
      <c r="B641" s="25"/>
      <c r="C641" s="25"/>
      <c r="D641" s="25"/>
      <c r="E641" s="25"/>
      <c r="F641" s="42"/>
      <c r="G641" s="42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42"/>
    </row>
    <row r="642" spans="2:18" x14ac:dyDescent="0.2">
      <c r="B642" s="25"/>
      <c r="C642" s="25"/>
      <c r="D642" s="25"/>
      <c r="E642" s="25"/>
      <c r="F642" s="42"/>
      <c r="G642" s="42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42"/>
    </row>
    <row r="643" spans="2:18" x14ac:dyDescent="0.2">
      <c r="B643" s="25"/>
      <c r="C643" s="25"/>
      <c r="D643" s="25"/>
      <c r="E643" s="25"/>
      <c r="F643" s="42"/>
      <c r="G643" s="42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42"/>
    </row>
    <row r="644" spans="2:18" x14ac:dyDescent="0.2">
      <c r="B644" s="25"/>
      <c r="C644" s="25"/>
      <c r="D644" s="25"/>
      <c r="E644" s="25"/>
      <c r="F644" s="42"/>
      <c r="G644" s="42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42"/>
    </row>
    <row r="645" spans="2:18" x14ac:dyDescent="0.2">
      <c r="B645" s="25"/>
      <c r="C645" s="25"/>
      <c r="D645" s="25"/>
      <c r="E645" s="25"/>
      <c r="F645" s="42"/>
      <c r="G645" s="42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42"/>
    </row>
    <row r="646" spans="2:18" x14ac:dyDescent="0.2">
      <c r="B646" s="25"/>
      <c r="C646" s="25"/>
      <c r="D646" s="25"/>
      <c r="E646" s="25"/>
      <c r="F646" s="42"/>
      <c r="G646" s="42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42"/>
    </row>
    <row r="647" spans="2:18" x14ac:dyDescent="0.2">
      <c r="B647" s="25"/>
      <c r="C647" s="25"/>
      <c r="D647" s="25"/>
      <c r="E647" s="25"/>
      <c r="F647" s="42"/>
      <c r="G647" s="42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42"/>
    </row>
    <row r="648" spans="2:18" x14ac:dyDescent="0.2">
      <c r="B648" s="25"/>
      <c r="C648" s="25"/>
      <c r="D648" s="25"/>
      <c r="E648" s="25"/>
      <c r="F648" s="42"/>
      <c r="G648" s="42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42"/>
    </row>
    <row r="649" spans="2:18" x14ac:dyDescent="0.2">
      <c r="B649" s="25"/>
      <c r="C649" s="25"/>
      <c r="D649" s="25"/>
      <c r="E649" s="25"/>
      <c r="F649" s="42"/>
      <c r="G649" s="42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42"/>
    </row>
    <row r="650" spans="2:18" x14ac:dyDescent="0.2">
      <c r="B650" s="25"/>
      <c r="C650" s="25"/>
      <c r="D650" s="25"/>
      <c r="E650" s="25"/>
      <c r="F650" s="42"/>
      <c r="G650" s="42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42"/>
    </row>
    <row r="651" spans="2:18" x14ac:dyDescent="0.2">
      <c r="B651" s="25"/>
      <c r="C651" s="25"/>
      <c r="D651" s="25"/>
      <c r="E651" s="25"/>
      <c r="F651" s="42"/>
      <c r="G651" s="42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42"/>
    </row>
    <row r="652" spans="2:18" x14ac:dyDescent="0.2">
      <c r="B652" s="25"/>
      <c r="C652" s="25"/>
      <c r="D652" s="25"/>
      <c r="E652" s="25"/>
      <c r="F652" s="42"/>
      <c r="G652" s="42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42"/>
    </row>
    <row r="653" spans="2:18" x14ac:dyDescent="0.2">
      <c r="B653" s="25"/>
      <c r="C653" s="25"/>
      <c r="D653" s="25"/>
      <c r="E653" s="25"/>
      <c r="F653" s="42"/>
      <c r="G653" s="42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42"/>
    </row>
    <row r="654" spans="2:18" x14ac:dyDescent="0.2">
      <c r="B654" s="25"/>
      <c r="C654" s="25"/>
      <c r="D654" s="25"/>
      <c r="E654" s="25"/>
      <c r="F654" s="42"/>
      <c r="G654" s="42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42"/>
    </row>
    <row r="655" spans="2:18" x14ac:dyDescent="0.2">
      <c r="B655" s="25"/>
      <c r="C655" s="25"/>
      <c r="D655" s="25"/>
      <c r="E655" s="25"/>
      <c r="F655" s="42"/>
      <c r="G655" s="42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42"/>
    </row>
    <row r="656" spans="2:18" x14ac:dyDescent="0.2">
      <c r="B656" s="25"/>
      <c r="C656" s="25"/>
      <c r="D656" s="25"/>
      <c r="E656" s="25"/>
      <c r="F656" s="42"/>
      <c r="G656" s="42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42"/>
    </row>
    <row r="657" spans="2:18" x14ac:dyDescent="0.2">
      <c r="B657" s="25"/>
      <c r="C657" s="25"/>
      <c r="D657" s="25"/>
      <c r="E657" s="25"/>
      <c r="F657" s="42"/>
      <c r="G657" s="42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42"/>
    </row>
    <row r="658" spans="2:18" x14ac:dyDescent="0.2">
      <c r="B658" s="25"/>
      <c r="C658" s="25"/>
      <c r="D658" s="25"/>
      <c r="E658" s="25"/>
      <c r="F658" s="42"/>
      <c r="G658" s="42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42"/>
    </row>
    <row r="659" spans="2:18" x14ac:dyDescent="0.2">
      <c r="B659" s="25"/>
      <c r="C659" s="25"/>
      <c r="D659" s="25"/>
      <c r="E659" s="25"/>
      <c r="F659" s="42"/>
      <c r="G659" s="42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42"/>
    </row>
    <row r="660" spans="2:18" x14ac:dyDescent="0.2">
      <c r="B660" s="25"/>
      <c r="C660" s="25"/>
      <c r="D660" s="25"/>
      <c r="E660" s="25"/>
      <c r="F660" s="42"/>
      <c r="G660" s="42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42"/>
    </row>
    <row r="661" spans="2:18" x14ac:dyDescent="0.2">
      <c r="B661" s="25"/>
      <c r="C661" s="25"/>
      <c r="D661" s="25"/>
      <c r="E661" s="25"/>
      <c r="F661" s="42"/>
      <c r="G661" s="42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42"/>
    </row>
    <row r="662" spans="2:18" x14ac:dyDescent="0.2">
      <c r="B662" s="25"/>
      <c r="C662" s="25"/>
      <c r="D662" s="25"/>
      <c r="E662" s="25"/>
      <c r="F662" s="42"/>
      <c r="G662" s="42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42"/>
    </row>
    <row r="663" spans="2:18" x14ac:dyDescent="0.2">
      <c r="B663" s="25"/>
      <c r="C663" s="25"/>
      <c r="D663" s="25"/>
      <c r="E663" s="25"/>
      <c r="F663" s="42"/>
      <c r="G663" s="42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42"/>
    </row>
    <row r="664" spans="2:18" x14ac:dyDescent="0.2">
      <c r="B664" s="25"/>
      <c r="C664" s="25"/>
      <c r="D664" s="25"/>
      <c r="E664" s="25"/>
      <c r="F664" s="42"/>
      <c r="G664" s="42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42"/>
    </row>
    <row r="665" spans="2:18" x14ac:dyDescent="0.2">
      <c r="B665" s="25"/>
      <c r="C665" s="25"/>
      <c r="D665" s="25"/>
      <c r="E665" s="25"/>
      <c r="F665" s="42"/>
      <c r="G665" s="42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42"/>
    </row>
    <row r="666" spans="2:18" x14ac:dyDescent="0.2">
      <c r="B666" s="25"/>
      <c r="C666" s="25"/>
      <c r="D666" s="25"/>
      <c r="E666" s="25"/>
      <c r="F666" s="42"/>
      <c r="G666" s="42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42"/>
    </row>
    <row r="667" spans="2:18" x14ac:dyDescent="0.2">
      <c r="B667" s="25"/>
      <c r="C667" s="25"/>
      <c r="D667" s="25"/>
      <c r="E667" s="25"/>
      <c r="F667" s="42"/>
      <c r="G667" s="42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42"/>
    </row>
    <row r="668" spans="2:18" x14ac:dyDescent="0.2">
      <c r="B668" s="25"/>
      <c r="C668" s="25"/>
      <c r="D668" s="25"/>
      <c r="E668" s="25"/>
      <c r="F668" s="42"/>
      <c r="G668" s="42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42"/>
    </row>
    <row r="669" spans="2:18" x14ac:dyDescent="0.2">
      <c r="B669" s="25"/>
      <c r="C669" s="25"/>
      <c r="D669" s="25"/>
      <c r="E669" s="25"/>
      <c r="F669" s="42"/>
      <c r="G669" s="42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42"/>
    </row>
    <row r="670" spans="2:18" x14ac:dyDescent="0.2">
      <c r="B670" s="25"/>
      <c r="C670" s="25"/>
      <c r="D670" s="25"/>
      <c r="E670" s="25"/>
      <c r="F670" s="42"/>
      <c r="G670" s="42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42"/>
    </row>
    <row r="671" spans="2:18" x14ac:dyDescent="0.2">
      <c r="B671" s="25"/>
      <c r="C671" s="25"/>
      <c r="D671" s="25"/>
      <c r="E671" s="25"/>
      <c r="F671" s="42"/>
      <c r="G671" s="42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42"/>
    </row>
    <row r="672" spans="2:18" x14ac:dyDescent="0.2">
      <c r="B672" s="25"/>
      <c r="C672" s="25"/>
      <c r="D672" s="25"/>
      <c r="E672" s="25"/>
      <c r="F672" s="42"/>
      <c r="G672" s="42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42"/>
    </row>
    <row r="673" spans="2:18" x14ac:dyDescent="0.2">
      <c r="B673" s="25"/>
      <c r="C673" s="25"/>
      <c r="D673" s="25"/>
      <c r="E673" s="25"/>
      <c r="F673" s="42"/>
      <c r="G673" s="42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42"/>
    </row>
    <row r="674" spans="2:18" x14ac:dyDescent="0.2">
      <c r="B674" s="25"/>
      <c r="C674" s="25"/>
      <c r="D674" s="25"/>
      <c r="E674" s="25"/>
      <c r="F674" s="42"/>
      <c r="G674" s="42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42"/>
    </row>
    <row r="675" spans="2:18" x14ac:dyDescent="0.2">
      <c r="B675" s="25"/>
      <c r="C675" s="25"/>
      <c r="D675" s="25"/>
      <c r="E675" s="25"/>
      <c r="F675" s="42"/>
      <c r="G675" s="42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42"/>
    </row>
    <row r="676" spans="2:18" x14ac:dyDescent="0.2">
      <c r="B676" s="25"/>
      <c r="C676" s="25"/>
      <c r="D676" s="25"/>
      <c r="E676" s="25"/>
      <c r="F676" s="42"/>
      <c r="G676" s="42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42"/>
    </row>
    <row r="677" spans="2:18" x14ac:dyDescent="0.2">
      <c r="B677" s="25"/>
      <c r="C677" s="25"/>
      <c r="D677" s="25"/>
      <c r="E677" s="25"/>
      <c r="F677" s="42"/>
      <c r="G677" s="42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42"/>
    </row>
    <row r="678" spans="2:18" x14ac:dyDescent="0.2">
      <c r="B678" s="25"/>
      <c r="C678" s="25"/>
      <c r="D678" s="25"/>
      <c r="E678" s="25"/>
      <c r="F678" s="42"/>
      <c r="G678" s="42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42"/>
    </row>
    <row r="679" spans="2:18" x14ac:dyDescent="0.2">
      <c r="B679" s="25"/>
      <c r="C679" s="25"/>
      <c r="D679" s="25"/>
      <c r="E679" s="25"/>
      <c r="F679" s="42"/>
      <c r="G679" s="42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42"/>
    </row>
    <row r="680" spans="2:18" x14ac:dyDescent="0.2">
      <c r="B680" s="25"/>
      <c r="C680" s="25"/>
      <c r="D680" s="25"/>
      <c r="E680" s="25"/>
      <c r="F680" s="42"/>
      <c r="G680" s="42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42"/>
    </row>
    <row r="681" spans="2:18" x14ac:dyDescent="0.2">
      <c r="B681" s="25"/>
      <c r="C681" s="25"/>
      <c r="D681" s="25"/>
      <c r="E681" s="25"/>
      <c r="F681" s="42"/>
      <c r="G681" s="42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42"/>
    </row>
    <row r="682" spans="2:18" x14ac:dyDescent="0.2">
      <c r="B682" s="25"/>
      <c r="C682" s="25"/>
      <c r="D682" s="25"/>
      <c r="E682" s="25"/>
      <c r="F682" s="42"/>
      <c r="G682" s="42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42"/>
    </row>
    <row r="683" spans="2:18" x14ac:dyDescent="0.2">
      <c r="B683" s="25"/>
      <c r="C683" s="25"/>
      <c r="D683" s="25"/>
      <c r="E683" s="25"/>
      <c r="F683" s="42"/>
      <c r="G683" s="42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42"/>
    </row>
    <row r="684" spans="2:18" x14ac:dyDescent="0.2">
      <c r="B684" s="25"/>
      <c r="C684" s="25"/>
      <c r="D684" s="25"/>
      <c r="E684" s="25"/>
      <c r="F684" s="42"/>
      <c r="G684" s="42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42"/>
    </row>
    <row r="685" spans="2:18" x14ac:dyDescent="0.2">
      <c r="B685" s="25"/>
      <c r="C685" s="25"/>
      <c r="D685" s="25"/>
      <c r="E685" s="25"/>
      <c r="F685" s="42"/>
      <c r="G685" s="42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42"/>
    </row>
    <row r="686" spans="2:18" x14ac:dyDescent="0.2">
      <c r="B686" s="25"/>
      <c r="C686" s="25"/>
      <c r="D686" s="25"/>
      <c r="E686" s="25"/>
      <c r="F686" s="42"/>
      <c r="G686" s="42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42"/>
    </row>
    <row r="687" spans="2:18" x14ac:dyDescent="0.2">
      <c r="B687" s="25"/>
      <c r="C687" s="25"/>
      <c r="D687" s="25"/>
      <c r="E687" s="25"/>
      <c r="F687" s="42"/>
      <c r="G687" s="42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42"/>
    </row>
    <row r="688" spans="2:18" x14ac:dyDescent="0.2">
      <c r="B688" s="25"/>
      <c r="C688" s="25"/>
      <c r="D688" s="25"/>
      <c r="E688" s="25"/>
      <c r="F688" s="42"/>
      <c r="G688" s="42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42"/>
    </row>
    <row r="689" spans="2:18" x14ac:dyDescent="0.2">
      <c r="B689" s="25"/>
      <c r="C689" s="25"/>
      <c r="D689" s="25"/>
      <c r="E689" s="25"/>
      <c r="F689" s="42"/>
      <c r="G689" s="42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42"/>
    </row>
    <row r="690" spans="2:18" x14ac:dyDescent="0.2">
      <c r="B690" s="25"/>
      <c r="C690" s="25"/>
      <c r="D690" s="25"/>
      <c r="E690" s="25"/>
      <c r="F690" s="42"/>
      <c r="G690" s="42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42"/>
    </row>
    <row r="691" spans="2:18" x14ac:dyDescent="0.2">
      <c r="B691" s="25"/>
      <c r="C691" s="25"/>
      <c r="D691" s="25"/>
      <c r="E691" s="25"/>
      <c r="F691" s="42"/>
      <c r="G691" s="42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42"/>
    </row>
    <row r="692" spans="2:18" x14ac:dyDescent="0.2">
      <c r="B692" s="25"/>
      <c r="C692" s="25"/>
      <c r="D692" s="25"/>
      <c r="E692" s="25"/>
      <c r="F692" s="42"/>
      <c r="G692" s="42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42"/>
    </row>
    <row r="693" spans="2:18" x14ac:dyDescent="0.2">
      <c r="B693" s="25"/>
      <c r="C693" s="25"/>
      <c r="D693" s="25"/>
      <c r="E693" s="25"/>
      <c r="F693" s="42"/>
      <c r="G693" s="42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42"/>
    </row>
    <row r="694" spans="2:18" x14ac:dyDescent="0.2">
      <c r="B694" s="25"/>
      <c r="C694" s="25"/>
      <c r="D694" s="25"/>
      <c r="E694" s="25"/>
      <c r="F694" s="42"/>
      <c r="G694" s="42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42"/>
    </row>
    <row r="695" spans="2:18" x14ac:dyDescent="0.2">
      <c r="B695" s="25"/>
      <c r="C695" s="25"/>
      <c r="D695" s="25"/>
      <c r="E695" s="25"/>
      <c r="F695" s="42"/>
      <c r="G695" s="42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42"/>
    </row>
    <row r="696" spans="2:18" x14ac:dyDescent="0.2">
      <c r="B696" s="25"/>
      <c r="C696" s="25"/>
      <c r="D696" s="25"/>
      <c r="E696" s="25"/>
      <c r="F696" s="42"/>
      <c r="G696" s="42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42"/>
    </row>
    <row r="697" spans="2:18" x14ac:dyDescent="0.2">
      <c r="B697" s="25"/>
      <c r="C697" s="25"/>
      <c r="D697" s="25"/>
      <c r="E697" s="25"/>
      <c r="F697" s="42"/>
      <c r="G697" s="42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42"/>
    </row>
    <row r="698" spans="2:18" x14ac:dyDescent="0.2">
      <c r="B698" s="25"/>
      <c r="C698" s="25"/>
      <c r="D698" s="25"/>
      <c r="E698" s="25"/>
      <c r="F698" s="42"/>
      <c r="G698" s="42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42"/>
    </row>
    <row r="699" spans="2:18" x14ac:dyDescent="0.2">
      <c r="B699" s="25"/>
      <c r="C699" s="25"/>
      <c r="D699" s="25"/>
      <c r="E699" s="25"/>
      <c r="F699" s="42"/>
      <c r="G699" s="42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42"/>
    </row>
    <row r="700" spans="2:18" x14ac:dyDescent="0.2">
      <c r="B700" s="25"/>
      <c r="C700" s="25"/>
      <c r="D700" s="25"/>
      <c r="E700" s="25"/>
      <c r="F700" s="42"/>
      <c r="G700" s="42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42"/>
    </row>
    <row r="701" spans="2:18" x14ac:dyDescent="0.2">
      <c r="B701" s="25"/>
      <c r="C701" s="25"/>
      <c r="D701" s="25"/>
      <c r="E701" s="25"/>
      <c r="F701" s="42"/>
      <c r="G701" s="42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42"/>
    </row>
    <row r="702" spans="2:18" x14ac:dyDescent="0.2">
      <c r="B702" s="25"/>
      <c r="C702" s="25"/>
      <c r="D702" s="25"/>
      <c r="E702" s="25"/>
      <c r="F702" s="42"/>
      <c r="G702" s="42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42"/>
    </row>
    <row r="703" spans="2:18" x14ac:dyDescent="0.2">
      <c r="B703" s="25"/>
      <c r="C703" s="25"/>
      <c r="D703" s="25"/>
      <c r="E703" s="25"/>
      <c r="F703" s="42"/>
      <c r="G703" s="42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42"/>
    </row>
    <row r="704" spans="2:18" x14ac:dyDescent="0.2">
      <c r="B704" s="25"/>
      <c r="C704" s="25"/>
      <c r="D704" s="25"/>
      <c r="E704" s="25"/>
      <c r="F704" s="42"/>
      <c r="G704" s="42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42"/>
    </row>
    <row r="705" spans="2:18" x14ac:dyDescent="0.2">
      <c r="B705" s="25"/>
      <c r="C705" s="25"/>
      <c r="D705" s="25"/>
      <c r="E705" s="25"/>
      <c r="F705" s="42"/>
      <c r="G705" s="42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42"/>
    </row>
    <row r="706" spans="2:18" x14ac:dyDescent="0.2">
      <c r="B706" s="25"/>
      <c r="C706" s="25"/>
      <c r="D706" s="25"/>
      <c r="E706" s="25"/>
      <c r="F706" s="42"/>
      <c r="G706" s="42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42"/>
    </row>
    <row r="707" spans="2:18" x14ac:dyDescent="0.2">
      <c r="B707" s="25"/>
      <c r="C707" s="25"/>
      <c r="D707" s="25"/>
      <c r="E707" s="25"/>
      <c r="F707" s="42"/>
      <c r="G707" s="42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42"/>
    </row>
    <row r="708" spans="2:18" x14ac:dyDescent="0.2">
      <c r="B708" s="25"/>
      <c r="C708" s="25"/>
      <c r="D708" s="25"/>
      <c r="E708" s="25"/>
      <c r="F708" s="42"/>
      <c r="G708" s="42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42"/>
    </row>
    <row r="709" spans="2:18" x14ac:dyDescent="0.2">
      <c r="B709" s="25"/>
      <c r="C709" s="25"/>
      <c r="D709" s="25"/>
      <c r="E709" s="25"/>
      <c r="F709" s="42"/>
      <c r="G709" s="42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42"/>
    </row>
    <row r="710" spans="2:18" x14ac:dyDescent="0.2">
      <c r="B710" s="25"/>
      <c r="C710" s="25"/>
      <c r="D710" s="25"/>
      <c r="E710" s="25"/>
      <c r="F710" s="42"/>
      <c r="G710" s="42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42"/>
    </row>
    <row r="711" spans="2:18" x14ac:dyDescent="0.2">
      <c r="B711" s="25"/>
      <c r="C711" s="25"/>
      <c r="D711" s="25"/>
      <c r="E711" s="25"/>
      <c r="F711" s="42"/>
      <c r="G711" s="42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42"/>
    </row>
    <row r="712" spans="2:18" x14ac:dyDescent="0.2">
      <c r="B712" s="25"/>
      <c r="C712" s="25"/>
      <c r="D712" s="25"/>
      <c r="E712" s="25"/>
      <c r="F712" s="42"/>
      <c r="G712" s="42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42"/>
    </row>
    <row r="713" spans="2:18" x14ac:dyDescent="0.2">
      <c r="B713" s="25"/>
      <c r="C713" s="25"/>
      <c r="D713" s="25"/>
      <c r="E713" s="25"/>
      <c r="F713" s="42"/>
      <c r="G713" s="42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42"/>
    </row>
    <row r="714" spans="2:18" x14ac:dyDescent="0.2">
      <c r="B714" s="25"/>
      <c r="C714" s="25"/>
      <c r="D714" s="25"/>
      <c r="E714" s="25"/>
      <c r="F714" s="42"/>
      <c r="G714" s="42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42"/>
    </row>
    <row r="715" spans="2:18" x14ac:dyDescent="0.2">
      <c r="B715" s="25"/>
      <c r="C715" s="25"/>
      <c r="D715" s="25"/>
      <c r="E715" s="25"/>
      <c r="F715" s="42"/>
      <c r="G715" s="42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42"/>
    </row>
    <row r="716" spans="2:18" x14ac:dyDescent="0.2">
      <c r="B716" s="25"/>
      <c r="C716" s="25"/>
      <c r="D716" s="25"/>
      <c r="E716" s="25"/>
      <c r="F716" s="42"/>
      <c r="G716" s="42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42"/>
    </row>
    <row r="717" spans="2:18" x14ac:dyDescent="0.2">
      <c r="B717" s="25"/>
      <c r="C717" s="25"/>
      <c r="D717" s="25"/>
      <c r="E717" s="25"/>
      <c r="F717" s="42"/>
      <c r="G717" s="42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42"/>
    </row>
    <row r="718" spans="2:18" x14ac:dyDescent="0.2">
      <c r="B718" s="25"/>
      <c r="C718" s="25"/>
      <c r="D718" s="25"/>
      <c r="E718" s="25"/>
      <c r="F718" s="42"/>
      <c r="G718" s="42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42"/>
    </row>
    <row r="719" spans="2:18" x14ac:dyDescent="0.2">
      <c r="B719" s="25"/>
      <c r="C719" s="25"/>
      <c r="D719" s="25"/>
      <c r="E719" s="25"/>
      <c r="F719" s="42"/>
      <c r="G719" s="42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42"/>
    </row>
    <row r="720" spans="2:18" x14ac:dyDescent="0.2">
      <c r="B720" s="25"/>
      <c r="C720" s="25"/>
      <c r="D720" s="25"/>
      <c r="E720" s="25"/>
      <c r="F720" s="42"/>
      <c r="G720" s="42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42"/>
    </row>
    <row r="721" spans="2:18" x14ac:dyDescent="0.2">
      <c r="B721" s="25"/>
      <c r="C721" s="25"/>
      <c r="D721" s="25"/>
      <c r="E721" s="25"/>
      <c r="F721" s="42"/>
      <c r="G721" s="42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42"/>
    </row>
    <row r="722" spans="2:18" x14ac:dyDescent="0.2">
      <c r="B722" s="25"/>
      <c r="C722" s="25"/>
      <c r="D722" s="25"/>
      <c r="E722" s="25"/>
      <c r="F722" s="42"/>
      <c r="G722" s="42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42"/>
    </row>
    <row r="723" spans="2:18" x14ac:dyDescent="0.2">
      <c r="B723" s="25"/>
      <c r="C723" s="25"/>
      <c r="D723" s="25"/>
      <c r="E723" s="25"/>
      <c r="F723" s="42"/>
      <c r="G723" s="42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42"/>
    </row>
    <row r="724" spans="2:18" x14ac:dyDescent="0.2">
      <c r="B724" s="25"/>
      <c r="C724" s="25"/>
      <c r="D724" s="25"/>
      <c r="E724" s="25"/>
      <c r="F724" s="42"/>
      <c r="G724" s="42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42"/>
    </row>
    <row r="725" spans="2:18" x14ac:dyDescent="0.2">
      <c r="B725" s="25"/>
      <c r="C725" s="25"/>
      <c r="D725" s="25"/>
      <c r="E725" s="25"/>
      <c r="F725" s="42"/>
      <c r="G725" s="42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42"/>
    </row>
    <row r="726" spans="2:18" x14ac:dyDescent="0.2">
      <c r="B726" s="25"/>
      <c r="C726" s="25"/>
      <c r="D726" s="25"/>
      <c r="E726" s="25"/>
      <c r="F726" s="42"/>
      <c r="G726" s="42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42"/>
    </row>
    <row r="727" spans="2:18" x14ac:dyDescent="0.2">
      <c r="B727" s="25"/>
      <c r="C727" s="25"/>
      <c r="D727" s="25"/>
      <c r="E727" s="25"/>
      <c r="F727" s="42"/>
      <c r="G727" s="42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42"/>
    </row>
    <row r="728" spans="2:18" x14ac:dyDescent="0.2">
      <c r="B728" s="25"/>
      <c r="C728" s="25"/>
      <c r="D728" s="25"/>
      <c r="E728" s="25"/>
      <c r="F728" s="42"/>
      <c r="G728" s="42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42"/>
    </row>
    <row r="729" spans="2:18" x14ac:dyDescent="0.2">
      <c r="B729" s="25"/>
      <c r="C729" s="25"/>
      <c r="D729" s="25"/>
      <c r="E729" s="25"/>
      <c r="F729" s="42"/>
      <c r="G729" s="42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42"/>
    </row>
    <row r="730" spans="2:18" x14ac:dyDescent="0.2">
      <c r="B730" s="25"/>
      <c r="C730" s="25"/>
      <c r="D730" s="25"/>
      <c r="E730" s="25"/>
      <c r="F730" s="42"/>
      <c r="G730" s="42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42"/>
    </row>
    <row r="731" spans="2:18" x14ac:dyDescent="0.2">
      <c r="B731" s="25"/>
      <c r="C731" s="25"/>
      <c r="D731" s="25"/>
      <c r="E731" s="25"/>
      <c r="F731" s="42"/>
      <c r="G731" s="42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42"/>
    </row>
    <row r="732" spans="2:18" x14ac:dyDescent="0.2">
      <c r="B732" s="25"/>
      <c r="C732" s="25"/>
      <c r="D732" s="25"/>
      <c r="E732" s="25"/>
      <c r="F732" s="42"/>
      <c r="G732" s="42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42"/>
    </row>
    <row r="733" spans="2:18" x14ac:dyDescent="0.2">
      <c r="B733" s="25"/>
      <c r="C733" s="25"/>
      <c r="D733" s="25"/>
      <c r="E733" s="25"/>
      <c r="F733" s="42"/>
      <c r="G733" s="42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42"/>
    </row>
    <row r="734" spans="2:18" x14ac:dyDescent="0.2">
      <c r="B734" s="25"/>
      <c r="C734" s="25"/>
      <c r="D734" s="25"/>
      <c r="E734" s="25"/>
      <c r="F734" s="42"/>
      <c r="G734" s="42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42"/>
    </row>
    <row r="735" spans="2:18" x14ac:dyDescent="0.2">
      <c r="B735" s="25"/>
      <c r="C735" s="25"/>
      <c r="D735" s="25"/>
      <c r="E735" s="25"/>
      <c r="F735" s="42"/>
      <c r="G735" s="42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42"/>
    </row>
    <row r="736" spans="2:18" x14ac:dyDescent="0.2">
      <c r="B736" s="25"/>
      <c r="C736" s="25"/>
      <c r="D736" s="25"/>
      <c r="E736" s="25"/>
      <c r="F736" s="42"/>
      <c r="G736" s="42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42"/>
    </row>
    <row r="737" spans="2:18" x14ac:dyDescent="0.2">
      <c r="B737" s="25"/>
      <c r="C737" s="25"/>
      <c r="D737" s="25"/>
      <c r="E737" s="25"/>
      <c r="F737" s="42"/>
      <c r="G737" s="42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42"/>
    </row>
    <row r="738" spans="2:18" x14ac:dyDescent="0.2">
      <c r="B738" s="25"/>
      <c r="C738" s="25"/>
      <c r="D738" s="25"/>
      <c r="E738" s="25"/>
      <c r="F738" s="42"/>
      <c r="G738" s="42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42"/>
    </row>
    <row r="739" spans="2:18" x14ac:dyDescent="0.2">
      <c r="B739" s="25"/>
      <c r="C739" s="25"/>
      <c r="D739" s="25"/>
      <c r="E739" s="25"/>
      <c r="F739" s="42"/>
      <c r="G739" s="42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42"/>
    </row>
    <row r="740" spans="2:18" x14ac:dyDescent="0.2">
      <c r="B740" s="25"/>
      <c r="C740" s="25"/>
      <c r="D740" s="25"/>
      <c r="E740" s="25"/>
      <c r="F740" s="42"/>
      <c r="G740" s="42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42"/>
    </row>
    <row r="741" spans="2:18" x14ac:dyDescent="0.2">
      <c r="B741" s="25"/>
      <c r="C741" s="25"/>
      <c r="D741" s="25"/>
      <c r="E741" s="25"/>
      <c r="F741" s="42"/>
      <c r="G741" s="42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42"/>
    </row>
    <row r="742" spans="2:18" x14ac:dyDescent="0.2">
      <c r="B742" s="25"/>
      <c r="C742" s="25"/>
      <c r="D742" s="25"/>
      <c r="E742" s="25"/>
      <c r="F742" s="42"/>
      <c r="G742" s="42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42"/>
    </row>
    <row r="743" spans="2:18" x14ac:dyDescent="0.2">
      <c r="B743" s="25"/>
      <c r="C743" s="25"/>
      <c r="D743" s="25"/>
      <c r="E743" s="25"/>
      <c r="F743" s="42"/>
      <c r="G743" s="42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42"/>
    </row>
    <row r="744" spans="2:18" x14ac:dyDescent="0.2">
      <c r="B744" s="25"/>
      <c r="C744" s="25"/>
      <c r="D744" s="25"/>
      <c r="E744" s="25"/>
      <c r="F744" s="42"/>
      <c r="G744" s="42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42"/>
    </row>
    <row r="745" spans="2:18" x14ac:dyDescent="0.2">
      <c r="B745" s="25"/>
      <c r="C745" s="25"/>
      <c r="D745" s="25"/>
      <c r="E745" s="25"/>
      <c r="F745" s="42"/>
      <c r="G745" s="42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42"/>
    </row>
    <row r="746" spans="2:18" x14ac:dyDescent="0.2">
      <c r="B746" s="25"/>
      <c r="C746" s="25"/>
      <c r="D746" s="25"/>
      <c r="E746" s="25"/>
      <c r="F746" s="42"/>
      <c r="G746" s="42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42"/>
    </row>
    <row r="747" spans="2:18" x14ac:dyDescent="0.2">
      <c r="B747" s="25"/>
      <c r="C747" s="25"/>
      <c r="D747" s="25"/>
      <c r="E747" s="25"/>
      <c r="F747" s="42"/>
      <c r="G747" s="42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42"/>
    </row>
    <row r="748" spans="2:18" x14ac:dyDescent="0.2">
      <c r="B748" s="25"/>
      <c r="C748" s="25"/>
      <c r="D748" s="25"/>
      <c r="E748" s="25"/>
      <c r="F748" s="42"/>
      <c r="G748" s="42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42"/>
    </row>
    <row r="749" spans="2:18" x14ac:dyDescent="0.2">
      <c r="B749" s="25"/>
      <c r="C749" s="25"/>
      <c r="D749" s="25"/>
      <c r="E749" s="25"/>
      <c r="F749" s="42"/>
      <c r="G749" s="42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42"/>
    </row>
    <row r="750" spans="2:18" x14ac:dyDescent="0.2">
      <c r="B750" s="25"/>
      <c r="C750" s="25"/>
      <c r="D750" s="25"/>
      <c r="E750" s="25"/>
      <c r="F750" s="42"/>
      <c r="G750" s="42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42"/>
    </row>
    <row r="751" spans="2:18" x14ac:dyDescent="0.2">
      <c r="B751" s="25"/>
      <c r="C751" s="25"/>
      <c r="D751" s="25"/>
      <c r="E751" s="25"/>
      <c r="F751" s="42"/>
      <c r="G751" s="42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42"/>
    </row>
    <row r="752" spans="2:18" x14ac:dyDescent="0.2">
      <c r="B752" s="25"/>
      <c r="C752" s="25"/>
      <c r="D752" s="25"/>
      <c r="E752" s="25"/>
      <c r="F752" s="42"/>
      <c r="G752" s="42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42"/>
    </row>
    <row r="753" spans="2:18" x14ac:dyDescent="0.2">
      <c r="B753" s="25"/>
      <c r="C753" s="25"/>
      <c r="D753" s="25"/>
      <c r="E753" s="25"/>
      <c r="F753" s="42"/>
      <c r="G753" s="42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42"/>
    </row>
    <row r="754" spans="2:18" x14ac:dyDescent="0.2">
      <c r="B754" s="25"/>
      <c r="C754" s="25"/>
      <c r="D754" s="25"/>
      <c r="E754" s="25"/>
      <c r="F754" s="42"/>
      <c r="G754" s="42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42"/>
    </row>
    <row r="755" spans="2:18" x14ac:dyDescent="0.2">
      <c r="B755" s="25"/>
      <c r="C755" s="25"/>
      <c r="D755" s="25"/>
      <c r="E755" s="25"/>
      <c r="F755" s="42"/>
      <c r="G755" s="42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42"/>
    </row>
    <row r="756" spans="2:18" x14ac:dyDescent="0.2">
      <c r="B756" s="25"/>
      <c r="C756" s="25"/>
      <c r="D756" s="25"/>
      <c r="E756" s="25"/>
      <c r="F756" s="42"/>
      <c r="G756" s="42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42"/>
    </row>
    <row r="757" spans="2:18" x14ac:dyDescent="0.2">
      <c r="B757" s="25"/>
      <c r="C757" s="25"/>
      <c r="D757" s="25"/>
      <c r="E757" s="25"/>
      <c r="F757" s="42"/>
      <c r="G757" s="42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42"/>
    </row>
    <row r="758" spans="2:18" x14ac:dyDescent="0.2">
      <c r="B758" s="25"/>
      <c r="C758" s="25"/>
      <c r="D758" s="25"/>
      <c r="E758" s="25"/>
      <c r="F758" s="42"/>
      <c r="G758" s="42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42"/>
    </row>
    <row r="759" spans="2:18" x14ac:dyDescent="0.2">
      <c r="B759" s="25"/>
      <c r="C759" s="25"/>
      <c r="D759" s="25"/>
      <c r="E759" s="25"/>
      <c r="F759" s="42"/>
      <c r="G759" s="42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42"/>
    </row>
    <row r="760" spans="2:18" x14ac:dyDescent="0.2">
      <c r="B760" s="25"/>
      <c r="C760" s="25"/>
      <c r="D760" s="25"/>
      <c r="E760" s="25"/>
      <c r="F760" s="42"/>
      <c r="G760" s="42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42"/>
    </row>
    <row r="761" spans="2:18" x14ac:dyDescent="0.2">
      <c r="B761" s="25"/>
      <c r="C761" s="25"/>
      <c r="D761" s="25"/>
      <c r="E761" s="25"/>
      <c r="F761" s="42"/>
      <c r="G761" s="42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42"/>
    </row>
    <row r="762" spans="2:18" x14ac:dyDescent="0.2">
      <c r="B762" s="25"/>
      <c r="C762" s="25"/>
      <c r="D762" s="25"/>
      <c r="E762" s="25"/>
      <c r="F762" s="42"/>
      <c r="G762" s="42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42"/>
    </row>
    <row r="763" spans="2:18" x14ac:dyDescent="0.2">
      <c r="B763" s="25"/>
      <c r="C763" s="25"/>
      <c r="D763" s="25"/>
      <c r="E763" s="25"/>
      <c r="F763" s="42"/>
      <c r="G763" s="42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42"/>
    </row>
    <row r="764" spans="2:18" x14ac:dyDescent="0.2">
      <c r="B764" s="25"/>
      <c r="C764" s="25"/>
      <c r="D764" s="25"/>
      <c r="E764" s="25"/>
      <c r="F764" s="42"/>
      <c r="G764" s="42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42"/>
    </row>
    <row r="765" spans="2:18" x14ac:dyDescent="0.2">
      <c r="B765" s="25"/>
      <c r="C765" s="25"/>
      <c r="D765" s="25"/>
      <c r="E765" s="25"/>
      <c r="F765" s="42"/>
      <c r="G765" s="42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42"/>
    </row>
    <row r="766" spans="2:18" x14ac:dyDescent="0.2">
      <c r="B766" s="25"/>
      <c r="C766" s="25"/>
      <c r="D766" s="25"/>
      <c r="E766" s="25"/>
      <c r="F766" s="42"/>
      <c r="G766" s="42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42"/>
    </row>
    <row r="767" spans="2:18" x14ac:dyDescent="0.2">
      <c r="B767" s="25"/>
      <c r="C767" s="25"/>
      <c r="D767" s="25"/>
      <c r="E767" s="25"/>
      <c r="F767" s="42"/>
      <c r="G767" s="42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42"/>
    </row>
    <row r="768" spans="2:18" x14ac:dyDescent="0.2">
      <c r="B768" s="25"/>
      <c r="C768" s="25"/>
      <c r="D768" s="25"/>
      <c r="E768" s="25"/>
      <c r="F768" s="42"/>
      <c r="G768" s="42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42"/>
    </row>
    <row r="769" spans="2:18" x14ac:dyDescent="0.2">
      <c r="B769" s="25"/>
      <c r="C769" s="25"/>
      <c r="D769" s="25"/>
      <c r="E769" s="25"/>
      <c r="F769" s="42"/>
      <c r="G769" s="42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42"/>
    </row>
    <row r="770" spans="2:18" x14ac:dyDescent="0.2">
      <c r="B770" s="25"/>
      <c r="C770" s="25"/>
      <c r="D770" s="25"/>
      <c r="E770" s="25"/>
      <c r="F770" s="42"/>
      <c r="G770" s="42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42"/>
    </row>
    <row r="771" spans="2:18" x14ac:dyDescent="0.2">
      <c r="B771" s="25"/>
      <c r="C771" s="25"/>
      <c r="D771" s="25"/>
      <c r="E771" s="25"/>
      <c r="F771" s="42"/>
      <c r="G771" s="42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42"/>
    </row>
    <row r="772" spans="2:18" x14ac:dyDescent="0.2">
      <c r="B772" s="25"/>
      <c r="C772" s="25"/>
      <c r="D772" s="25"/>
      <c r="E772" s="25"/>
      <c r="F772" s="42"/>
      <c r="G772" s="42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42"/>
    </row>
    <row r="773" spans="2:18" x14ac:dyDescent="0.2">
      <c r="B773" s="25"/>
      <c r="C773" s="25"/>
      <c r="D773" s="25"/>
      <c r="E773" s="25"/>
      <c r="F773" s="42"/>
      <c r="G773" s="42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42"/>
    </row>
    <row r="774" spans="2:18" x14ac:dyDescent="0.2">
      <c r="B774" s="25"/>
      <c r="C774" s="25"/>
      <c r="D774" s="25"/>
      <c r="E774" s="25"/>
      <c r="F774" s="42"/>
      <c r="G774" s="42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42"/>
    </row>
    <row r="775" spans="2:18" x14ac:dyDescent="0.2">
      <c r="B775" s="25"/>
      <c r="C775" s="25"/>
      <c r="D775" s="25"/>
      <c r="E775" s="25"/>
      <c r="F775" s="42"/>
      <c r="G775" s="42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42"/>
    </row>
    <row r="776" spans="2:18" x14ac:dyDescent="0.2">
      <c r="B776" s="25"/>
      <c r="C776" s="25"/>
      <c r="D776" s="25"/>
      <c r="E776" s="25"/>
      <c r="F776" s="42"/>
      <c r="G776" s="42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42"/>
    </row>
    <row r="777" spans="2:18" x14ac:dyDescent="0.2">
      <c r="B777" s="25"/>
      <c r="C777" s="25"/>
      <c r="D777" s="25"/>
      <c r="E777" s="25"/>
      <c r="F777" s="42"/>
      <c r="G777" s="42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42"/>
    </row>
    <row r="778" spans="2:18" x14ac:dyDescent="0.2">
      <c r="B778" s="25"/>
      <c r="C778" s="25"/>
      <c r="D778" s="25"/>
      <c r="E778" s="25"/>
      <c r="F778" s="42"/>
      <c r="G778" s="42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42"/>
    </row>
    <row r="779" spans="2:18" x14ac:dyDescent="0.2">
      <c r="B779" s="25"/>
      <c r="C779" s="25"/>
      <c r="D779" s="25"/>
      <c r="E779" s="25"/>
      <c r="F779" s="42"/>
      <c r="G779" s="42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42"/>
    </row>
    <row r="780" spans="2:18" x14ac:dyDescent="0.2">
      <c r="B780" s="25"/>
      <c r="C780" s="25"/>
      <c r="D780" s="25"/>
      <c r="E780" s="25"/>
      <c r="F780" s="42"/>
      <c r="G780" s="42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42"/>
    </row>
    <row r="781" spans="2:18" x14ac:dyDescent="0.2">
      <c r="B781" s="25"/>
      <c r="C781" s="25"/>
      <c r="D781" s="25"/>
      <c r="E781" s="25"/>
      <c r="F781" s="42"/>
      <c r="G781" s="42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42"/>
    </row>
    <row r="782" spans="2:18" x14ac:dyDescent="0.2">
      <c r="B782" s="25"/>
      <c r="C782" s="25"/>
      <c r="D782" s="25"/>
      <c r="E782" s="25"/>
      <c r="F782" s="42"/>
      <c r="G782" s="42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42"/>
    </row>
    <row r="783" spans="2:18" x14ac:dyDescent="0.2">
      <c r="B783" s="25"/>
      <c r="C783" s="25"/>
      <c r="D783" s="25"/>
      <c r="E783" s="25"/>
      <c r="F783" s="42"/>
      <c r="G783" s="42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42"/>
    </row>
    <row r="784" spans="2:18" x14ac:dyDescent="0.2">
      <c r="B784" s="25"/>
      <c r="C784" s="25"/>
      <c r="D784" s="25"/>
      <c r="E784" s="25"/>
      <c r="F784" s="42"/>
      <c r="G784" s="42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42"/>
    </row>
    <row r="785" spans="2:18" x14ac:dyDescent="0.2">
      <c r="B785" s="25"/>
      <c r="C785" s="25"/>
      <c r="D785" s="25"/>
      <c r="E785" s="25"/>
      <c r="F785" s="42"/>
      <c r="G785" s="42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42"/>
    </row>
    <row r="786" spans="2:18" x14ac:dyDescent="0.2">
      <c r="B786" s="25"/>
      <c r="C786" s="25"/>
      <c r="D786" s="25"/>
      <c r="E786" s="25"/>
      <c r="F786" s="42"/>
      <c r="G786" s="42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42"/>
    </row>
    <row r="787" spans="2:18" x14ac:dyDescent="0.2">
      <c r="B787" s="25"/>
      <c r="C787" s="25"/>
      <c r="D787" s="25"/>
      <c r="E787" s="25"/>
      <c r="F787" s="42"/>
      <c r="G787" s="42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42"/>
    </row>
    <row r="788" spans="2:18" x14ac:dyDescent="0.2">
      <c r="B788" s="25"/>
      <c r="C788" s="25"/>
      <c r="D788" s="25"/>
      <c r="E788" s="25"/>
      <c r="F788" s="42"/>
      <c r="G788" s="42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42"/>
    </row>
    <row r="789" spans="2:18" x14ac:dyDescent="0.2">
      <c r="B789" s="25"/>
      <c r="C789" s="25"/>
      <c r="D789" s="25"/>
      <c r="E789" s="25"/>
      <c r="F789" s="42"/>
      <c r="G789" s="42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42"/>
    </row>
    <row r="790" spans="2:18" x14ac:dyDescent="0.2">
      <c r="B790" s="25"/>
      <c r="C790" s="25"/>
      <c r="D790" s="25"/>
      <c r="E790" s="25"/>
      <c r="F790" s="42"/>
      <c r="G790" s="42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42"/>
    </row>
    <row r="791" spans="2:18" x14ac:dyDescent="0.2">
      <c r="B791" s="25"/>
      <c r="C791" s="25"/>
      <c r="D791" s="25"/>
      <c r="E791" s="25"/>
      <c r="F791" s="42"/>
      <c r="G791" s="42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42"/>
    </row>
    <row r="792" spans="2:18" x14ac:dyDescent="0.2">
      <c r="B792" s="25"/>
      <c r="C792" s="25"/>
      <c r="D792" s="25"/>
      <c r="E792" s="25"/>
      <c r="F792" s="42"/>
      <c r="G792" s="42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42"/>
    </row>
    <row r="793" spans="2:18" x14ac:dyDescent="0.2">
      <c r="B793" s="25"/>
      <c r="C793" s="25"/>
      <c r="D793" s="25"/>
      <c r="E793" s="25"/>
      <c r="F793" s="42"/>
      <c r="G793" s="42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42"/>
    </row>
    <row r="794" spans="2:18" x14ac:dyDescent="0.2">
      <c r="B794" s="25"/>
      <c r="C794" s="25"/>
      <c r="D794" s="25"/>
      <c r="E794" s="25"/>
      <c r="F794" s="42"/>
      <c r="G794" s="42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42"/>
    </row>
    <row r="795" spans="2:18" x14ac:dyDescent="0.2">
      <c r="B795" s="25"/>
      <c r="C795" s="25"/>
      <c r="D795" s="25"/>
      <c r="E795" s="25"/>
      <c r="F795" s="42"/>
      <c r="G795" s="42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42"/>
    </row>
    <row r="796" spans="2:18" x14ac:dyDescent="0.2">
      <c r="B796" s="25"/>
      <c r="C796" s="25"/>
      <c r="D796" s="25"/>
      <c r="E796" s="25"/>
      <c r="F796" s="42"/>
      <c r="G796" s="42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42"/>
    </row>
    <row r="797" spans="2:18" x14ac:dyDescent="0.2">
      <c r="B797" s="25"/>
      <c r="C797" s="25"/>
      <c r="D797" s="25"/>
      <c r="E797" s="25"/>
      <c r="F797" s="42"/>
      <c r="G797" s="42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42"/>
    </row>
    <row r="798" spans="2:18" x14ac:dyDescent="0.2">
      <c r="B798" s="25"/>
      <c r="C798" s="25"/>
      <c r="D798" s="25"/>
      <c r="E798" s="25"/>
      <c r="F798" s="42"/>
      <c r="G798" s="42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42"/>
    </row>
    <row r="799" spans="2:18" x14ac:dyDescent="0.2">
      <c r="B799" s="25"/>
      <c r="C799" s="25"/>
      <c r="D799" s="25"/>
      <c r="E799" s="25"/>
      <c r="F799" s="42"/>
      <c r="G799" s="42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42"/>
    </row>
    <row r="800" spans="2:18" x14ac:dyDescent="0.2">
      <c r="B800" s="25"/>
      <c r="C800" s="25"/>
      <c r="D800" s="25"/>
      <c r="E800" s="25"/>
      <c r="F800" s="42"/>
      <c r="G800" s="42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42"/>
    </row>
    <row r="801" spans="2:18" x14ac:dyDescent="0.2">
      <c r="B801" s="25"/>
      <c r="C801" s="25"/>
      <c r="D801" s="25"/>
      <c r="E801" s="25"/>
      <c r="F801" s="42"/>
      <c r="G801" s="42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42"/>
    </row>
    <row r="802" spans="2:18" x14ac:dyDescent="0.2">
      <c r="B802" s="25"/>
      <c r="C802" s="25"/>
      <c r="D802" s="25"/>
      <c r="E802" s="25"/>
      <c r="F802" s="42"/>
      <c r="G802" s="42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42"/>
    </row>
    <row r="803" spans="2:18" x14ac:dyDescent="0.2">
      <c r="B803" s="25"/>
      <c r="C803" s="25"/>
      <c r="D803" s="25"/>
      <c r="E803" s="25"/>
      <c r="F803" s="42"/>
      <c r="G803" s="42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42"/>
    </row>
    <row r="804" spans="2:18" x14ac:dyDescent="0.2">
      <c r="B804" s="25"/>
      <c r="C804" s="25"/>
      <c r="D804" s="25"/>
      <c r="E804" s="25"/>
      <c r="F804" s="42"/>
      <c r="G804" s="42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42"/>
    </row>
    <row r="805" spans="2:18" x14ac:dyDescent="0.2">
      <c r="B805" s="25"/>
      <c r="C805" s="25"/>
      <c r="D805" s="25"/>
      <c r="E805" s="25"/>
      <c r="F805" s="42"/>
      <c r="G805" s="42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42"/>
    </row>
    <row r="806" spans="2:18" x14ac:dyDescent="0.2">
      <c r="B806" s="25"/>
      <c r="C806" s="25"/>
      <c r="D806" s="25"/>
      <c r="E806" s="25"/>
      <c r="F806" s="42"/>
      <c r="G806" s="42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42"/>
    </row>
    <row r="807" spans="2:18" x14ac:dyDescent="0.2">
      <c r="B807" s="25"/>
      <c r="C807" s="25"/>
      <c r="D807" s="25"/>
      <c r="E807" s="25"/>
      <c r="F807" s="42"/>
      <c r="G807" s="42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42"/>
    </row>
    <row r="808" spans="2:18" x14ac:dyDescent="0.2">
      <c r="B808" s="25"/>
      <c r="C808" s="25"/>
      <c r="D808" s="25"/>
      <c r="E808" s="25"/>
      <c r="F808" s="42"/>
      <c r="G808" s="42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42"/>
    </row>
    <row r="809" spans="2:18" x14ac:dyDescent="0.2">
      <c r="B809" s="25"/>
      <c r="C809" s="25"/>
      <c r="D809" s="25"/>
      <c r="E809" s="25"/>
      <c r="F809" s="42"/>
      <c r="G809" s="42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42"/>
    </row>
    <row r="810" spans="2:18" x14ac:dyDescent="0.2">
      <c r="B810" s="25"/>
      <c r="C810" s="25"/>
      <c r="D810" s="25"/>
      <c r="E810" s="25"/>
      <c r="F810" s="42"/>
      <c r="G810" s="42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42"/>
    </row>
    <row r="811" spans="2:18" x14ac:dyDescent="0.2">
      <c r="B811" s="25"/>
      <c r="C811" s="25"/>
      <c r="D811" s="25"/>
      <c r="E811" s="25"/>
      <c r="F811" s="42"/>
      <c r="G811" s="42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42"/>
    </row>
    <row r="812" spans="2:18" x14ac:dyDescent="0.2">
      <c r="B812" s="25"/>
      <c r="C812" s="25"/>
      <c r="D812" s="25"/>
      <c r="E812" s="25"/>
      <c r="F812" s="42"/>
      <c r="G812" s="42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42"/>
    </row>
    <row r="813" spans="2:18" x14ac:dyDescent="0.2">
      <c r="B813" s="25"/>
      <c r="C813" s="25"/>
      <c r="D813" s="25"/>
      <c r="E813" s="25"/>
      <c r="F813" s="42"/>
      <c r="G813" s="42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42"/>
    </row>
    <row r="814" spans="2:18" x14ac:dyDescent="0.2">
      <c r="B814" s="25"/>
      <c r="C814" s="25"/>
      <c r="D814" s="25"/>
      <c r="E814" s="25"/>
      <c r="F814" s="42"/>
      <c r="G814" s="42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42"/>
    </row>
    <row r="815" spans="2:18" x14ac:dyDescent="0.2">
      <c r="B815" s="25"/>
      <c r="C815" s="25"/>
      <c r="D815" s="25"/>
      <c r="E815" s="25"/>
      <c r="F815" s="42"/>
      <c r="G815" s="42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42"/>
    </row>
    <row r="816" spans="2:18" x14ac:dyDescent="0.2">
      <c r="B816" s="25"/>
      <c r="C816" s="25"/>
      <c r="D816" s="25"/>
      <c r="E816" s="25"/>
      <c r="F816" s="42"/>
      <c r="G816" s="42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42"/>
    </row>
    <row r="817" spans="2:18" x14ac:dyDescent="0.2">
      <c r="B817" s="25"/>
      <c r="C817" s="25"/>
      <c r="D817" s="25"/>
      <c r="E817" s="25"/>
      <c r="F817" s="42"/>
      <c r="G817" s="42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42"/>
    </row>
    <row r="818" spans="2:18" x14ac:dyDescent="0.2">
      <c r="B818" s="25"/>
      <c r="C818" s="25"/>
      <c r="D818" s="25"/>
      <c r="E818" s="25"/>
      <c r="F818" s="42"/>
      <c r="G818" s="42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42"/>
    </row>
    <row r="819" spans="2:18" x14ac:dyDescent="0.2">
      <c r="B819" s="25"/>
      <c r="C819" s="25"/>
      <c r="D819" s="25"/>
      <c r="E819" s="25"/>
      <c r="F819" s="42"/>
      <c r="G819" s="42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42"/>
    </row>
    <row r="820" spans="2:18" x14ac:dyDescent="0.2">
      <c r="B820" s="25"/>
      <c r="C820" s="25"/>
      <c r="D820" s="25"/>
      <c r="E820" s="25"/>
      <c r="F820" s="42"/>
      <c r="G820" s="42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42"/>
    </row>
    <row r="821" spans="2:18" x14ac:dyDescent="0.2">
      <c r="B821" s="25"/>
      <c r="C821" s="25"/>
      <c r="D821" s="25"/>
      <c r="E821" s="25"/>
      <c r="F821" s="42"/>
      <c r="G821" s="42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42"/>
    </row>
    <row r="822" spans="2:18" x14ac:dyDescent="0.2">
      <c r="B822" s="25"/>
      <c r="C822" s="25"/>
      <c r="D822" s="25"/>
      <c r="E822" s="25"/>
      <c r="F822" s="42"/>
      <c r="G822" s="42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42"/>
    </row>
    <row r="823" spans="2:18" x14ac:dyDescent="0.2">
      <c r="B823" s="25"/>
      <c r="C823" s="25"/>
      <c r="D823" s="25"/>
      <c r="E823" s="25"/>
      <c r="F823" s="42"/>
      <c r="G823" s="42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42"/>
    </row>
    <row r="824" spans="2:18" x14ac:dyDescent="0.2">
      <c r="B824" s="25"/>
      <c r="C824" s="25"/>
      <c r="D824" s="25"/>
      <c r="E824" s="25"/>
      <c r="F824" s="42"/>
      <c r="G824" s="42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42"/>
    </row>
    <row r="825" spans="2:18" x14ac:dyDescent="0.2">
      <c r="B825" s="25"/>
      <c r="C825" s="25"/>
      <c r="D825" s="25"/>
      <c r="E825" s="25"/>
      <c r="F825" s="42"/>
      <c r="G825" s="42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42"/>
    </row>
    <row r="826" spans="2:18" x14ac:dyDescent="0.2">
      <c r="B826" s="25"/>
      <c r="C826" s="25"/>
      <c r="D826" s="25"/>
      <c r="E826" s="25"/>
      <c r="F826" s="42"/>
      <c r="G826" s="42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42"/>
    </row>
    <row r="827" spans="2:18" x14ac:dyDescent="0.2">
      <c r="B827" s="25"/>
      <c r="C827" s="25"/>
      <c r="D827" s="25"/>
      <c r="E827" s="25"/>
      <c r="F827" s="42"/>
      <c r="G827" s="42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42"/>
    </row>
    <row r="828" spans="2:18" x14ac:dyDescent="0.2">
      <c r="B828" s="25"/>
      <c r="C828" s="25"/>
      <c r="D828" s="25"/>
      <c r="E828" s="25"/>
      <c r="F828" s="42"/>
      <c r="G828" s="42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42"/>
    </row>
    <row r="829" spans="2:18" x14ac:dyDescent="0.2">
      <c r="B829" s="25"/>
      <c r="C829" s="25"/>
      <c r="D829" s="25"/>
      <c r="E829" s="25"/>
      <c r="F829" s="42"/>
      <c r="G829" s="42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42"/>
    </row>
    <row r="830" spans="2:18" x14ac:dyDescent="0.2">
      <c r="B830" s="25"/>
      <c r="C830" s="25"/>
      <c r="D830" s="25"/>
      <c r="E830" s="25"/>
      <c r="F830" s="42"/>
      <c r="G830" s="42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42"/>
    </row>
    <row r="831" spans="2:18" x14ac:dyDescent="0.2">
      <c r="B831" s="25"/>
      <c r="C831" s="25"/>
      <c r="D831" s="25"/>
      <c r="E831" s="25"/>
      <c r="F831" s="42"/>
      <c r="G831" s="42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42"/>
    </row>
    <row r="832" spans="2:18" x14ac:dyDescent="0.2">
      <c r="B832" s="25"/>
      <c r="C832" s="25"/>
      <c r="D832" s="25"/>
      <c r="E832" s="25"/>
      <c r="F832" s="42"/>
      <c r="G832" s="42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42"/>
    </row>
    <row r="833" spans="2:18" x14ac:dyDescent="0.2">
      <c r="B833" s="25"/>
      <c r="C833" s="25"/>
      <c r="D833" s="25"/>
      <c r="E833" s="25"/>
      <c r="F833" s="42"/>
      <c r="G833" s="42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42"/>
    </row>
    <row r="834" spans="2:18" x14ac:dyDescent="0.2">
      <c r="B834" s="25"/>
      <c r="C834" s="25"/>
      <c r="D834" s="25"/>
      <c r="E834" s="25"/>
      <c r="F834" s="42"/>
      <c r="G834" s="42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42"/>
    </row>
    <row r="835" spans="2:18" x14ac:dyDescent="0.2">
      <c r="B835" s="25"/>
      <c r="C835" s="25"/>
      <c r="D835" s="25"/>
      <c r="E835" s="25"/>
      <c r="F835" s="42"/>
      <c r="G835" s="42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42"/>
    </row>
    <row r="836" spans="2:18" x14ac:dyDescent="0.2">
      <c r="B836" s="25"/>
      <c r="C836" s="25"/>
      <c r="D836" s="25"/>
      <c r="E836" s="25"/>
      <c r="F836" s="42"/>
      <c r="G836" s="42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42"/>
    </row>
    <row r="837" spans="2:18" x14ac:dyDescent="0.2">
      <c r="B837" s="25"/>
      <c r="C837" s="25"/>
      <c r="D837" s="25"/>
      <c r="E837" s="25"/>
      <c r="F837" s="42"/>
      <c r="G837" s="42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42"/>
    </row>
    <row r="838" spans="2:18" x14ac:dyDescent="0.2">
      <c r="B838" s="25"/>
      <c r="C838" s="25"/>
      <c r="D838" s="25"/>
      <c r="E838" s="25"/>
      <c r="F838" s="42"/>
      <c r="G838" s="42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42"/>
    </row>
    <row r="839" spans="2:18" x14ac:dyDescent="0.2">
      <c r="B839" s="25"/>
      <c r="C839" s="25"/>
      <c r="D839" s="25"/>
      <c r="E839" s="25"/>
      <c r="F839" s="42"/>
      <c r="G839" s="42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42"/>
    </row>
    <row r="840" spans="2:18" x14ac:dyDescent="0.2">
      <c r="B840" s="25"/>
      <c r="C840" s="25"/>
      <c r="D840" s="25"/>
      <c r="E840" s="25"/>
      <c r="F840" s="42"/>
      <c r="G840" s="42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42"/>
    </row>
    <row r="841" spans="2:18" x14ac:dyDescent="0.2">
      <c r="B841" s="25"/>
      <c r="C841" s="25"/>
      <c r="D841" s="25"/>
      <c r="E841" s="25"/>
      <c r="F841" s="42"/>
      <c r="G841" s="42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42"/>
    </row>
    <row r="842" spans="2:18" x14ac:dyDescent="0.2">
      <c r="B842" s="25"/>
      <c r="C842" s="25"/>
      <c r="D842" s="25"/>
      <c r="E842" s="25"/>
      <c r="F842" s="42"/>
      <c r="G842" s="42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42"/>
    </row>
    <row r="843" spans="2:18" x14ac:dyDescent="0.2">
      <c r="B843" s="25"/>
      <c r="C843" s="25"/>
      <c r="D843" s="25"/>
      <c r="E843" s="25"/>
      <c r="F843" s="42"/>
      <c r="G843" s="42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42"/>
    </row>
    <row r="844" spans="2:18" x14ac:dyDescent="0.2">
      <c r="B844" s="25"/>
      <c r="C844" s="25"/>
      <c r="D844" s="25"/>
      <c r="E844" s="25"/>
      <c r="F844" s="42"/>
      <c r="G844" s="42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42"/>
    </row>
    <row r="845" spans="2:18" x14ac:dyDescent="0.2">
      <c r="B845" s="25"/>
      <c r="C845" s="25"/>
      <c r="D845" s="25"/>
      <c r="E845" s="25"/>
      <c r="F845" s="42"/>
      <c r="G845" s="42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42"/>
    </row>
    <row r="846" spans="2:18" x14ac:dyDescent="0.2">
      <c r="B846" s="25"/>
      <c r="C846" s="25"/>
      <c r="D846" s="25"/>
      <c r="E846" s="25"/>
      <c r="F846" s="42"/>
      <c r="G846" s="42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42"/>
    </row>
    <row r="847" spans="2:18" x14ac:dyDescent="0.2">
      <c r="B847" s="25"/>
      <c r="C847" s="25"/>
      <c r="D847" s="25"/>
      <c r="E847" s="25"/>
      <c r="F847" s="42"/>
      <c r="G847" s="42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42"/>
    </row>
    <row r="848" spans="2:18" x14ac:dyDescent="0.2">
      <c r="B848" s="25"/>
      <c r="C848" s="25"/>
      <c r="D848" s="25"/>
      <c r="E848" s="25"/>
      <c r="F848" s="42"/>
      <c r="G848" s="42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42"/>
    </row>
    <row r="849" spans="2:18" x14ac:dyDescent="0.2">
      <c r="B849" s="25"/>
      <c r="C849" s="25"/>
      <c r="D849" s="25"/>
      <c r="E849" s="25"/>
      <c r="F849" s="42"/>
      <c r="G849" s="42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42"/>
    </row>
    <row r="850" spans="2:18" x14ac:dyDescent="0.2">
      <c r="B850" s="25"/>
      <c r="C850" s="25"/>
      <c r="D850" s="25"/>
      <c r="E850" s="25"/>
      <c r="F850" s="42"/>
      <c r="G850" s="42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42"/>
    </row>
    <row r="851" spans="2:18" x14ac:dyDescent="0.2">
      <c r="B851" s="25"/>
      <c r="C851" s="25"/>
      <c r="D851" s="25"/>
      <c r="E851" s="25"/>
      <c r="F851" s="42"/>
      <c r="G851" s="42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42"/>
    </row>
    <row r="852" spans="2:18" x14ac:dyDescent="0.2">
      <c r="B852" s="25"/>
      <c r="C852" s="25"/>
      <c r="D852" s="25"/>
      <c r="E852" s="25"/>
      <c r="F852" s="42"/>
      <c r="G852" s="42"/>
      <c r="H852" s="85"/>
      <c r="I852" s="85"/>
      <c r="J852" s="85"/>
      <c r="K852" s="85"/>
      <c r="L852" s="85"/>
      <c r="M852" s="85"/>
      <c r="N852" s="42"/>
      <c r="O852" s="42"/>
      <c r="P852" s="42"/>
      <c r="Q852" s="42"/>
    </row>
    <row r="853" spans="2:18" x14ac:dyDescent="0.2">
      <c r="B853" s="25"/>
      <c r="C853" s="25"/>
      <c r="D853" s="25"/>
      <c r="E853" s="25"/>
      <c r="F853" s="42"/>
      <c r="G853" s="42"/>
      <c r="H853" s="85"/>
      <c r="I853" s="85"/>
      <c r="J853" s="85"/>
      <c r="K853" s="85"/>
      <c r="L853" s="85"/>
      <c r="M853" s="85"/>
      <c r="N853" s="42"/>
      <c r="O853" s="42"/>
      <c r="P853" s="42"/>
      <c r="Q853" s="42"/>
    </row>
    <row r="854" spans="2:18" x14ac:dyDescent="0.2">
      <c r="B854" s="25"/>
      <c r="C854" s="25"/>
      <c r="D854" s="25"/>
      <c r="E854" s="25"/>
      <c r="F854" s="42"/>
      <c r="G854" s="42"/>
      <c r="H854" s="85"/>
      <c r="I854" s="85"/>
      <c r="J854" s="85"/>
      <c r="K854" s="85"/>
      <c r="L854" s="85"/>
      <c r="M854" s="85"/>
    </row>
    <row r="855" spans="2:18" x14ac:dyDescent="0.2">
      <c r="B855" s="25"/>
      <c r="C855" s="25"/>
      <c r="D855" s="25"/>
      <c r="E855" s="25"/>
      <c r="F855" s="42"/>
      <c r="G855" s="42"/>
      <c r="H855" s="85"/>
      <c r="I855" s="85"/>
      <c r="J855" s="85"/>
      <c r="K855" s="85"/>
      <c r="L855" s="85"/>
      <c r="M855" s="85"/>
    </row>
    <row r="856" spans="2:18" x14ac:dyDescent="0.2">
      <c r="B856" s="25"/>
      <c r="C856" s="25"/>
      <c r="D856" s="25"/>
      <c r="E856" s="25"/>
      <c r="F856" s="42"/>
      <c r="G856" s="42"/>
      <c r="H856" s="85"/>
      <c r="I856" s="85"/>
      <c r="J856" s="85"/>
      <c r="K856" s="85"/>
      <c r="L856" s="85"/>
      <c r="M856" s="85"/>
    </row>
    <row r="857" spans="2:18" x14ac:dyDescent="0.2">
      <c r="B857" s="25"/>
      <c r="C857" s="25"/>
      <c r="D857" s="25"/>
      <c r="E857" s="25"/>
      <c r="F857" s="42"/>
      <c r="G857" s="42"/>
      <c r="H857" s="85"/>
      <c r="I857" s="85"/>
      <c r="J857" s="85"/>
      <c r="K857" s="85"/>
      <c r="L857" s="85"/>
      <c r="M857" s="85"/>
    </row>
    <row r="858" spans="2:18" x14ac:dyDescent="0.2">
      <c r="B858" s="25"/>
      <c r="C858" s="25"/>
      <c r="D858" s="25"/>
      <c r="E858" s="25"/>
      <c r="F858" s="42"/>
      <c r="G858" s="42"/>
      <c r="H858" s="85"/>
      <c r="I858" s="85"/>
      <c r="J858" s="85"/>
      <c r="K858" s="85"/>
      <c r="L858" s="85"/>
      <c r="M858" s="85"/>
    </row>
    <row r="859" spans="2:18" x14ac:dyDescent="0.2">
      <c r="B859" s="25"/>
      <c r="C859" s="25"/>
      <c r="D859" s="25"/>
      <c r="E859" s="25"/>
      <c r="F859" s="42"/>
      <c r="G859" s="42"/>
      <c r="H859" s="85"/>
      <c r="I859" s="85"/>
      <c r="J859" s="85"/>
      <c r="K859" s="85"/>
      <c r="L859" s="85"/>
      <c r="M859" s="85"/>
    </row>
    <row r="860" spans="2:18" x14ac:dyDescent="0.2">
      <c r="B860" s="25"/>
      <c r="C860" s="25"/>
      <c r="D860" s="25"/>
      <c r="E860" s="25"/>
      <c r="F860" s="42"/>
      <c r="G860" s="42"/>
      <c r="H860" s="85"/>
      <c r="I860" s="85"/>
      <c r="J860" s="85"/>
      <c r="K860" s="42"/>
      <c r="L860" s="85"/>
      <c r="M860" s="85"/>
    </row>
    <row r="861" spans="2:18" x14ac:dyDescent="0.2">
      <c r="B861" s="25"/>
      <c r="C861" s="25"/>
      <c r="D861" s="25"/>
      <c r="E861" s="25"/>
      <c r="F861" s="42"/>
      <c r="G861" s="42"/>
      <c r="H861" s="85"/>
      <c r="I861" s="85"/>
      <c r="J861" s="85"/>
      <c r="K861" s="42"/>
      <c r="L861" s="85"/>
      <c r="M861" s="85"/>
    </row>
    <row r="862" spans="2:18" x14ac:dyDescent="0.2">
      <c r="B862" s="25"/>
      <c r="C862" s="25"/>
      <c r="D862" s="25"/>
      <c r="E862" s="25"/>
      <c r="F862" s="42"/>
      <c r="G862" s="42"/>
      <c r="H862" s="85"/>
      <c r="I862" s="85"/>
      <c r="J862" s="85"/>
      <c r="L862" s="85"/>
      <c r="M862" s="85"/>
    </row>
    <row r="863" spans="2:18" x14ac:dyDescent="0.2">
      <c r="B863" s="25"/>
      <c r="C863" s="25"/>
      <c r="D863" s="25"/>
      <c r="E863" s="25"/>
      <c r="F863" s="42"/>
      <c r="G863" s="42"/>
      <c r="H863" s="85"/>
      <c r="I863" s="85"/>
      <c r="J863" s="85"/>
      <c r="L863" s="42"/>
      <c r="M863" s="42"/>
    </row>
    <row r="864" spans="2:18" x14ac:dyDescent="0.2">
      <c r="B864" s="25"/>
      <c r="C864" s="25"/>
      <c r="D864" s="25"/>
      <c r="E864" s="25"/>
      <c r="F864" s="42"/>
      <c r="G864" s="42"/>
      <c r="H864" s="85"/>
      <c r="I864" s="85"/>
      <c r="J864" s="85"/>
      <c r="L864" s="42"/>
      <c r="M864" s="42"/>
    </row>
    <row r="865" spans="2:10" x14ac:dyDescent="0.2">
      <c r="B865" s="25"/>
      <c r="C865" s="25"/>
      <c r="D865" s="25"/>
      <c r="E865" s="25"/>
      <c r="F865" s="42"/>
      <c r="G865" s="42"/>
      <c r="H865" s="85"/>
      <c r="I865" s="85"/>
      <c r="J865" s="85"/>
    </row>
    <row r="866" spans="2:10" x14ac:dyDescent="0.2">
      <c r="B866" s="25"/>
      <c r="C866" s="25"/>
      <c r="D866" s="25"/>
      <c r="E866" s="25"/>
      <c r="F866" s="42"/>
      <c r="G866" s="42"/>
      <c r="H866" s="85"/>
      <c r="I866" s="85"/>
      <c r="J866" s="85"/>
    </row>
    <row r="867" spans="2:10" x14ac:dyDescent="0.2">
      <c r="B867" s="25"/>
      <c r="C867" s="25"/>
      <c r="D867" s="25"/>
      <c r="E867" s="25"/>
      <c r="F867" s="42"/>
      <c r="G867" s="42"/>
      <c r="H867" s="85"/>
      <c r="I867" s="85"/>
      <c r="J867" s="85"/>
    </row>
    <row r="868" spans="2:10" x14ac:dyDescent="0.2">
      <c r="B868" s="25"/>
      <c r="C868" s="25"/>
      <c r="D868" s="25"/>
      <c r="E868" s="25"/>
      <c r="F868" s="42"/>
      <c r="G868" s="42"/>
      <c r="H868" s="85"/>
      <c r="I868" s="85"/>
      <c r="J868" s="85"/>
    </row>
    <row r="869" spans="2:10" x14ac:dyDescent="0.2">
      <c r="B869" s="25"/>
      <c r="C869" s="25"/>
      <c r="D869" s="25"/>
      <c r="E869" s="25"/>
      <c r="F869" s="42"/>
      <c r="G869" s="42"/>
      <c r="H869" s="85"/>
      <c r="I869" s="85"/>
      <c r="J869" s="85"/>
    </row>
    <row r="870" spans="2:10" x14ac:dyDescent="0.2">
      <c r="B870" s="25"/>
      <c r="C870" s="25"/>
      <c r="D870" s="25"/>
      <c r="E870" s="25"/>
      <c r="F870" s="42"/>
      <c r="G870" s="42"/>
      <c r="H870" s="85"/>
      <c r="I870" s="85"/>
      <c r="J870" s="85"/>
    </row>
    <row r="871" spans="2:10" x14ac:dyDescent="0.2">
      <c r="B871" s="25"/>
      <c r="C871" s="25"/>
      <c r="D871" s="25"/>
      <c r="E871" s="25"/>
      <c r="F871" s="42"/>
      <c r="G871" s="42"/>
      <c r="H871" s="85"/>
      <c r="I871" s="85"/>
      <c r="J871" s="85"/>
    </row>
    <row r="872" spans="2:10" x14ac:dyDescent="0.2">
      <c r="B872" s="25"/>
      <c r="C872" s="25"/>
      <c r="D872" s="25"/>
      <c r="E872" s="25"/>
      <c r="F872" s="42"/>
      <c r="G872" s="42"/>
      <c r="H872" s="85"/>
      <c r="I872" s="85"/>
      <c r="J872" s="85"/>
    </row>
    <row r="873" spans="2:10" x14ac:dyDescent="0.2">
      <c r="B873" s="25"/>
      <c r="C873" s="25"/>
      <c r="D873" s="25"/>
      <c r="E873" s="25"/>
      <c r="F873" s="42"/>
      <c r="G873" s="42"/>
      <c r="H873" s="85"/>
      <c r="I873" s="85"/>
      <c r="J873" s="85"/>
    </row>
    <row r="874" spans="2:10" x14ac:dyDescent="0.2">
      <c r="B874" s="25"/>
      <c r="C874" s="25"/>
      <c r="D874" s="25"/>
      <c r="E874" s="25"/>
      <c r="F874" s="42"/>
      <c r="G874" s="42"/>
      <c r="H874" s="85"/>
      <c r="I874" s="85"/>
      <c r="J874" s="85"/>
    </row>
    <row r="875" spans="2:10" x14ac:dyDescent="0.2">
      <c r="B875" s="25"/>
      <c r="C875" s="25"/>
      <c r="D875" s="25"/>
      <c r="E875" s="25"/>
      <c r="F875" s="42"/>
      <c r="G875" s="42"/>
      <c r="H875" s="85"/>
      <c r="I875" s="85"/>
      <c r="J875" s="85"/>
    </row>
    <row r="876" spans="2:10" x14ac:dyDescent="0.2">
      <c r="B876" s="25"/>
      <c r="C876" s="25"/>
      <c r="D876" s="25"/>
      <c r="E876" s="25"/>
      <c r="F876" s="42"/>
      <c r="G876" s="42"/>
      <c r="H876" s="85"/>
      <c r="I876" s="85"/>
      <c r="J876" s="85"/>
    </row>
    <row r="877" spans="2:10" x14ac:dyDescent="0.2">
      <c r="B877" s="25"/>
      <c r="C877" s="25"/>
      <c r="D877" s="25"/>
      <c r="E877" s="25"/>
      <c r="F877" s="42"/>
      <c r="G877" s="42"/>
      <c r="H877" s="85"/>
      <c r="I877" s="85"/>
      <c r="J877" s="85"/>
    </row>
    <row r="878" spans="2:10" x14ac:dyDescent="0.2">
      <c r="B878" s="25"/>
      <c r="C878" s="25"/>
      <c r="D878" s="25"/>
      <c r="E878" s="25"/>
      <c r="F878" s="42"/>
      <c r="G878" s="42"/>
      <c r="H878" s="85"/>
      <c r="I878" s="85"/>
      <c r="J878" s="85"/>
    </row>
    <row r="879" spans="2:10" x14ac:dyDescent="0.2">
      <c r="B879" s="25"/>
      <c r="C879" s="25"/>
      <c r="D879" s="25"/>
      <c r="E879" s="25"/>
      <c r="F879" s="42"/>
      <c r="G879" s="42"/>
      <c r="H879" s="85"/>
      <c r="I879" s="85"/>
      <c r="J879" s="85"/>
    </row>
    <row r="880" spans="2:10" x14ac:dyDescent="0.2">
      <c r="B880" s="25"/>
      <c r="C880" s="25"/>
      <c r="D880" s="25"/>
      <c r="E880" s="25"/>
      <c r="F880" s="42"/>
      <c r="G880" s="42"/>
      <c r="H880" s="85"/>
      <c r="I880" s="85"/>
      <c r="J880" s="85"/>
    </row>
    <row r="881" spans="2:10" x14ac:dyDescent="0.2">
      <c r="B881" s="25"/>
      <c r="C881" s="25"/>
      <c r="D881" s="25"/>
      <c r="E881" s="25"/>
      <c r="F881" s="42"/>
      <c r="G881" s="42"/>
      <c r="H881" s="85"/>
      <c r="I881" s="85"/>
      <c r="J881" s="85"/>
    </row>
    <row r="882" spans="2:10" x14ac:dyDescent="0.2">
      <c r="B882" s="25"/>
      <c r="C882" s="25"/>
      <c r="D882" s="25"/>
      <c r="E882" s="25"/>
      <c r="F882" s="42"/>
      <c r="G882" s="42"/>
      <c r="H882" s="85"/>
      <c r="I882" s="85"/>
      <c r="J882" s="85"/>
    </row>
    <row r="883" spans="2:10" x14ac:dyDescent="0.2">
      <c r="B883" s="25"/>
      <c r="C883" s="25"/>
      <c r="D883" s="25"/>
      <c r="E883" s="25"/>
      <c r="F883" s="42"/>
      <c r="G883" s="42"/>
      <c r="H883" s="85"/>
      <c r="I883" s="85"/>
      <c r="J883" s="85"/>
    </row>
    <row r="884" spans="2:10" x14ac:dyDescent="0.2">
      <c r="B884" s="25"/>
      <c r="C884" s="25"/>
      <c r="D884" s="25"/>
      <c r="E884" s="25"/>
      <c r="F884" s="42"/>
      <c r="G884" s="42"/>
      <c r="H884" s="85"/>
      <c r="I884" s="85"/>
      <c r="J884" s="85"/>
    </row>
    <row r="885" spans="2:10" x14ac:dyDescent="0.2">
      <c r="B885" s="25"/>
      <c r="C885" s="25"/>
      <c r="D885" s="25"/>
      <c r="E885" s="25"/>
      <c r="F885" s="42"/>
      <c r="G885" s="42"/>
      <c r="H885" s="85"/>
      <c r="I885" s="85"/>
      <c r="J885" s="85"/>
    </row>
    <row r="886" spans="2:10" x14ac:dyDescent="0.2">
      <c r="B886" s="25"/>
      <c r="C886" s="25"/>
      <c r="D886" s="25"/>
      <c r="E886" s="25"/>
      <c r="F886" s="42"/>
      <c r="G886" s="42"/>
      <c r="H886" s="85"/>
      <c r="I886" s="85"/>
      <c r="J886" s="85"/>
    </row>
    <row r="887" spans="2:10" x14ac:dyDescent="0.2">
      <c r="B887" s="25"/>
      <c r="C887" s="25"/>
      <c r="D887" s="25"/>
      <c r="E887" s="25"/>
      <c r="F887" s="42"/>
      <c r="G887" s="42"/>
      <c r="H887" s="85"/>
      <c r="I887" s="85"/>
      <c r="J887" s="85"/>
    </row>
    <row r="888" spans="2:10" x14ac:dyDescent="0.2">
      <c r="B888" s="25"/>
      <c r="C888" s="25"/>
      <c r="D888" s="25"/>
      <c r="E888" s="25"/>
      <c r="F888" s="42"/>
      <c r="G888" s="42"/>
      <c r="H888" s="85"/>
      <c r="I888" s="85"/>
      <c r="J888" s="85"/>
    </row>
    <row r="889" spans="2:10" x14ac:dyDescent="0.2">
      <c r="B889" s="25"/>
      <c r="C889" s="25"/>
      <c r="D889" s="25"/>
      <c r="E889" s="25"/>
      <c r="F889" s="42"/>
      <c r="G889" s="42"/>
      <c r="H889" s="85"/>
      <c r="I889" s="85"/>
      <c r="J889" s="85"/>
    </row>
    <row r="890" spans="2:10" x14ac:dyDescent="0.2">
      <c r="B890" s="25"/>
      <c r="C890" s="25"/>
      <c r="D890" s="25"/>
      <c r="E890" s="25"/>
      <c r="F890" s="42"/>
      <c r="G890" s="42"/>
      <c r="H890" s="85"/>
      <c r="I890" s="85"/>
      <c r="J890" s="85"/>
    </row>
    <row r="891" spans="2:10" x14ac:dyDescent="0.2">
      <c r="B891" s="25"/>
      <c r="C891" s="25"/>
      <c r="D891" s="25"/>
      <c r="E891" s="25"/>
      <c r="F891" s="42"/>
      <c r="G891" s="42"/>
      <c r="H891" s="85"/>
      <c r="I891" s="85"/>
      <c r="J891" s="85"/>
    </row>
    <row r="892" spans="2:10" x14ac:dyDescent="0.2">
      <c r="B892" s="25"/>
      <c r="C892" s="25"/>
      <c r="D892" s="25"/>
      <c r="E892" s="25"/>
      <c r="F892" s="42"/>
      <c r="G892" s="42"/>
      <c r="H892" s="85"/>
      <c r="I892" s="85"/>
      <c r="J892" s="85"/>
    </row>
    <row r="893" spans="2:10" x14ac:dyDescent="0.2">
      <c r="B893" s="25"/>
      <c r="C893" s="25"/>
      <c r="D893" s="25"/>
      <c r="E893" s="25"/>
      <c r="F893" s="42"/>
      <c r="G893" s="42"/>
      <c r="H893" s="85"/>
      <c r="I893" s="85"/>
      <c r="J893" s="85"/>
    </row>
    <row r="894" spans="2:10" x14ac:dyDescent="0.2">
      <c r="B894" s="25"/>
      <c r="C894" s="25"/>
      <c r="D894" s="25"/>
      <c r="E894" s="25"/>
      <c r="F894" s="42"/>
      <c r="G894" s="42"/>
      <c r="H894" s="85"/>
      <c r="I894" s="85"/>
      <c r="J894" s="85"/>
    </row>
    <row r="895" spans="2:10" x14ac:dyDescent="0.2">
      <c r="B895" s="25"/>
      <c r="C895" s="25"/>
      <c r="D895" s="25"/>
      <c r="E895" s="25"/>
      <c r="F895" s="42"/>
      <c r="G895" s="42"/>
      <c r="H895" s="85"/>
      <c r="I895" s="85"/>
      <c r="J895" s="85"/>
    </row>
    <row r="896" spans="2:10" x14ac:dyDescent="0.2">
      <c r="B896" s="25"/>
      <c r="C896" s="25"/>
      <c r="D896" s="25"/>
      <c r="E896" s="25"/>
      <c r="F896" s="42"/>
      <c r="G896" s="42"/>
      <c r="H896" s="85"/>
      <c r="I896" s="85"/>
      <c r="J896" s="85"/>
    </row>
    <row r="897" spans="2:10" x14ac:dyDescent="0.2">
      <c r="B897" s="25"/>
      <c r="C897" s="25"/>
      <c r="D897" s="25"/>
      <c r="E897" s="25"/>
      <c r="F897" s="42"/>
      <c r="G897" s="42"/>
      <c r="H897" s="85"/>
      <c r="I897" s="85"/>
      <c r="J897" s="85"/>
    </row>
    <row r="898" spans="2:10" x14ac:dyDescent="0.2">
      <c r="B898" s="25"/>
      <c r="C898" s="25"/>
      <c r="D898" s="25"/>
      <c r="E898" s="25"/>
      <c r="F898" s="42"/>
      <c r="G898" s="42"/>
      <c r="H898" s="85"/>
      <c r="I898" s="85"/>
      <c r="J898" s="85"/>
    </row>
    <row r="899" spans="2:10" x14ac:dyDescent="0.2">
      <c r="B899" s="25"/>
      <c r="C899" s="25"/>
      <c r="D899" s="25"/>
      <c r="E899" s="25"/>
      <c r="F899" s="42"/>
      <c r="G899" s="42"/>
      <c r="H899" s="85"/>
      <c r="I899" s="85"/>
      <c r="J899" s="85"/>
    </row>
    <row r="900" spans="2:10" x14ac:dyDescent="0.2">
      <c r="B900" s="25"/>
      <c r="C900" s="25"/>
      <c r="D900" s="25"/>
      <c r="E900" s="25"/>
      <c r="F900" s="42"/>
      <c r="G900" s="42"/>
      <c r="H900" s="85"/>
      <c r="I900" s="85"/>
      <c r="J900" s="85"/>
    </row>
    <row r="901" spans="2:10" x14ac:dyDescent="0.2">
      <c r="B901" s="25"/>
      <c r="C901" s="25"/>
      <c r="D901" s="25"/>
      <c r="E901" s="25"/>
      <c r="F901" s="42"/>
      <c r="G901" s="42"/>
      <c r="H901" s="85"/>
      <c r="I901" s="85"/>
      <c r="J901" s="85"/>
    </row>
    <row r="902" spans="2:10" x14ac:dyDescent="0.2">
      <c r="B902" s="25"/>
      <c r="C902" s="25"/>
      <c r="D902" s="25"/>
      <c r="E902" s="25"/>
      <c r="F902" s="42"/>
      <c r="G902" s="42"/>
      <c r="H902" s="85"/>
      <c r="I902" s="85"/>
      <c r="J902" s="85"/>
    </row>
    <row r="903" spans="2:10" x14ac:dyDescent="0.2">
      <c r="B903" s="25"/>
      <c r="C903" s="25"/>
      <c r="D903" s="25"/>
      <c r="E903" s="25"/>
      <c r="F903" s="42"/>
      <c r="G903" s="42"/>
      <c r="H903" s="85"/>
      <c r="I903" s="85"/>
      <c r="J903" s="85"/>
    </row>
    <row r="904" spans="2:10" x14ac:dyDescent="0.2">
      <c r="B904" s="25"/>
      <c r="C904" s="25"/>
      <c r="D904" s="25"/>
      <c r="E904" s="25"/>
      <c r="F904" s="42"/>
      <c r="G904" s="42"/>
      <c r="H904" s="85"/>
      <c r="I904" s="85"/>
      <c r="J904" s="85"/>
    </row>
    <row r="905" spans="2:10" x14ac:dyDescent="0.2">
      <c r="B905" s="25"/>
      <c r="C905" s="25"/>
      <c r="D905" s="25"/>
      <c r="E905" s="25"/>
      <c r="F905" s="42"/>
      <c r="G905" s="42"/>
      <c r="H905" s="85"/>
      <c r="I905" s="85"/>
      <c r="J905" s="85"/>
    </row>
    <row r="906" spans="2:10" x14ac:dyDescent="0.2">
      <c r="B906" s="25"/>
      <c r="C906" s="25"/>
      <c r="D906" s="25"/>
      <c r="E906" s="25"/>
      <c r="F906" s="42"/>
      <c r="G906" s="42"/>
      <c r="H906" s="85"/>
      <c r="I906" s="85"/>
      <c r="J906" s="85"/>
    </row>
    <row r="907" spans="2:10" x14ac:dyDescent="0.2">
      <c r="B907" s="25"/>
      <c r="C907" s="25"/>
      <c r="D907" s="25"/>
      <c r="E907" s="25"/>
      <c r="F907" s="42"/>
      <c r="G907" s="42"/>
      <c r="H907" s="85"/>
      <c r="I907" s="85"/>
      <c r="J907" s="85"/>
    </row>
    <row r="908" spans="2:10" x14ac:dyDescent="0.2">
      <c r="B908" s="25"/>
      <c r="C908" s="25"/>
      <c r="D908" s="25"/>
      <c r="E908" s="25"/>
      <c r="F908" s="42"/>
      <c r="G908" s="42"/>
      <c r="H908" s="85"/>
      <c r="I908" s="85"/>
      <c r="J908" s="85"/>
    </row>
    <row r="909" spans="2:10" x14ac:dyDescent="0.2">
      <c r="B909" s="25"/>
      <c r="C909" s="25"/>
      <c r="D909" s="25"/>
      <c r="E909" s="25"/>
      <c r="F909" s="42"/>
      <c r="G909" s="42"/>
      <c r="H909" s="85"/>
      <c r="I909" s="85"/>
      <c r="J909" s="85"/>
    </row>
    <row r="910" spans="2:10" x14ac:dyDescent="0.2">
      <c r="B910" s="25"/>
      <c r="C910" s="25"/>
      <c r="D910" s="25"/>
      <c r="E910" s="25"/>
      <c r="F910" s="42"/>
      <c r="G910" s="42"/>
      <c r="H910" s="85"/>
      <c r="I910" s="85"/>
      <c r="J910" s="85"/>
    </row>
    <row r="911" spans="2:10" x14ac:dyDescent="0.2">
      <c r="B911" s="25"/>
      <c r="C911" s="25"/>
      <c r="D911" s="25"/>
      <c r="E911" s="25"/>
      <c r="F911" s="42"/>
      <c r="G911" s="42"/>
      <c r="H911" s="85"/>
      <c r="I911" s="85"/>
      <c r="J911" s="85"/>
    </row>
    <row r="912" spans="2:10" x14ac:dyDescent="0.2">
      <c r="B912" s="25"/>
      <c r="C912" s="25"/>
      <c r="D912" s="25"/>
      <c r="E912" s="25"/>
      <c r="F912" s="42"/>
      <c r="G912" s="42"/>
      <c r="H912" s="85"/>
      <c r="I912" s="85"/>
      <c r="J912" s="85"/>
    </row>
    <row r="913" spans="2:10" x14ac:dyDescent="0.2">
      <c r="B913" s="25"/>
      <c r="C913" s="25"/>
      <c r="D913" s="25"/>
      <c r="E913" s="25"/>
      <c r="F913" s="42"/>
      <c r="G913" s="42"/>
      <c r="H913" s="85"/>
      <c r="I913" s="85"/>
      <c r="J913" s="85"/>
    </row>
    <row r="914" spans="2:10" x14ac:dyDescent="0.2">
      <c r="B914" s="25"/>
      <c r="C914" s="25"/>
      <c r="D914" s="25"/>
      <c r="E914" s="25"/>
      <c r="F914" s="42"/>
      <c r="G914" s="42"/>
      <c r="H914" s="85"/>
      <c r="I914" s="85"/>
      <c r="J914" s="85"/>
    </row>
    <row r="915" spans="2:10" x14ac:dyDescent="0.2">
      <c r="B915" s="25"/>
      <c r="C915" s="25"/>
      <c r="D915" s="25"/>
      <c r="E915" s="25"/>
      <c r="F915" s="42"/>
      <c r="G915" s="42"/>
      <c r="H915" s="85"/>
      <c r="I915" s="85"/>
      <c r="J915" s="85"/>
    </row>
    <row r="916" spans="2:10" x14ac:dyDescent="0.2">
      <c r="B916" s="25"/>
      <c r="C916" s="25"/>
      <c r="D916" s="25"/>
      <c r="E916" s="25"/>
      <c r="F916" s="42"/>
      <c r="G916" s="42"/>
      <c r="H916" s="85"/>
      <c r="I916" s="85"/>
      <c r="J916" s="85"/>
    </row>
    <row r="917" spans="2:10" x14ac:dyDescent="0.2">
      <c r="B917" s="25"/>
      <c r="C917" s="25"/>
      <c r="D917" s="25"/>
      <c r="E917" s="25"/>
      <c r="F917" s="42"/>
      <c r="G917" s="42"/>
      <c r="H917" s="85"/>
      <c r="I917" s="85"/>
      <c r="J917" s="85"/>
    </row>
    <row r="918" spans="2:10" x14ac:dyDescent="0.2">
      <c r="B918" s="25"/>
      <c r="C918" s="25"/>
      <c r="D918" s="25"/>
      <c r="E918" s="25"/>
      <c r="F918" s="42"/>
      <c r="G918" s="42"/>
      <c r="H918" s="85"/>
      <c r="I918" s="85"/>
      <c r="J918" s="85"/>
    </row>
    <row r="919" spans="2:10" x14ac:dyDescent="0.2">
      <c r="B919" s="25"/>
      <c r="C919" s="25"/>
      <c r="D919" s="25"/>
      <c r="E919" s="25"/>
      <c r="F919" s="42"/>
      <c r="G919" s="42"/>
      <c r="H919" s="85"/>
      <c r="I919" s="85"/>
      <c r="J919" s="85"/>
    </row>
    <row r="920" spans="2:10" x14ac:dyDescent="0.2">
      <c r="B920" s="25"/>
      <c r="C920" s="25"/>
      <c r="D920" s="25"/>
      <c r="E920" s="25"/>
      <c r="F920" s="42"/>
      <c r="G920" s="42"/>
      <c r="H920" s="85"/>
      <c r="I920" s="85"/>
      <c r="J920" s="85"/>
    </row>
    <row r="921" spans="2:10" x14ac:dyDescent="0.2">
      <c r="B921" s="25"/>
      <c r="C921" s="25"/>
      <c r="D921" s="25"/>
      <c r="E921" s="25"/>
      <c r="F921" s="42"/>
      <c r="G921" s="42"/>
      <c r="H921" s="85"/>
      <c r="I921" s="85"/>
      <c r="J921" s="85"/>
    </row>
    <row r="922" spans="2:10" x14ac:dyDescent="0.2">
      <c r="B922" s="25"/>
      <c r="C922" s="25"/>
      <c r="D922" s="25"/>
      <c r="E922" s="25"/>
      <c r="F922" s="42"/>
      <c r="G922" s="42"/>
      <c r="H922" s="85"/>
      <c r="I922" s="85"/>
      <c r="J922" s="85"/>
    </row>
    <row r="923" spans="2:10" x14ac:dyDescent="0.2">
      <c r="F923" s="42"/>
      <c r="G923" s="42"/>
      <c r="H923" s="85"/>
      <c r="I923" s="85"/>
      <c r="J923" s="85"/>
    </row>
    <row r="924" spans="2:10" x14ac:dyDescent="0.2">
      <c r="F924" s="42"/>
      <c r="G924" s="42"/>
      <c r="H924" s="85"/>
      <c r="I924" s="85"/>
      <c r="J924" s="85"/>
    </row>
    <row r="925" spans="2:10" x14ac:dyDescent="0.2">
      <c r="F925" s="42"/>
      <c r="G925" s="42"/>
      <c r="H925" s="85"/>
      <c r="I925" s="85"/>
      <c r="J925" s="85"/>
    </row>
    <row r="926" spans="2:10" x14ac:dyDescent="0.2">
      <c r="F926" s="42"/>
      <c r="G926" s="42"/>
      <c r="H926" s="85"/>
      <c r="I926" s="85"/>
      <c r="J926" s="85"/>
    </row>
    <row r="927" spans="2:10" x14ac:dyDescent="0.2">
      <c r="F927" s="42"/>
      <c r="G927" s="42"/>
      <c r="H927" s="85"/>
      <c r="I927" s="85"/>
      <c r="J927" s="85"/>
    </row>
    <row r="928" spans="2:10" x14ac:dyDescent="0.2">
      <c r="F928" s="42"/>
      <c r="G928" s="42"/>
      <c r="H928" s="85"/>
      <c r="I928" s="85"/>
      <c r="J928" s="85"/>
    </row>
    <row r="929" spans="6:10" x14ac:dyDescent="0.2">
      <c r="F929" s="42"/>
      <c r="G929" s="42"/>
      <c r="H929" s="85"/>
      <c r="I929" s="85"/>
      <c r="J929" s="85"/>
    </row>
    <row r="930" spans="6:10" x14ac:dyDescent="0.2">
      <c r="F930" s="42"/>
      <c r="G930" s="42"/>
      <c r="H930" s="85"/>
      <c r="I930" s="85"/>
      <c r="J930" s="85"/>
    </row>
    <row r="931" spans="6:10" x14ac:dyDescent="0.2">
      <c r="F931" s="42"/>
      <c r="G931" s="42"/>
      <c r="H931" s="85"/>
      <c r="I931" s="85"/>
      <c r="J931" s="85"/>
    </row>
    <row r="932" spans="6:10" x14ac:dyDescent="0.2">
      <c r="F932" s="42"/>
      <c r="G932" s="42"/>
      <c r="H932" s="85"/>
      <c r="I932" s="85"/>
      <c r="J932" s="85"/>
    </row>
    <row r="933" spans="6:10" x14ac:dyDescent="0.2">
      <c r="F933" s="42"/>
      <c r="G933" s="42"/>
      <c r="H933" s="42"/>
      <c r="I933" s="42"/>
      <c r="J933" s="42"/>
    </row>
    <row r="934" spans="6:10" x14ac:dyDescent="0.2">
      <c r="F934" s="42"/>
      <c r="G934" s="42"/>
      <c r="H934" s="42"/>
      <c r="I934" s="42"/>
      <c r="J934" s="42"/>
    </row>
  </sheetData>
  <mergeCells count="13">
    <mergeCell ref="A473:B473"/>
    <mergeCell ref="A347:B347"/>
    <mergeCell ref="A369:B369"/>
    <mergeCell ref="A5:B5"/>
    <mergeCell ref="A282:B282"/>
    <mergeCell ref="A300:B300"/>
    <mergeCell ref="A428:B428"/>
    <mergeCell ref="A398:B398"/>
    <mergeCell ref="A180:B180"/>
    <mergeCell ref="A157:B157"/>
    <mergeCell ref="A181:B181"/>
    <mergeCell ref="A130:B130"/>
    <mergeCell ref="A465:A466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I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G34" sqref="G34"/>
    </sheetView>
  </sheetViews>
  <sheetFormatPr defaultRowHeight="12.75" x14ac:dyDescent="0.2"/>
  <cols>
    <col min="3" max="3" width="60.5703125" customWidth="1"/>
  </cols>
  <sheetData>
    <row r="1" spans="2:4" x14ac:dyDescent="0.2">
      <c r="B1" s="33"/>
      <c r="C1" s="33"/>
      <c r="D1" s="33"/>
    </row>
    <row r="2" spans="2:4" x14ac:dyDescent="0.2">
      <c r="B2" s="33"/>
      <c r="C2" s="33"/>
      <c r="D2" s="33"/>
    </row>
    <row r="3" spans="2:4" x14ac:dyDescent="0.2">
      <c r="B3" s="33"/>
      <c r="C3" s="33"/>
      <c r="D3" s="33"/>
    </row>
    <row r="4" spans="2:4" x14ac:dyDescent="0.2">
      <c r="B4" s="19" t="s">
        <v>58</v>
      </c>
      <c r="C4" s="34" t="s">
        <v>59</v>
      </c>
      <c r="D4" s="35"/>
    </row>
    <row r="5" spans="2:4" x14ac:dyDescent="0.2">
      <c r="B5" s="36"/>
      <c r="C5" s="34"/>
      <c r="D5" s="35"/>
    </row>
    <row r="6" spans="2:4" x14ac:dyDescent="0.2">
      <c r="B6" s="788" t="s">
        <v>22</v>
      </c>
      <c r="C6" s="789"/>
      <c r="D6" s="789"/>
    </row>
    <row r="7" spans="2:4" x14ac:dyDescent="0.2">
      <c r="B7" s="33"/>
      <c r="C7" s="34"/>
      <c r="D7" s="33"/>
    </row>
    <row r="8" spans="2:4" x14ac:dyDescent="0.2">
      <c r="B8" s="790" t="s">
        <v>428</v>
      </c>
      <c r="C8" s="768"/>
      <c r="D8" s="768"/>
    </row>
    <row r="9" spans="2:4" x14ac:dyDescent="0.2">
      <c r="B9" s="790" t="s">
        <v>414</v>
      </c>
      <c r="C9" s="768"/>
      <c r="D9" s="768"/>
    </row>
    <row r="10" spans="2:4" x14ac:dyDescent="0.2">
      <c r="B10" s="33"/>
      <c r="C10" s="34"/>
      <c r="D10" s="33"/>
    </row>
    <row r="11" spans="2:4" x14ac:dyDescent="0.2">
      <c r="B11" s="33"/>
      <c r="C11" s="34"/>
      <c r="D11" s="33"/>
    </row>
    <row r="12" spans="2:4" x14ac:dyDescent="0.2">
      <c r="B12" s="33"/>
      <c r="C12" s="34"/>
      <c r="D12" s="33"/>
    </row>
    <row r="13" spans="2:4" x14ac:dyDescent="0.2">
      <c r="B13" s="33"/>
      <c r="C13" s="37" t="s">
        <v>60</v>
      </c>
      <c r="D13" s="33"/>
    </row>
    <row r="14" spans="2:4" x14ac:dyDescent="0.2">
      <c r="B14" s="33"/>
      <c r="C14" s="37"/>
      <c r="D14" s="33"/>
    </row>
    <row r="15" spans="2:4" x14ac:dyDescent="0.2">
      <c r="B15" s="33"/>
      <c r="C15" s="37"/>
      <c r="D15" s="33"/>
    </row>
    <row r="16" spans="2:4" x14ac:dyDescent="0.2">
      <c r="B16" s="33"/>
      <c r="C16" s="34"/>
      <c r="D16" s="33"/>
    </row>
    <row r="17" spans="1:6" x14ac:dyDescent="0.2">
      <c r="B17" s="141" t="s">
        <v>62</v>
      </c>
      <c r="C17" s="729" t="s">
        <v>418</v>
      </c>
      <c r="D17" s="33"/>
    </row>
    <row r="18" spans="1:6" x14ac:dyDescent="0.2">
      <c r="B18" s="141" t="s">
        <v>61</v>
      </c>
      <c r="C18" s="729" t="s">
        <v>429</v>
      </c>
      <c r="D18" s="33"/>
    </row>
    <row r="19" spans="1:6" x14ac:dyDescent="0.2">
      <c r="B19" s="33"/>
      <c r="C19" s="34"/>
      <c r="D19" s="33"/>
    </row>
    <row r="20" spans="1:6" x14ac:dyDescent="0.2">
      <c r="B20" s="33"/>
      <c r="C20" s="38" t="s">
        <v>63</v>
      </c>
      <c r="D20" s="33"/>
    </row>
    <row r="21" spans="1:6" x14ac:dyDescent="0.2">
      <c r="B21" s="33"/>
      <c r="C21" s="38"/>
      <c r="D21" s="33"/>
    </row>
    <row r="22" spans="1:6" x14ac:dyDescent="0.2">
      <c r="B22" s="33"/>
      <c r="C22" s="38" t="s">
        <v>77</v>
      </c>
      <c r="D22" s="33"/>
    </row>
    <row r="23" spans="1:6" x14ac:dyDescent="0.2">
      <c r="B23" s="33"/>
      <c r="C23" s="38" t="s">
        <v>415</v>
      </c>
      <c r="D23" s="33"/>
    </row>
    <row r="24" spans="1:6" x14ac:dyDescent="0.2">
      <c r="B24" s="33"/>
      <c r="C24" s="38"/>
      <c r="D24" s="33"/>
    </row>
    <row r="25" spans="1:6" x14ac:dyDescent="0.2">
      <c r="B25" s="33"/>
      <c r="C25" s="34"/>
      <c r="D25" s="33"/>
    </row>
    <row r="26" spans="1:6" x14ac:dyDescent="0.2">
      <c r="A26" s="142" t="s">
        <v>345</v>
      </c>
      <c r="B26" s="142"/>
      <c r="C26" s="733" t="s">
        <v>430</v>
      </c>
      <c r="D26" s="33"/>
      <c r="F26" s="140"/>
    </row>
    <row r="27" spans="1:6" x14ac:dyDescent="0.2">
      <c r="C27" s="5"/>
      <c r="F27" s="140"/>
    </row>
  </sheetData>
  <mergeCells count="3">
    <mergeCell ref="B6:D6"/>
    <mergeCell ref="B8:D8"/>
    <mergeCell ref="B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RnZaduzivanja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2018-08-28T07:04:37Z</cp:lastPrinted>
  <dcterms:created xsi:type="dcterms:W3CDTF">2004-02-16T15:22:46Z</dcterms:created>
  <dcterms:modified xsi:type="dcterms:W3CDTF">2018-08-28T07:05:36Z</dcterms:modified>
</cp:coreProperties>
</file>