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APISNICI OPĆINSKOG VIJEĆA 2017\25. sjednica OV 30.07.2019\III. izmjene Proračuna 2019\"/>
    </mc:Choice>
  </mc:AlternateContent>
  <bookViews>
    <workbookView xWindow="0" yWindow="0" windowWidth="25200" windowHeight="11985"/>
  </bookViews>
  <sheets>
    <sheet name="List1" sheetId="2" r:id="rId1"/>
    <sheet name="Sheet1" sheetId="1" r:id="rId2"/>
  </sheets>
  <definedNames>
    <definedName name="_xlnm.Print_Titles" localSheetId="1">Sheet1!$1:$1</definedName>
  </definedNames>
  <calcPr calcId="152511"/>
</workbook>
</file>

<file path=xl/calcChain.xml><?xml version="1.0" encoding="utf-8"?>
<calcChain xmlns="http://schemas.openxmlformats.org/spreadsheetml/2006/main">
  <c r="E36" i="1" l="1"/>
  <c r="E21" i="1"/>
  <c r="E52" i="1"/>
  <c r="E12" i="1"/>
  <c r="E60" i="1" l="1"/>
  <c r="E43" i="1" l="1"/>
  <c r="G2" i="1" l="1"/>
  <c r="F2" i="1"/>
  <c r="E2" i="1"/>
  <c r="G12" i="1"/>
  <c r="F12" i="1"/>
  <c r="G21" i="1"/>
  <c r="F21" i="1"/>
  <c r="G93" i="1" l="1"/>
  <c r="G89" i="1"/>
  <c r="G82" i="1"/>
  <c r="G70" i="1"/>
  <c r="G65" i="1"/>
  <c r="G52" i="1"/>
  <c r="G43" i="1"/>
  <c r="G32" i="1"/>
  <c r="G77" i="1"/>
  <c r="F77" i="1" l="1"/>
  <c r="F89" i="1" l="1"/>
  <c r="E89" i="1"/>
  <c r="F82" i="1"/>
  <c r="E82" i="1"/>
  <c r="F70" i="1"/>
  <c r="E70" i="1"/>
  <c r="F65" i="1"/>
  <c r="E65" i="1"/>
  <c r="F52" i="1" l="1"/>
  <c r="F43" i="1"/>
  <c r="G36" i="1"/>
  <c r="F36" i="1"/>
  <c r="G79" i="1" l="1"/>
  <c r="F79" i="1"/>
  <c r="F93" i="1"/>
  <c r="F75" i="1"/>
  <c r="F50" i="1"/>
  <c r="F41" i="1"/>
  <c r="F32" i="1"/>
  <c r="F17" i="1"/>
  <c r="E75" i="1" l="1"/>
  <c r="G101" i="1" l="1"/>
  <c r="F101" i="1"/>
  <c r="E101" i="1"/>
  <c r="E32" i="1"/>
  <c r="E93" i="1" l="1"/>
  <c r="E79" i="1"/>
  <c r="E17" i="1"/>
  <c r="E41" i="1" l="1"/>
  <c r="G75" i="1"/>
  <c r="G63" i="1"/>
  <c r="F63" i="1"/>
  <c r="E63" i="1"/>
  <c r="G60" i="1"/>
  <c r="F60" i="1"/>
  <c r="G50" i="1"/>
  <c r="G41" i="1"/>
  <c r="G17" i="1"/>
  <c r="E50" i="1"/>
  <c r="E77" i="1"/>
  <c r="G104" i="1" l="1"/>
  <c r="F104" i="1"/>
  <c r="E104" i="1"/>
</calcChain>
</file>

<file path=xl/sharedStrings.xml><?xml version="1.0" encoding="utf-8"?>
<sst xmlns="http://schemas.openxmlformats.org/spreadsheetml/2006/main" count="361" uniqueCount="269">
  <si>
    <t>NAZIV CILJA</t>
  </si>
  <si>
    <t>NAZIV MJERE</t>
  </si>
  <si>
    <t>NAZIV PROGRAMA/AKTIVNOSTI</t>
  </si>
  <si>
    <t>POKAZATELJ REZULTATA</t>
  </si>
  <si>
    <t>ODGOVORNOST ZA PROVEDBU MJERE (organizacijska klasifikacija)</t>
  </si>
  <si>
    <t>CILJ1. RAZVOJ KONKURENTNOG I ODRŽIVOG GOSPODARSTVA</t>
  </si>
  <si>
    <t>Mjera 2.2: Poticanje rasta broja stanovnika</t>
  </si>
  <si>
    <t>Mjera 2.1: Unapređenje postojećeg obrazovnog sustava i usklađenje s tržišnim potrebama Grada</t>
  </si>
  <si>
    <t>Mjera 1.2.: Razvoj malog i srednjeg poduzetništva te poljoprivrede</t>
  </si>
  <si>
    <t>Mjera 1.1.:Jačanje komunalne infrastrukture</t>
  </si>
  <si>
    <t>PROGRAM/AKTIVNOST</t>
  </si>
  <si>
    <t>P 1004</t>
  </si>
  <si>
    <t>Održavanje objekata i uređenje komunalne infrastrukture</t>
  </si>
  <si>
    <t>A 100401</t>
  </si>
  <si>
    <t>Održavanje cesta u zimskim uvjetima</t>
  </si>
  <si>
    <t>Održavanje javnih i zelenih površina</t>
  </si>
  <si>
    <t>Održavanje javne rasvjete</t>
  </si>
  <si>
    <t>P 1005</t>
  </si>
  <si>
    <t>P 1007</t>
  </si>
  <si>
    <t>A 100701</t>
  </si>
  <si>
    <t>A 100702</t>
  </si>
  <si>
    <t>Civilna zaštita</t>
  </si>
  <si>
    <t>P 1006</t>
  </si>
  <si>
    <t>Poticanje razvoja gospodarstva</t>
  </si>
  <si>
    <t>Poticaji u poljoprivredi</t>
  </si>
  <si>
    <t>P 1001</t>
  </si>
  <si>
    <t>Donošenje akata i mjera iz djelovanja predstavničkog, izvršnog tijela i mjesne samouprave</t>
  </si>
  <si>
    <t>A 100101</t>
  </si>
  <si>
    <t>Predstavnička i izvršna tijela</t>
  </si>
  <si>
    <t>P 1003</t>
  </si>
  <si>
    <t>A 100301</t>
  </si>
  <si>
    <t>A 100302</t>
  </si>
  <si>
    <t>A 100303</t>
  </si>
  <si>
    <t>Naknada šteta</t>
  </si>
  <si>
    <t>P 1009</t>
  </si>
  <si>
    <t>A 100901</t>
  </si>
  <si>
    <t>Sufinanciranje troškova školske kuhinje</t>
  </si>
  <si>
    <t>A 101401</t>
  </si>
  <si>
    <t>CILJ 3: UNAPREĐENJE KVALITETE ŽIVOTA</t>
  </si>
  <si>
    <t>CILJ 4: STVARANJE PARTNERSKIH ODNOSA NA LOKALNOJ I GLOBALNOJ RAZINI</t>
  </si>
  <si>
    <t>SVEUKUPNO</t>
  </si>
  <si>
    <t>Mjera 3.1.: Poticanje zdravijeg načina života i unapređenje zdravstvene zaštite</t>
  </si>
  <si>
    <t>Mjera 3.2.: Očuvanje, obnova i zaštita prirodne i kulturne baštine</t>
  </si>
  <si>
    <t>Mjera 3.3: Poboljšanje kvalitete života ciljnih/ugroženih skupina-mladih,žena,djece,branitelja,stradalnika rata,osoba s invaliditetom,stradalih i nemoćnih</t>
  </si>
  <si>
    <t>P 1008</t>
  </si>
  <si>
    <t>A 100801</t>
  </si>
  <si>
    <t>A 100802</t>
  </si>
  <si>
    <t>P 1014</t>
  </si>
  <si>
    <t>P 1011</t>
  </si>
  <si>
    <t>A 101101</t>
  </si>
  <si>
    <t>Knjižnica i čitaonica Velika Ludina</t>
  </si>
  <si>
    <t>P 1012</t>
  </si>
  <si>
    <t>Obnova sakralnih objekata</t>
  </si>
  <si>
    <t>A 101201</t>
  </si>
  <si>
    <t>A 101301</t>
  </si>
  <si>
    <t>KUD "Mijo Stuparić"</t>
  </si>
  <si>
    <t>Socijalna skrb</t>
  </si>
  <si>
    <t>A 101601</t>
  </si>
  <si>
    <t>P 1002</t>
  </si>
  <si>
    <t>A 100201</t>
  </si>
  <si>
    <t>JUO</t>
  </si>
  <si>
    <t>broj kućanstava</t>
  </si>
  <si>
    <t>002</t>
  </si>
  <si>
    <t>DJ. VRTIĆ</t>
  </si>
  <si>
    <t>003</t>
  </si>
  <si>
    <t>004</t>
  </si>
  <si>
    <t>KNJIŽNICA I ČIT.</t>
  </si>
  <si>
    <t>Održavanje nerazvrstanih cesta-makadamski putevi, bankine i td..</t>
  </si>
  <si>
    <t>A 100803</t>
  </si>
  <si>
    <t>A 100804</t>
  </si>
  <si>
    <t>A 100805</t>
  </si>
  <si>
    <t>Razvoj i sigurnost prometa</t>
  </si>
  <si>
    <t>K 100501</t>
  </si>
  <si>
    <t>Organiziranje i provođenje zaštite i spašavanja</t>
  </si>
  <si>
    <t>Osnovna djelatnost zaštite od požara-VZO Općine</t>
  </si>
  <si>
    <t>Gorska služba spašavanja</t>
  </si>
  <si>
    <t>A 100902</t>
  </si>
  <si>
    <t>Sufinanciranje osjemenjivanja krava plotkinja</t>
  </si>
  <si>
    <t>A 100903</t>
  </si>
  <si>
    <t>Subvencije trgovačkim društvima izvan javnog sektora</t>
  </si>
  <si>
    <t>Jedinstveni upravni odjel</t>
  </si>
  <si>
    <t>Rashodi za zaposlene</t>
  </si>
  <si>
    <t>Materijalni rashodi</t>
  </si>
  <si>
    <t xml:space="preserve">Financijski rashodi </t>
  </si>
  <si>
    <t>A 101102</t>
  </si>
  <si>
    <t>Ostale tekuće donacije-škola plivanja</t>
  </si>
  <si>
    <t>A 101103</t>
  </si>
  <si>
    <t>Stipendije i školarine</t>
  </si>
  <si>
    <t>A 101104</t>
  </si>
  <si>
    <t>Sufinanciranje učeničkih domova</t>
  </si>
  <si>
    <t>P 1018</t>
  </si>
  <si>
    <t>Program predškolskog odgoja</t>
  </si>
  <si>
    <t>A 101801</t>
  </si>
  <si>
    <t>Odgojno i administrativno tehničko osoblje</t>
  </si>
  <si>
    <t>A 101202</t>
  </si>
  <si>
    <t>Jednokratne novčane pomoći roditeljima-novorođenčad</t>
  </si>
  <si>
    <t>Zaštita, očuvanje i unapređenje zdravlja</t>
  </si>
  <si>
    <t>A 101302</t>
  </si>
  <si>
    <t>Sanitarno-higijeničaeski poslovi</t>
  </si>
  <si>
    <t>A 101303</t>
  </si>
  <si>
    <t>Troškovi prijevoza laboratorijskih uzoraka</t>
  </si>
  <si>
    <t>Razvoj sporta i rekreacije</t>
  </si>
  <si>
    <t>NK Sokol</t>
  </si>
  <si>
    <t>A 101402</t>
  </si>
  <si>
    <t>RK Laurus</t>
  </si>
  <si>
    <t>A 101403</t>
  </si>
  <si>
    <t>"Šaran"-športsko-ribolovna udruga</t>
  </si>
  <si>
    <t>A 101404</t>
  </si>
  <si>
    <t>Ostala sportska društva</t>
  </si>
  <si>
    <t>P 1019</t>
  </si>
  <si>
    <t xml:space="preserve">Program javnih potreba u kulturi </t>
  </si>
  <si>
    <t>A 101901</t>
  </si>
  <si>
    <t>P 1016</t>
  </si>
  <si>
    <t>Crkva SV. Mihaela u Velikoj Ludini</t>
  </si>
  <si>
    <t>P 1017</t>
  </si>
  <si>
    <t>A 101701</t>
  </si>
  <si>
    <t>Program očuvanja kulturne baštine</t>
  </si>
  <si>
    <t>Pomoć za stanovanje, jednokratne pomoći</t>
  </si>
  <si>
    <t>A 101203</t>
  </si>
  <si>
    <t>Podmirenje troškova za ogrijev</t>
  </si>
  <si>
    <t>P  1015</t>
  </si>
  <si>
    <t xml:space="preserve">Zaštita okoliša </t>
  </si>
  <si>
    <t>Odvoz i zbrinjavanje otpada, sanacija komunalne deponije</t>
  </si>
  <si>
    <t>A 101502</t>
  </si>
  <si>
    <t>Dimnjačarske i ekološke usluge</t>
  </si>
  <si>
    <t>A  101501</t>
  </si>
  <si>
    <t>Čišćenje smetlišta</t>
  </si>
  <si>
    <t>Zbrinjavanje ambalažnog otpada</t>
  </si>
  <si>
    <t>Program političkih stranaka</t>
  </si>
  <si>
    <t>A 100202</t>
  </si>
  <si>
    <t>Dan Općine</t>
  </si>
  <si>
    <t>Upravljanje imovinom</t>
  </si>
  <si>
    <t>Održavanje zgrada za redovito korištenje</t>
  </si>
  <si>
    <t>K 100401</t>
  </si>
  <si>
    <t>Opremanje uredskog prostora</t>
  </si>
  <si>
    <t>K 100601</t>
  </si>
  <si>
    <t>Rashodi za nabavu dugotrajne proizvodne imovine</t>
  </si>
  <si>
    <t>Razvoj civilnog društva</t>
  </si>
  <si>
    <t>UHVIBDR Velika Ludina</t>
  </si>
  <si>
    <t>A 101802</t>
  </si>
  <si>
    <t>LAG Moslavina</t>
  </si>
  <si>
    <t>A 101803</t>
  </si>
  <si>
    <t>Humanitarna djelatnost Crvenog križa</t>
  </si>
  <si>
    <t>A 101804</t>
  </si>
  <si>
    <t>Udruženje slijepih</t>
  </si>
  <si>
    <t>A 101805</t>
  </si>
  <si>
    <t>OSI Udruga osoba s invaliditetom</t>
  </si>
  <si>
    <t>A 101806</t>
  </si>
  <si>
    <t>Udruga stočara, voćara, vinogradara..</t>
  </si>
  <si>
    <t>A 101807</t>
  </si>
  <si>
    <t>Ostale udruge</t>
  </si>
  <si>
    <t>K 100301</t>
  </si>
  <si>
    <t>održavanje nerazvrstanih cesta i makadamski puteva, te dr. u km</t>
  </si>
  <si>
    <t>čišćenje nerazvrstanih cesta u zimskim uvjetima</t>
  </si>
  <si>
    <r>
      <t>Održavanje i košnja zelenih površina u m</t>
    </r>
    <r>
      <rPr>
        <sz val="9"/>
        <color theme="1"/>
        <rFont val="Calibri"/>
        <family val="2"/>
        <charset val="238"/>
      </rPr>
      <t>²</t>
    </r>
  </si>
  <si>
    <t>Broj intervencija</t>
  </si>
  <si>
    <t>Broj Vijećnika Opčinskom vijeću</t>
  </si>
  <si>
    <t>Broj zaposlenih u JLS</t>
  </si>
  <si>
    <t>Naabavljen uredski namještaj i oprema</t>
  </si>
  <si>
    <t>Broj socijalno ugroženih učenika</t>
  </si>
  <si>
    <t>Broj učenika 3 razreda</t>
  </si>
  <si>
    <t>Broj dodijeljenih stipendija i školarina</t>
  </si>
  <si>
    <t>Broj sufinanciranja smještaja u uč. Dom</t>
  </si>
  <si>
    <t>Rad Djećjeg vrtića</t>
  </si>
  <si>
    <t>Broj novorođene djece na području općine</t>
  </si>
  <si>
    <t>broj zbrinutih pasa</t>
  </si>
  <si>
    <t>broj mjeseci u godini</t>
  </si>
  <si>
    <t>Broj amatera uključen u sportske aktivnosti</t>
  </si>
  <si>
    <t>Broj sakralnih građevina</t>
  </si>
  <si>
    <t>Redovna djelatnost Knjižnice</t>
  </si>
  <si>
    <t>Broj amatera uključen u očuvanje kulturne baštine</t>
  </si>
  <si>
    <t>veličina osigurane površine po gospodarskom subjektu</t>
  </si>
  <si>
    <t>broj krava plotkinja na području općine</t>
  </si>
  <si>
    <r>
      <t>šteta prouzrokovana prema m</t>
    </r>
    <r>
      <rPr>
        <sz val="9"/>
        <color theme="1"/>
        <rFont val="Calibri"/>
        <family val="2"/>
        <charset val="238"/>
      </rPr>
      <t>² zasijane ili zasađene površine</t>
    </r>
  </si>
  <si>
    <t>sufinanciranje kamata za podignute kredite po broju gospodarskih subjekata</t>
  </si>
  <si>
    <t>broj komunalnih deponija</t>
  </si>
  <si>
    <t>Očišćeni dimnjaci u građevinama u vlasništvu općine</t>
  </si>
  <si>
    <t>broj divljih deponija</t>
  </si>
  <si>
    <t>broj kontejnera za ambalažni otpad</t>
  </si>
  <si>
    <t>Broj korisnika socijalne pomoći</t>
  </si>
  <si>
    <t>Sufinanciranje rada udruga</t>
  </si>
  <si>
    <t>Broj aktivnih sudionika pri donošenju akata općinskog vijeća-vijećnici</t>
  </si>
  <si>
    <t xml:space="preserve">Javne potrebe iznad standarda u školstvu </t>
  </si>
  <si>
    <t>CILJANA VRIJEDNOST 2019.</t>
  </si>
  <si>
    <t>A 100703</t>
  </si>
  <si>
    <t>Mjera 1.3.: Razvoj institucionalnih kapaciteta u JLS</t>
  </si>
  <si>
    <t>CILJ 2. RAZVOJ LJUDSKIH POTENCIJALA</t>
  </si>
  <si>
    <t>A101001</t>
  </si>
  <si>
    <t>Subvencije trgovačkim društvima u javnom sektoru</t>
  </si>
  <si>
    <t>A 101002</t>
  </si>
  <si>
    <t>A 101105</t>
  </si>
  <si>
    <t>A 101702</t>
  </si>
  <si>
    <t>Promocija knjiga i očuvanje kulturne baštine</t>
  </si>
  <si>
    <t>A 101503</t>
  </si>
  <si>
    <t>A 101504</t>
  </si>
  <si>
    <t>K 101501</t>
  </si>
  <si>
    <t>Uređenje groblja</t>
  </si>
  <si>
    <t>Proširenje i uređenje groblja</t>
  </si>
  <si>
    <t>Uređenje pučkih domova-G.Vlahinička</t>
  </si>
  <si>
    <t>Potpore u poljoprivredi</t>
  </si>
  <si>
    <t>P 1010</t>
  </si>
  <si>
    <t>P 1013</t>
  </si>
  <si>
    <t>A 100806</t>
  </si>
  <si>
    <t>P 1020</t>
  </si>
  <si>
    <t>A 102001</t>
  </si>
  <si>
    <t>CILJANA VRIJEDNOST 2020.</t>
  </si>
  <si>
    <t>A 101106</t>
  </si>
  <si>
    <t>Broj djece upisane u Osnovnu školu Ludina</t>
  </si>
  <si>
    <r>
      <t xml:space="preserve">PROJEKCIJA </t>
    </r>
    <r>
      <rPr>
        <sz val="14"/>
        <color theme="1"/>
        <rFont val="Aharoni"/>
        <charset val="177"/>
      </rPr>
      <t>2020</t>
    </r>
  </si>
  <si>
    <r>
      <t xml:space="preserve">PROJEKCIJA </t>
    </r>
    <r>
      <rPr>
        <sz val="14"/>
        <color theme="1"/>
        <rFont val="Aharoni"/>
        <charset val="177"/>
      </rPr>
      <t>2021.</t>
    </r>
  </si>
  <si>
    <t>POLAZNE VRIJEDNOSTI 2018.</t>
  </si>
  <si>
    <t>CILJANA VRIJEDNOST 2021.</t>
  </si>
  <si>
    <t>Popravak autobusnih kućica</t>
  </si>
  <si>
    <t>Broj promjenjenih sijalica</t>
  </si>
  <si>
    <t>Broj popravljenih autobusnih kućica</t>
  </si>
  <si>
    <t>A 100807</t>
  </si>
  <si>
    <t>Nabava prometnih znakova</t>
  </si>
  <si>
    <t>Broj novo nabavljenih prometnih znakova</t>
  </si>
  <si>
    <t>K 100801</t>
  </si>
  <si>
    <t>Uređenje groblja (ograda, ceste, staze)</t>
  </si>
  <si>
    <t>Duga ulica Velika Ludina</t>
  </si>
  <si>
    <t>K 100602</t>
  </si>
  <si>
    <t>Cvjetna uliva Velika Ludina</t>
  </si>
  <si>
    <t>K 100603</t>
  </si>
  <si>
    <t>Zagrebačka ulica Velika Ludina (ulaz u Reciklažno dvorište)</t>
  </si>
  <si>
    <t>K 100402</t>
  </si>
  <si>
    <t>Uređenje pučkih domova-M.Klada</t>
  </si>
  <si>
    <t>Uređenje zgrade u centru Velike Ludine-stara općina</t>
  </si>
  <si>
    <t>K 100403</t>
  </si>
  <si>
    <t>K 100404</t>
  </si>
  <si>
    <t>Uređenje zgrade mrtvačnice na groblju Mala Ludina</t>
  </si>
  <si>
    <t>K 100405</t>
  </si>
  <si>
    <t>Uređenje pučkih domova-M.Ludina</t>
  </si>
  <si>
    <t>Nadstrešnica za traktor</t>
  </si>
  <si>
    <t>A 101003</t>
  </si>
  <si>
    <t>Prijemni centar Repušnica</t>
  </si>
  <si>
    <t>K 100302</t>
  </si>
  <si>
    <t>Kupnja osobnog automobila</t>
  </si>
  <si>
    <t>Uređenje ograde oko škole u Grabričini</t>
  </si>
  <si>
    <t>Uređenje krova na školi u K.Selišću</t>
  </si>
  <si>
    <t>A 101107</t>
  </si>
  <si>
    <t>A 101304</t>
  </si>
  <si>
    <t>Sterilizacija i kastracija životinja (sufinanciranje 50%)</t>
  </si>
  <si>
    <t>Nabava kontejnera i spremnika za smeće</t>
  </si>
  <si>
    <t>K 101502</t>
  </si>
  <si>
    <t>Kučište za spremnike za otpad</t>
  </si>
  <si>
    <t>Broj nabavljenih kontejnera i spremnika</t>
  </si>
  <si>
    <t>Broj nabavljenih kućišta</t>
  </si>
  <si>
    <t>A 101204</t>
  </si>
  <si>
    <t>Podmirenje troškova logopeda</t>
  </si>
  <si>
    <t>Bežićna mreža</t>
  </si>
  <si>
    <t>K 100406</t>
  </si>
  <si>
    <t>K 100407</t>
  </si>
  <si>
    <t>K 100604</t>
  </si>
  <si>
    <t>Kanalizacija Cvjetna ulica</t>
  </si>
  <si>
    <t>Zagrebačka ulica Velika Ludina (nogostup)</t>
  </si>
  <si>
    <t>K 100303</t>
  </si>
  <si>
    <t>Kupnja viličara</t>
  </si>
  <si>
    <t>K 100408</t>
  </si>
  <si>
    <t>Rekonstrukcija i modernizacija javne rasvjete</t>
  </si>
  <si>
    <r>
      <t xml:space="preserve">NOVI </t>
    </r>
    <r>
      <rPr>
        <sz val="10"/>
        <color theme="1"/>
        <rFont val="Aharoni"/>
        <charset val="177"/>
      </rPr>
      <t xml:space="preserve">PLAN III </t>
    </r>
    <r>
      <rPr>
        <sz val="16"/>
        <color theme="1"/>
        <rFont val="Aharoni"/>
        <charset val="177"/>
      </rPr>
      <t>2019.</t>
    </r>
  </si>
  <si>
    <t>Sufinanciranje školskih udžbenika i ostalog potrebnog školskog materijala</t>
  </si>
  <si>
    <t>Deratizacija i dezinsekcija</t>
  </si>
  <si>
    <t>K 101901</t>
  </si>
  <si>
    <t>Izgradnja i rekonstrukcija Dječjeg Vrtića</t>
  </si>
  <si>
    <t>A 101004</t>
  </si>
  <si>
    <t>Trošak zbrinjavanja zaposlenika Moslavine Plina d.o.o.</t>
  </si>
  <si>
    <t xml:space="preserve">Uređenje tribine na stadionu Tratinčica </t>
  </si>
  <si>
    <t>K 100409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</si>
</sst>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theme="1"/>
      <name val="Aharoni"/>
      <charset val="177"/>
    </font>
    <font>
      <sz val="12"/>
      <color theme="1"/>
      <name val="Aharoni"/>
      <charset val="177"/>
    </font>
    <font>
      <sz val="9"/>
      <color theme="1"/>
      <name val="Aharoni"/>
      <charset val="177"/>
    </font>
    <font>
      <sz val="10"/>
      <color theme="1"/>
      <name val="Aharoni"/>
      <charset val="177"/>
    </font>
    <font>
      <sz val="14"/>
      <color theme="1"/>
      <name val="Aharoni"/>
      <charset val="177"/>
    </font>
    <font>
      <sz val="16"/>
      <color theme="1"/>
      <name val="Aharoni"/>
      <charset val="177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Protection="0"/>
  </cellStyleXfs>
  <cellXfs count="253">
    <xf numFmtId="0" fontId="0" fillId="0" borderId="0" xfId="0"/>
    <xf numFmtId="0" fontId="2" fillId="0" borderId="8" xfId="0" applyFont="1" applyBorder="1" applyAlignment="1" applyProtection="1">
      <alignment vertical="center" wrapText="1"/>
      <protection locked="0"/>
    </xf>
    <xf numFmtId="3" fontId="2" fillId="0" borderId="8" xfId="0" applyNumberFormat="1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8" xfId="0" applyFont="1" applyBorder="1"/>
    <xf numFmtId="0" fontId="2" fillId="0" borderId="12" xfId="0" applyFont="1" applyBorder="1"/>
    <xf numFmtId="3" fontId="2" fillId="0" borderId="8" xfId="0" applyNumberFormat="1" applyFont="1" applyBorder="1"/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/>
    <xf numFmtId="0" fontId="0" fillId="0" borderId="8" xfId="0" applyFont="1" applyBorder="1" applyAlignment="1" applyProtection="1">
      <protection locked="0"/>
    </xf>
    <xf numFmtId="0" fontId="0" fillId="0" borderId="12" xfId="0" applyFont="1" applyBorder="1" applyAlignment="1" applyProtection="1"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0" fillId="0" borderId="8" xfId="0" applyFont="1" applyBorder="1" applyAlignment="1" applyProtection="1">
      <alignment horizontal="right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right" vertical="center"/>
      <protection locked="0"/>
    </xf>
    <xf numFmtId="0" fontId="2" fillId="0" borderId="8" xfId="0" applyFont="1" applyBorder="1" applyProtection="1"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3" fontId="2" fillId="0" borderId="8" xfId="0" applyNumberFormat="1" applyFont="1" applyBorder="1" applyProtection="1"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7" fillId="0" borderId="26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3" fontId="7" fillId="0" borderId="3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0" fontId="7" fillId="0" borderId="21" xfId="0" applyFont="1" applyBorder="1" applyAlignment="1" applyProtection="1">
      <alignment horizontal="right" vertical="center"/>
      <protection locked="0"/>
    </xf>
    <xf numFmtId="49" fontId="7" fillId="0" borderId="2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49" fontId="7" fillId="0" borderId="14" xfId="0" applyNumberFormat="1" applyFont="1" applyBorder="1" applyAlignment="1" applyProtection="1">
      <alignment horizontal="center"/>
      <protection locked="0"/>
    </xf>
    <xf numFmtId="3" fontId="7" fillId="0" borderId="1" xfId="0" applyNumberFormat="1" applyFont="1" applyBorder="1" applyAlignment="1" applyProtection="1">
      <alignment horizontal="right" vertical="center"/>
      <protection locked="0"/>
    </xf>
    <xf numFmtId="3" fontId="7" fillId="0" borderId="4" xfId="0" applyNumberFormat="1" applyFont="1" applyBorder="1" applyAlignment="1" applyProtection="1">
      <alignment horizontal="right"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3" fontId="7" fillId="0" borderId="18" xfId="0" applyNumberFormat="1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horizontal="right" vertical="center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3" fontId="7" fillId="0" borderId="3" xfId="0" applyNumberFormat="1" applyFont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3" fontId="7" fillId="0" borderId="18" xfId="0" applyNumberFormat="1" applyFont="1" applyBorder="1" applyProtection="1">
      <protection locked="0"/>
    </xf>
    <xf numFmtId="0" fontId="7" fillId="0" borderId="20" xfId="0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Alignment="1" applyProtection="1">
      <alignment horizontal="right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18" xfId="0" applyNumberFormat="1" applyFont="1" applyBorder="1" applyAlignment="1" applyProtection="1">
      <alignment horizontal="right"/>
      <protection locked="0"/>
    </xf>
    <xf numFmtId="0" fontId="7" fillId="0" borderId="18" xfId="0" applyFont="1" applyBorder="1" applyAlignment="1" applyProtection="1">
      <alignment vertical="center" wrapText="1"/>
      <protection locked="0"/>
    </xf>
    <xf numFmtId="0" fontId="7" fillId="0" borderId="29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vertical="center"/>
      <protection locked="0"/>
    </xf>
    <xf numFmtId="3" fontId="7" fillId="0" borderId="15" xfId="0" applyNumberFormat="1" applyFont="1" applyBorder="1" applyProtection="1">
      <protection locked="0"/>
    </xf>
    <xf numFmtId="0" fontId="7" fillId="0" borderId="15" xfId="0" applyFont="1" applyBorder="1" applyAlignment="1" applyProtection="1">
      <alignment horizontal="right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3" fontId="6" fillId="0" borderId="3" xfId="0" applyNumberFormat="1" applyFont="1" applyBorder="1" applyProtection="1">
      <protection locked="0"/>
    </xf>
    <xf numFmtId="3" fontId="6" fillId="0" borderId="1" xfId="0" applyNumberFormat="1" applyFont="1" applyBorder="1" applyProtection="1">
      <protection locked="0"/>
    </xf>
    <xf numFmtId="3" fontId="6" fillId="0" borderId="18" xfId="0" applyNumberFormat="1" applyFont="1" applyBorder="1" applyAlignment="1" applyProtection="1">
      <alignment vertical="center"/>
      <protection locked="0"/>
    </xf>
    <xf numFmtId="0" fontId="7" fillId="0" borderId="29" xfId="0" applyFont="1" applyBorder="1" applyAlignment="1" applyProtection="1">
      <alignment vertical="center"/>
      <protection locked="0"/>
    </xf>
    <xf numFmtId="0" fontId="7" fillId="0" borderId="26" xfId="0" applyFont="1" applyBorder="1" applyAlignment="1" applyProtection="1">
      <alignment vertical="top"/>
      <protection locked="0"/>
    </xf>
    <xf numFmtId="0" fontId="7" fillId="0" borderId="26" xfId="0" applyFont="1" applyBorder="1"/>
    <xf numFmtId="0" fontId="7" fillId="0" borderId="3" xfId="0" applyFont="1" applyBorder="1"/>
    <xf numFmtId="3" fontId="7" fillId="0" borderId="3" xfId="0" applyNumberFormat="1" applyFont="1" applyBorder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/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24" xfId="0" applyFont="1" applyBorder="1"/>
    <xf numFmtId="0" fontId="7" fillId="0" borderId="18" xfId="0" applyFont="1" applyBorder="1"/>
    <xf numFmtId="3" fontId="7" fillId="0" borderId="18" xfId="0" applyNumberFormat="1" applyFont="1" applyBorder="1"/>
    <xf numFmtId="0" fontId="7" fillId="0" borderId="18" xfId="0" applyFont="1" applyBorder="1" applyAlignment="1">
      <alignment horizontal="right" vertical="center"/>
    </xf>
    <xf numFmtId="0" fontId="7" fillId="0" borderId="14" xfId="0" applyFont="1" applyBorder="1"/>
    <xf numFmtId="0" fontId="7" fillId="0" borderId="18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29" xfId="0" applyFont="1" applyBorder="1"/>
    <xf numFmtId="0" fontId="7" fillId="0" borderId="15" xfId="0" applyFont="1" applyBorder="1"/>
    <xf numFmtId="3" fontId="7" fillId="0" borderId="15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vertical="center" wrapText="1"/>
      <protection locked="0"/>
    </xf>
    <xf numFmtId="49" fontId="2" fillId="0" borderId="12" xfId="0" applyNumberFormat="1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7" fillId="0" borderId="22" xfId="0" applyNumberFormat="1" applyFont="1" applyBorder="1" applyAlignment="1" applyProtection="1">
      <alignment horizontal="right" vertical="center"/>
      <protection locked="0"/>
    </xf>
    <xf numFmtId="49" fontId="7" fillId="0" borderId="14" xfId="0" applyNumberFormat="1" applyFont="1" applyBorder="1" applyAlignment="1" applyProtection="1">
      <alignment horizontal="right" vertical="center"/>
      <protection locked="0"/>
    </xf>
    <xf numFmtId="49" fontId="7" fillId="0" borderId="20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49" fontId="7" fillId="0" borderId="20" xfId="0" applyNumberFormat="1" applyFont="1" applyBorder="1"/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right"/>
      <protection locked="0"/>
    </xf>
    <xf numFmtId="49" fontId="7" fillId="0" borderId="22" xfId="0" applyNumberFormat="1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right"/>
      <protection locked="0"/>
    </xf>
    <xf numFmtId="49" fontId="7" fillId="0" borderId="14" xfId="0" applyNumberFormat="1" applyFont="1" applyBorder="1" applyAlignment="1" applyProtection="1">
      <alignment horizontal="right" wrapText="1"/>
      <protection locked="0"/>
    </xf>
    <xf numFmtId="49" fontId="7" fillId="0" borderId="14" xfId="0" applyNumberFormat="1" applyFont="1" applyBorder="1" applyAlignment="1" applyProtection="1">
      <alignment horizontal="right"/>
      <protection locked="0"/>
    </xf>
    <xf numFmtId="0" fontId="7" fillId="0" borderId="24" xfId="0" applyFont="1" applyBorder="1" applyAlignment="1" applyProtection="1">
      <alignment horizontal="right"/>
      <protection locked="0"/>
    </xf>
    <xf numFmtId="49" fontId="7" fillId="0" borderId="20" xfId="0" applyNumberFormat="1" applyFont="1" applyBorder="1" applyAlignment="1" applyProtection="1">
      <alignment horizontal="right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 wrapText="1"/>
      <protection locked="0"/>
    </xf>
    <xf numFmtId="0" fontId="7" fillId="0" borderId="17" xfId="0" applyFont="1" applyBorder="1" applyAlignment="1" applyProtection="1">
      <alignment vertical="center"/>
      <protection locked="0"/>
    </xf>
    <xf numFmtId="49" fontId="7" fillId="0" borderId="17" xfId="0" applyNumberFormat="1" applyFont="1" applyBorder="1" applyAlignment="1" applyProtection="1">
      <protection locked="0"/>
    </xf>
    <xf numFmtId="0" fontId="7" fillId="0" borderId="16" xfId="0" applyFont="1" applyBorder="1" applyAlignment="1" applyProtection="1">
      <alignment horizontal="right" vertical="center"/>
      <protection locked="0"/>
    </xf>
    <xf numFmtId="49" fontId="7" fillId="0" borderId="17" xfId="0" applyNumberFormat="1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49" fontId="7" fillId="0" borderId="12" xfId="0" applyNumberFormat="1" applyFont="1" applyBorder="1" applyAlignment="1" applyProtection="1">
      <alignment horizontal="right"/>
      <protection locked="0"/>
    </xf>
    <xf numFmtId="49" fontId="2" fillId="0" borderId="12" xfId="0" applyNumberFormat="1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7" fillId="0" borderId="18" xfId="0" applyFont="1" applyBorder="1" applyAlignment="1">
      <alignment horizontal="center"/>
    </xf>
    <xf numFmtId="0" fontId="7" fillId="0" borderId="2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right"/>
    </xf>
    <xf numFmtId="49" fontId="2" fillId="0" borderId="12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right" wrapText="1"/>
    </xf>
    <xf numFmtId="49" fontId="2" fillId="0" borderId="12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right"/>
    </xf>
    <xf numFmtId="49" fontId="7" fillId="0" borderId="17" xfId="0" applyNumberFormat="1" applyFont="1" applyBorder="1" applyAlignment="1">
      <alignment horizontal="right"/>
    </xf>
    <xf numFmtId="49" fontId="7" fillId="0" borderId="14" xfId="0" applyNumberFormat="1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24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49" fontId="7" fillId="0" borderId="17" xfId="0" applyNumberFormat="1" applyFont="1" applyBorder="1" applyAlignment="1" applyProtection="1">
      <alignment horizontal="center"/>
      <protection locked="0"/>
    </xf>
    <xf numFmtId="0" fontId="0" fillId="0" borderId="0" xfId="0" applyBorder="1"/>
    <xf numFmtId="0" fontId="7" fillId="0" borderId="31" xfId="0" applyFont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 shrinkToFi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" fillId="0" borderId="0" xfId="1" applyBorder="1"/>
    <xf numFmtId="0" fontId="3" fillId="0" borderId="0" xfId="0" applyFont="1" applyBorder="1"/>
    <xf numFmtId="0" fontId="9" fillId="0" borderId="3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3" fontId="10" fillId="0" borderId="8" xfId="0" applyNumberFormat="1" applyFont="1" applyBorder="1" applyAlignment="1">
      <alignment vertical="center"/>
    </xf>
    <xf numFmtId="3" fontId="11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7" fillId="0" borderId="32" xfId="0" applyFont="1" applyBorder="1"/>
    <xf numFmtId="0" fontId="7" fillId="0" borderId="33" xfId="0" applyFont="1" applyBorder="1"/>
    <xf numFmtId="3" fontId="7" fillId="0" borderId="33" xfId="0" applyNumberFormat="1" applyFont="1" applyBorder="1"/>
    <xf numFmtId="0" fontId="7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right"/>
    </xf>
    <xf numFmtId="49" fontId="7" fillId="0" borderId="34" xfId="0" applyNumberFormat="1" applyFont="1" applyBorder="1" applyAlignment="1" applyProtection="1">
      <alignment horizontal="right"/>
      <protection locked="0"/>
    </xf>
    <xf numFmtId="0" fontId="0" fillId="0" borderId="0" xfId="0" applyBorder="1" applyAlignment="1">
      <alignment horizontal="center"/>
    </xf>
    <xf numFmtId="3" fontId="7" fillId="0" borderId="15" xfId="0" applyNumberFormat="1" applyFont="1" applyBorder="1" applyAlignme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right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49" fontId="7" fillId="0" borderId="17" xfId="0" applyNumberFormat="1" applyFont="1" applyBorder="1" applyAlignment="1" applyProtection="1">
      <alignment horizontal="right" vertical="center"/>
      <protection locked="0"/>
    </xf>
    <xf numFmtId="3" fontId="7" fillId="0" borderId="15" xfId="0" applyNumberFormat="1" applyFont="1" applyBorder="1" applyAlignment="1" applyProtection="1">
      <alignment horizontal="right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right" vertical="center"/>
    </xf>
    <xf numFmtId="0" fontId="7" fillId="0" borderId="15" xfId="0" applyFont="1" applyBorder="1" applyAlignment="1">
      <alignment wrapText="1"/>
    </xf>
    <xf numFmtId="49" fontId="7" fillId="0" borderId="1" xfId="0" applyNumberFormat="1" applyFont="1" applyBorder="1" applyAlignment="1">
      <alignment horizontal="right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right"/>
    </xf>
    <xf numFmtId="0" fontId="7" fillId="0" borderId="1" xfId="0" applyFont="1" applyBorder="1" applyAlignment="1" applyProtection="1">
      <alignment horizontal="center" wrapText="1"/>
      <protection locked="0"/>
    </xf>
    <xf numFmtId="49" fontId="7" fillId="0" borderId="1" xfId="0" applyNumberFormat="1" applyFont="1" applyBorder="1" applyAlignment="1" applyProtection="1">
      <alignment horizontal="right" vertical="center"/>
      <protection locked="0"/>
    </xf>
    <xf numFmtId="0" fontId="7" fillId="0" borderId="36" xfId="0" applyFont="1" applyBorder="1" applyAlignment="1" applyProtection="1">
      <alignment vertical="center"/>
      <protection locked="0"/>
    </xf>
    <xf numFmtId="0" fontId="7" fillId="0" borderId="37" xfId="0" applyFont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 vertical="center" textRotation="90"/>
    </xf>
    <xf numFmtId="0" fontId="5" fillId="0" borderId="27" xfId="0" applyFont="1" applyBorder="1" applyAlignment="1">
      <alignment horizontal="center" vertical="center" textRotation="90" wrapText="1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top" textRotation="90" wrapText="1"/>
    </xf>
    <xf numFmtId="0" fontId="5" fillId="0" borderId="27" xfId="0" applyFont="1" applyBorder="1" applyAlignment="1">
      <alignment horizontal="center" vertical="top" textRotation="90" wrapText="1"/>
    </xf>
    <xf numFmtId="0" fontId="5" fillId="0" borderId="28" xfId="0" applyFont="1" applyBorder="1" applyAlignment="1">
      <alignment horizontal="center" vertical="top" textRotation="90" wrapText="1"/>
    </xf>
    <xf numFmtId="0" fontId="12" fillId="2" borderId="9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textRotation="90" wrapText="1"/>
    </xf>
  </cellXfs>
  <cellStyles count="2">
    <cellStyle name="Normalno" xfId="0" builtinId="0"/>
    <cellStyle name="Style 1" xfId="1"/>
  </cellStyles>
  <dxfs count="0"/>
  <tableStyles count="4" defaultTableStyle="Table Style 1" defaultPivotStyle="PivotStyleLight16">
    <tableStyle name="PivotTable Style 1" table="0" count="0"/>
    <tableStyle name="PivotTable Style 2" table="0" count="0"/>
    <tableStyle name="Table Style 1" pivot="0" count="0"/>
    <tableStyle name="Table Styl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76200</xdr:rowOff>
    </xdr:from>
    <xdr:to>
      <xdr:col>9</xdr:col>
      <xdr:colOff>114300</xdr:colOff>
      <xdr:row>48</xdr:row>
      <xdr:rowOff>171450</xdr:rowOff>
    </xdr:to>
    <xdr:sp macro="" textlink="">
      <xdr:nvSpPr>
        <xdr:cNvPr id="8" name="TekstniOkvir 1"/>
        <xdr:cNvSpPr txBox="1"/>
      </xdr:nvSpPr>
      <xdr:spPr>
        <a:xfrm>
          <a:off x="266700" y="266700"/>
          <a:ext cx="5153025" cy="904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REPUBLIKA HRVATSKA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SISAČKO-MOSLAVAČKA ŽUPANIJA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OPĆINA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OPĆINSKO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VIJEĆE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KLASA:   400-06/19-01/12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URBROJ: 2176/19-19-02-2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Velika Ludina, 30.07.2019.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Na temelju članaka 33. i 34. Zakona o Proračunu („Narodne novine“ broj: 87/08, 136/12 i 15/15) i članka 34. i 35. Statuta Općine Velika Ludina ("Službene novine Općine Velika Ludina“ broj: 6/09, 7/11, 2/13,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6/14, 3/18 i 5/18-pročišćeni tekst),  Općinsko vijeće Općine Velika Ludina na svojoj 25. sjednici održanoj 30.07.2019. godine, donijelo je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III. IZMJENE I DOPUNE</a:t>
          </a:r>
          <a:endParaRPr lang="hr-HR" b="1">
            <a:effectLst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PLANA RAZVOJNIH PROGRAMA 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ZA 2019. GODINU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1.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III. Izmjenama i dopunama Planom razvojnih programa definiraju se ciljevi i prioriteti razvoja Općine Velika Ludina povezani s programskom i organizacijskom klasifikacijom proračuna u skladu sa strateškim ciljevima i prioritetima za 2019. godinu.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2.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Privitak ovih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III. Izmjena i dopuna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Plana je tablica sa popisom razvojnih programa, projekata i aktivnosti, koji su povezani s programskom i organizacijskom klasifikacijom proračuna, sa visinom planiranih sredstava po izvorima, raspoređenih po godinama.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3.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Ove III.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Izmjene i dopune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Plana razvojnih programa stupaju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na snagu 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osmog dana od dana objave 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u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„Službenim novinama Općine Velika Ludina“.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OPĆINSKO VIJEĆE OPĆINE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                                                                                 		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Predsjednik: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                         Vjekoslav Kamenščak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		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hr-HR" sz="1100"/>
        </a:p>
      </xdr:txBody>
    </xdr:sp>
    <xdr:clientData/>
  </xdr:twoCellAnchor>
  <xdr:twoCellAnchor editAs="oneCell">
    <xdr:from>
      <xdr:col>0</xdr:col>
      <xdr:colOff>561975</xdr:colOff>
      <xdr:row>1</xdr:row>
      <xdr:rowOff>133350</xdr:rowOff>
    </xdr:from>
    <xdr:to>
      <xdr:col>1</xdr:col>
      <xdr:colOff>466725</xdr:colOff>
      <xdr:row>5</xdr:row>
      <xdr:rowOff>19050</xdr:rowOff>
    </xdr:to>
    <xdr:pic>
      <xdr:nvPicPr>
        <xdr:cNvPr id="9" name="Picture 2" descr="GRBM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" y="323850"/>
          <a:ext cx="5143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M9" sqref="M9"/>
    </sheetView>
  </sheetViews>
  <sheetFormatPr defaultRowHeight="15"/>
  <cols>
    <col min="9" max="9" width="6.42578125" customWidth="1"/>
    <col min="10" max="10" width="2.28515625" customWidth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L160"/>
  <sheetViews>
    <sheetView workbookViewId="0">
      <pane ySplit="1" topLeftCell="A98" activePane="bottomLeft" state="frozen"/>
      <selection pane="bottomLeft" activeCell="E7" sqref="E7"/>
    </sheetView>
  </sheetViews>
  <sheetFormatPr defaultRowHeight="15"/>
  <cols>
    <col min="1" max="2" width="9.42578125" customWidth="1"/>
    <col min="3" max="3" width="11.7109375" customWidth="1"/>
    <col min="4" max="4" width="36.42578125" customWidth="1"/>
    <col min="5" max="5" width="13.140625" customWidth="1"/>
    <col min="6" max="7" width="12.7109375" customWidth="1"/>
    <col min="8" max="8" width="36.42578125" customWidth="1"/>
    <col min="9" max="14" width="12.7109375" customWidth="1"/>
  </cols>
  <sheetData>
    <row r="1" spans="1:38" ht="37.5" thickBot="1">
      <c r="A1" s="184" t="s">
        <v>0</v>
      </c>
      <c r="B1" s="184" t="s">
        <v>1</v>
      </c>
      <c r="C1" s="185" t="s">
        <v>10</v>
      </c>
      <c r="D1" s="186" t="s">
        <v>2</v>
      </c>
      <c r="E1" s="187" t="s">
        <v>260</v>
      </c>
      <c r="F1" s="187" t="s">
        <v>208</v>
      </c>
      <c r="G1" s="187" t="s">
        <v>209</v>
      </c>
      <c r="H1" s="186" t="s">
        <v>3</v>
      </c>
      <c r="I1" s="187" t="s">
        <v>210</v>
      </c>
      <c r="J1" s="187" t="s">
        <v>183</v>
      </c>
      <c r="K1" s="187" t="s">
        <v>205</v>
      </c>
      <c r="L1" s="187" t="s">
        <v>211</v>
      </c>
      <c r="M1" s="241" t="s">
        <v>4</v>
      </c>
      <c r="N1" s="24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</row>
    <row r="2" spans="1:38" ht="33" customHeight="1" thickBot="1">
      <c r="A2" s="243" t="s">
        <v>5</v>
      </c>
      <c r="B2" s="235" t="s">
        <v>9</v>
      </c>
      <c r="C2" s="4" t="s">
        <v>44</v>
      </c>
      <c r="D2" s="1" t="s">
        <v>12</v>
      </c>
      <c r="E2" s="2">
        <f>E3+E4+E5+E6+E7+E8+E9+E10+E11</f>
        <v>1560000</v>
      </c>
      <c r="F2" s="2">
        <f>F3+F4+F5+F7+F8+F9+F10+F11</f>
        <v>685000</v>
      </c>
      <c r="G2" s="2">
        <f>G3+G4+G5+G6+G7+G8+G9+G10+G11</f>
        <v>725000</v>
      </c>
      <c r="H2" s="31"/>
      <c r="I2" s="31"/>
      <c r="J2" s="31"/>
      <c r="K2" s="31"/>
      <c r="L2" s="31"/>
      <c r="M2" s="31"/>
      <c r="N2" s="3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</row>
    <row r="3" spans="1:38" ht="24">
      <c r="A3" s="244"/>
      <c r="B3" s="236"/>
      <c r="C3" s="47" t="s">
        <v>45</v>
      </c>
      <c r="D3" s="48" t="s">
        <v>67</v>
      </c>
      <c r="E3" s="49">
        <v>250000</v>
      </c>
      <c r="F3" s="49">
        <v>200000</v>
      </c>
      <c r="G3" s="49">
        <v>200000</v>
      </c>
      <c r="H3" s="129" t="s">
        <v>152</v>
      </c>
      <c r="I3" s="51"/>
      <c r="J3" s="51"/>
      <c r="K3" s="52"/>
      <c r="L3" s="51"/>
      <c r="M3" s="131" t="s">
        <v>60</v>
      </c>
      <c r="N3" s="132" t="s">
        <v>62</v>
      </c>
      <c r="O3" s="189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</row>
    <row r="4" spans="1:38" ht="24">
      <c r="A4" s="244"/>
      <c r="B4" s="236"/>
      <c r="C4" s="54" t="s">
        <v>46</v>
      </c>
      <c r="D4" s="55" t="s">
        <v>14</v>
      </c>
      <c r="E4" s="56">
        <v>255000</v>
      </c>
      <c r="F4" s="56">
        <v>200000</v>
      </c>
      <c r="G4" s="56">
        <v>200000</v>
      </c>
      <c r="H4" s="130" t="s">
        <v>153</v>
      </c>
      <c r="I4" s="57"/>
      <c r="J4" s="57"/>
      <c r="K4" s="58"/>
      <c r="L4" s="57"/>
      <c r="M4" s="133" t="s">
        <v>60</v>
      </c>
      <c r="N4" s="134" t="s">
        <v>62</v>
      </c>
      <c r="O4" s="189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</row>
    <row r="5" spans="1:38" ht="15" customHeight="1">
      <c r="A5" s="244"/>
      <c r="B5" s="236"/>
      <c r="C5" s="54" t="s">
        <v>68</v>
      </c>
      <c r="D5" s="55" t="s">
        <v>15</v>
      </c>
      <c r="E5" s="56">
        <v>200000</v>
      </c>
      <c r="F5" s="56">
        <v>220000</v>
      </c>
      <c r="G5" s="56">
        <v>220000</v>
      </c>
      <c r="H5" s="78" t="s">
        <v>154</v>
      </c>
      <c r="I5" s="60"/>
      <c r="J5" s="60"/>
      <c r="K5" s="61"/>
      <c r="L5" s="60"/>
      <c r="M5" s="133" t="s">
        <v>60</v>
      </c>
      <c r="N5" s="135" t="s">
        <v>62</v>
      </c>
      <c r="O5" s="189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</row>
    <row r="6" spans="1:38" ht="15" customHeight="1">
      <c r="A6" s="244"/>
      <c r="B6" s="236"/>
      <c r="C6" s="54" t="s">
        <v>69</v>
      </c>
      <c r="D6" s="55" t="s">
        <v>196</v>
      </c>
      <c r="E6" s="56">
        <v>150000</v>
      </c>
      <c r="F6" s="56"/>
      <c r="G6" s="56">
        <v>25000</v>
      </c>
      <c r="H6" s="78" t="s">
        <v>197</v>
      </c>
      <c r="I6" s="60"/>
      <c r="J6" s="60"/>
      <c r="K6" s="61"/>
      <c r="L6" s="60"/>
      <c r="M6" s="133" t="s">
        <v>60</v>
      </c>
      <c r="N6" s="135" t="s">
        <v>62</v>
      </c>
      <c r="O6" s="189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</row>
    <row r="7" spans="1:38" ht="15" customHeight="1">
      <c r="A7" s="244"/>
      <c r="B7" s="236"/>
      <c r="C7" s="54" t="s">
        <v>70</v>
      </c>
      <c r="D7" s="63" t="s">
        <v>16</v>
      </c>
      <c r="E7" s="56">
        <v>75000</v>
      </c>
      <c r="F7" s="56">
        <v>55000</v>
      </c>
      <c r="G7" s="56">
        <v>55000</v>
      </c>
      <c r="H7" s="79" t="s">
        <v>213</v>
      </c>
      <c r="I7" s="57"/>
      <c r="J7" s="57"/>
      <c r="K7" s="58"/>
      <c r="L7" s="57"/>
      <c r="M7" s="133" t="s">
        <v>60</v>
      </c>
      <c r="N7" s="135" t="s">
        <v>62</v>
      </c>
      <c r="O7" s="189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</row>
    <row r="8" spans="1:38" ht="15" customHeight="1">
      <c r="A8" s="244"/>
      <c r="B8" s="236"/>
      <c r="C8" s="62" t="s">
        <v>202</v>
      </c>
      <c r="D8" s="63" t="s">
        <v>212</v>
      </c>
      <c r="E8" s="64">
        <v>15000</v>
      </c>
      <c r="F8" s="64"/>
      <c r="G8" s="64">
        <v>15000</v>
      </c>
      <c r="H8" s="79" t="s">
        <v>214</v>
      </c>
      <c r="I8" s="65"/>
      <c r="J8" s="65"/>
      <c r="K8" s="66"/>
      <c r="L8" s="65"/>
      <c r="M8" s="136" t="s">
        <v>60</v>
      </c>
      <c r="N8" s="137" t="s">
        <v>62</v>
      </c>
      <c r="O8" s="189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</row>
    <row r="9" spans="1:38" ht="15" customHeight="1">
      <c r="A9" s="244"/>
      <c r="B9" s="236"/>
      <c r="C9" s="54" t="s">
        <v>215</v>
      </c>
      <c r="D9" s="55" t="s">
        <v>216</v>
      </c>
      <c r="E9" s="56">
        <v>15000</v>
      </c>
      <c r="F9" s="56">
        <v>10000</v>
      </c>
      <c r="G9" s="56">
        <v>10000</v>
      </c>
      <c r="H9" s="78" t="s">
        <v>217</v>
      </c>
      <c r="I9" s="57"/>
      <c r="J9" s="57"/>
      <c r="K9" s="57"/>
      <c r="L9" s="57"/>
      <c r="M9" s="136" t="s">
        <v>60</v>
      </c>
      <c r="N9" s="137" t="s">
        <v>62</v>
      </c>
      <c r="O9" s="189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</row>
    <row r="10" spans="1:38" ht="15" customHeight="1">
      <c r="A10" s="244"/>
      <c r="B10" s="236"/>
      <c r="C10" s="93" t="s">
        <v>218</v>
      </c>
      <c r="D10" s="85" t="s">
        <v>219</v>
      </c>
      <c r="E10" s="204">
        <v>400000</v>
      </c>
      <c r="F10" s="204"/>
      <c r="G10" s="204"/>
      <c r="H10" s="127"/>
      <c r="I10" s="87"/>
      <c r="J10" s="87"/>
      <c r="K10" s="143"/>
      <c r="L10" s="87"/>
      <c r="M10" s="136" t="s">
        <v>60</v>
      </c>
      <c r="N10" s="136" t="s">
        <v>60</v>
      </c>
      <c r="O10" s="189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</row>
    <row r="11" spans="1:38" ht="15.75" thickBot="1">
      <c r="A11" s="244"/>
      <c r="B11" s="236"/>
      <c r="C11" s="93" t="s">
        <v>218</v>
      </c>
      <c r="D11" s="85" t="s">
        <v>254</v>
      </c>
      <c r="E11" s="204">
        <v>200000</v>
      </c>
      <c r="F11" s="204"/>
      <c r="G11" s="204"/>
      <c r="H11" s="127"/>
      <c r="I11" s="87"/>
      <c r="J11" s="87"/>
      <c r="K11" s="143"/>
      <c r="L11" s="87"/>
      <c r="M11" s="136" t="s">
        <v>60</v>
      </c>
      <c r="N11" s="136" t="s">
        <v>60</v>
      </c>
      <c r="O11" s="189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</row>
    <row r="12" spans="1:38" ht="15" customHeight="1" thickBot="1">
      <c r="A12" s="244"/>
      <c r="B12" s="236"/>
      <c r="C12" s="26" t="s">
        <v>22</v>
      </c>
      <c r="D12" s="1" t="s">
        <v>71</v>
      </c>
      <c r="E12" s="2">
        <f>E13++E14+E15+E16</f>
        <v>1385000</v>
      </c>
      <c r="F12" s="2">
        <f>F13+F14+F15+F16</f>
        <v>0</v>
      </c>
      <c r="G12" s="2">
        <f>G13+G14+G15+G16</f>
        <v>0</v>
      </c>
      <c r="H12" s="33"/>
      <c r="I12" s="33"/>
      <c r="J12" s="33"/>
      <c r="K12" s="33"/>
      <c r="L12" s="33"/>
      <c r="M12" s="34"/>
      <c r="N12" s="35"/>
      <c r="O12" s="189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</row>
    <row r="13" spans="1:38">
      <c r="A13" s="244"/>
      <c r="B13" s="236"/>
      <c r="C13" s="67" t="s">
        <v>135</v>
      </c>
      <c r="D13" s="50" t="s">
        <v>220</v>
      </c>
      <c r="E13" s="68">
        <v>200000</v>
      </c>
      <c r="F13" s="68"/>
      <c r="G13" s="68"/>
      <c r="H13" s="125"/>
      <c r="I13" s="51"/>
      <c r="J13" s="51"/>
      <c r="K13" s="51"/>
      <c r="L13" s="51"/>
      <c r="M13" s="52" t="s">
        <v>60</v>
      </c>
      <c r="N13" s="132" t="s">
        <v>62</v>
      </c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</row>
    <row r="14" spans="1:38">
      <c r="A14" s="244"/>
      <c r="B14" s="236"/>
      <c r="C14" s="77" t="s">
        <v>221</v>
      </c>
      <c r="D14" s="55" t="s">
        <v>222</v>
      </c>
      <c r="E14" s="56">
        <v>100000</v>
      </c>
      <c r="F14" s="56"/>
      <c r="G14" s="56"/>
      <c r="H14" s="139"/>
      <c r="I14" s="57"/>
      <c r="J14" s="57"/>
      <c r="K14" s="57"/>
      <c r="L14" s="57"/>
      <c r="M14" s="57" t="s">
        <v>60</v>
      </c>
      <c r="N14" s="205" t="s">
        <v>62</v>
      </c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</row>
    <row r="15" spans="1:38" ht="24">
      <c r="A15" s="244"/>
      <c r="B15" s="236"/>
      <c r="C15" s="206" t="s">
        <v>223</v>
      </c>
      <c r="D15" s="208" t="s">
        <v>224</v>
      </c>
      <c r="E15" s="204">
        <v>1000000</v>
      </c>
      <c r="F15" s="204"/>
      <c r="G15" s="204"/>
      <c r="H15" s="207"/>
      <c r="I15" s="87"/>
      <c r="J15" s="87"/>
      <c r="K15" s="87"/>
      <c r="L15" s="87"/>
      <c r="M15" s="136" t="s">
        <v>60</v>
      </c>
      <c r="N15" s="137" t="s">
        <v>62</v>
      </c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</row>
    <row r="16" spans="1:38" ht="15.75" thickBot="1">
      <c r="A16" s="244"/>
      <c r="B16" s="236"/>
      <c r="C16" s="206" t="s">
        <v>253</v>
      </c>
      <c r="D16" s="208" t="s">
        <v>255</v>
      </c>
      <c r="E16" s="204">
        <v>85000</v>
      </c>
      <c r="F16" s="204"/>
      <c r="G16" s="204"/>
      <c r="H16" s="207"/>
      <c r="I16" s="87"/>
      <c r="J16" s="87"/>
      <c r="K16" s="87"/>
      <c r="L16" s="87"/>
      <c r="M16" s="143" t="s">
        <v>60</v>
      </c>
      <c r="N16" s="144" t="s">
        <v>62</v>
      </c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</row>
    <row r="17" spans="1:37" ht="30.75" thickBot="1">
      <c r="A17" s="244"/>
      <c r="B17" s="236"/>
      <c r="C17" s="26" t="s">
        <v>18</v>
      </c>
      <c r="D17" s="1" t="s">
        <v>73</v>
      </c>
      <c r="E17" s="2">
        <f>E18+E19+E20</f>
        <v>256000</v>
      </c>
      <c r="F17" s="2">
        <f>F18+F19+F20</f>
        <v>260000</v>
      </c>
      <c r="G17" s="2">
        <f>G18+G19+G20</f>
        <v>220000</v>
      </c>
      <c r="H17" s="121"/>
      <c r="I17" s="41"/>
      <c r="J17" s="41"/>
      <c r="K17" s="41"/>
      <c r="L17" s="41"/>
      <c r="M17" s="46"/>
      <c r="N17" s="120"/>
      <c r="O17" s="182"/>
      <c r="P17" s="182"/>
      <c r="Q17" s="182"/>
      <c r="R17" s="182"/>
      <c r="S17" s="188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</row>
    <row r="18" spans="1:37" ht="33" customHeight="1">
      <c r="A18" s="244"/>
      <c r="B18" s="236"/>
      <c r="C18" s="47" t="s">
        <v>19</v>
      </c>
      <c r="D18" s="119" t="s">
        <v>74</v>
      </c>
      <c r="E18" s="72">
        <v>246000</v>
      </c>
      <c r="F18" s="72">
        <v>250000</v>
      </c>
      <c r="G18" s="72">
        <v>210000</v>
      </c>
      <c r="H18" s="183" t="s">
        <v>155</v>
      </c>
      <c r="I18" s="51"/>
      <c r="J18" s="51"/>
      <c r="K18" s="51"/>
      <c r="L18" s="51"/>
      <c r="M18" s="52" t="s">
        <v>60</v>
      </c>
      <c r="N18" s="53" t="s">
        <v>62</v>
      </c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</row>
    <row r="19" spans="1:37" ht="15" customHeight="1">
      <c r="A19" s="244"/>
      <c r="B19" s="236"/>
      <c r="C19" s="54" t="s">
        <v>20</v>
      </c>
      <c r="D19" s="55" t="s">
        <v>21</v>
      </c>
      <c r="E19" s="73">
        <v>5000</v>
      </c>
      <c r="F19" s="73">
        <v>5000</v>
      </c>
      <c r="G19" s="73">
        <v>5000</v>
      </c>
      <c r="H19" s="55"/>
      <c r="I19" s="57"/>
      <c r="J19" s="57"/>
      <c r="K19" s="57"/>
      <c r="L19" s="57"/>
      <c r="M19" s="58" t="s">
        <v>60</v>
      </c>
      <c r="N19" s="59" t="s">
        <v>62</v>
      </c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</row>
    <row r="20" spans="1:37" ht="15" customHeight="1" thickBot="1">
      <c r="A20" s="244"/>
      <c r="B20" s="236"/>
      <c r="C20" s="70" t="s">
        <v>184</v>
      </c>
      <c r="D20" s="63" t="s">
        <v>75</v>
      </c>
      <c r="E20" s="74">
        <v>5000</v>
      </c>
      <c r="F20" s="74">
        <v>5000</v>
      </c>
      <c r="G20" s="74">
        <v>5000</v>
      </c>
      <c r="H20" s="63"/>
      <c r="I20" s="65"/>
      <c r="J20" s="65"/>
      <c r="K20" s="65"/>
      <c r="L20" s="65"/>
      <c r="M20" s="71"/>
      <c r="N20" s="75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</row>
    <row r="21" spans="1:37" ht="15" customHeight="1" thickBot="1">
      <c r="A21" s="244"/>
      <c r="B21" s="236"/>
      <c r="C21" s="4" t="s">
        <v>11</v>
      </c>
      <c r="D21" s="44" t="s">
        <v>131</v>
      </c>
      <c r="E21" s="45">
        <f>E22+E23+E24+E25+E26+E27++E28+E29+E31+E30</f>
        <v>856000</v>
      </c>
      <c r="F21" s="45">
        <f>F22+F23+F24+F25+F26+F27+F28+F29</f>
        <v>30000</v>
      </c>
      <c r="G21" s="45">
        <f>G22+G23+G24+G25+G26+G27+G28+G29</f>
        <v>30000</v>
      </c>
      <c r="H21" s="44"/>
      <c r="I21" s="41"/>
      <c r="J21" s="41"/>
      <c r="K21" s="41"/>
      <c r="L21" s="41"/>
      <c r="M21" s="42"/>
      <c r="N21" s="43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</row>
    <row r="22" spans="1:37">
      <c r="A22" s="244"/>
      <c r="B22" s="236"/>
      <c r="C22" s="67" t="s">
        <v>13</v>
      </c>
      <c r="D22" s="50" t="s">
        <v>132</v>
      </c>
      <c r="E22" s="72">
        <v>30000</v>
      </c>
      <c r="F22" s="72">
        <v>30000</v>
      </c>
      <c r="G22" s="72">
        <v>30000</v>
      </c>
      <c r="H22" s="50"/>
      <c r="I22" s="51"/>
      <c r="J22" s="51"/>
      <c r="K22" s="51"/>
      <c r="L22" s="51"/>
      <c r="M22" s="51" t="s">
        <v>60</v>
      </c>
      <c r="N22" s="122" t="s">
        <v>62</v>
      </c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</row>
    <row r="23" spans="1:37" ht="15" customHeight="1">
      <c r="A23" s="244"/>
      <c r="B23" s="236"/>
      <c r="C23" s="70" t="s">
        <v>133</v>
      </c>
      <c r="D23" s="63" t="s">
        <v>198</v>
      </c>
      <c r="E23" s="74">
        <v>160000</v>
      </c>
      <c r="F23" s="74"/>
      <c r="G23" s="74"/>
      <c r="H23" s="63"/>
      <c r="I23" s="65"/>
      <c r="J23" s="65"/>
      <c r="K23" s="65"/>
      <c r="L23" s="65"/>
      <c r="M23" s="65" t="s">
        <v>60</v>
      </c>
      <c r="N23" s="124" t="s">
        <v>62</v>
      </c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</row>
    <row r="24" spans="1:37" ht="15" customHeight="1">
      <c r="A24" s="244"/>
      <c r="B24" s="236"/>
      <c r="C24" s="70" t="s">
        <v>225</v>
      </c>
      <c r="D24" s="63" t="s">
        <v>226</v>
      </c>
      <c r="E24" s="74">
        <v>180000</v>
      </c>
      <c r="F24" s="74"/>
      <c r="G24" s="74"/>
      <c r="H24" s="63"/>
      <c r="I24" s="65"/>
      <c r="J24" s="65"/>
      <c r="K24" s="65"/>
      <c r="L24" s="65"/>
      <c r="M24" s="65"/>
      <c r="N24" s="124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</row>
    <row r="25" spans="1:37" ht="24">
      <c r="A25" s="244"/>
      <c r="B25" s="236"/>
      <c r="C25" s="70" t="s">
        <v>228</v>
      </c>
      <c r="D25" s="83" t="s">
        <v>227</v>
      </c>
      <c r="E25" s="74">
        <v>0</v>
      </c>
      <c r="F25" s="74"/>
      <c r="G25" s="74"/>
      <c r="H25" s="63"/>
      <c r="I25" s="65"/>
      <c r="J25" s="65"/>
      <c r="K25" s="65"/>
      <c r="L25" s="65"/>
      <c r="M25" s="65"/>
      <c r="N25" s="124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</row>
    <row r="26" spans="1:37" ht="24">
      <c r="A26" s="244"/>
      <c r="B26" s="236"/>
      <c r="C26" s="70" t="s">
        <v>229</v>
      </c>
      <c r="D26" s="83" t="s">
        <v>230</v>
      </c>
      <c r="E26" s="74">
        <v>70000</v>
      </c>
      <c r="F26" s="74"/>
      <c r="G26" s="74"/>
      <c r="H26" s="63"/>
      <c r="I26" s="65"/>
      <c r="J26" s="65"/>
      <c r="K26" s="65"/>
      <c r="L26" s="65"/>
      <c r="M26" s="65"/>
      <c r="N26" s="124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</row>
    <row r="27" spans="1:37" ht="15" customHeight="1">
      <c r="A27" s="244"/>
      <c r="B27" s="236"/>
      <c r="C27" s="70" t="s">
        <v>231</v>
      </c>
      <c r="D27" s="63" t="s">
        <v>232</v>
      </c>
      <c r="E27" s="74">
        <v>88500</v>
      </c>
      <c r="F27" s="74"/>
      <c r="G27" s="74"/>
      <c r="H27" s="63"/>
      <c r="I27" s="65"/>
      <c r="J27" s="65"/>
      <c r="K27" s="65"/>
      <c r="L27" s="65"/>
      <c r="M27" s="65"/>
      <c r="N27" s="124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</row>
    <row r="28" spans="1:37" ht="15" customHeight="1">
      <c r="A28" s="244"/>
      <c r="B28" s="236"/>
      <c r="C28" s="70" t="s">
        <v>251</v>
      </c>
      <c r="D28" s="63" t="s">
        <v>233</v>
      </c>
      <c r="E28" s="74">
        <v>20000</v>
      </c>
      <c r="F28" s="74"/>
      <c r="G28" s="74"/>
      <c r="H28" s="63"/>
      <c r="I28" s="65"/>
      <c r="J28" s="65"/>
      <c r="K28" s="65"/>
      <c r="L28" s="65"/>
      <c r="M28" s="65"/>
      <c r="N28" s="124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</row>
    <row r="29" spans="1:37" ht="15" customHeight="1" thickBot="1">
      <c r="A29" s="244"/>
      <c r="B29" s="237"/>
      <c r="C29" s="70" t="s">
        <v>252</v>
      </c>
      <c r="D29" s="63" t="s">
        <v>250</v>
      </c>
      <c r="E29" s="74">
        <v>120000</v>
      </c>
      <c r="F29" s="74"/>
      <c r="G29" s="74"/>
      <c r="H29" s="63"/>
      <c r="I29" s="65"/>
      <c r="J29" s="65"/>
      <c r="K29" s="65"/>
      <c r="L29" s="65"/>
      <c r="M29" s="65"/>
      <c r="N29" s="124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</row>
    <row r="30" spans="1:37" ht="15" customHeight="1">
      <c r="A30" s="244"/>
      <c r="B30" s="227"/>
      <c r="C30" s="206" t="s">
        <v>258</v>
      </c>
      <c r="D30" s="85" t="s">
        <v>267</v>
      </c>
      <c r="E30" s="86">
        <v>87500</v>
      </c>
      <c r="F30" s="86"/>
      <c r="G30" s="86"/>
      <c r="H30" s="85"/>
      <c r="I30" s="87"/>
      <c r="J30" s="87"/>
      <c r="K30" s="87"/>
      <c r="L30" s="87"/>
      <c r="M30" s="143"/>
      <c r="N30" s="209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</row>
    <row r="31" spans="1:37" ht="15" customHeight="1" thickBot="1">
      <c r="A31" s="244"/>
      <c r="B31" s="227"/>
      <c r="C31" s="206" t="s">
        <v>268</v>
      </c>
      <c r="D31" s="85" t="s">
        <v>259</v>
      </c>
      <c r="E31" s="86">
        <v>100000</v>
      </c>
      <c r="F31" s="86"/>
      <c r="G31" s="86"/>
      <c r="H31" s="85"/>
      <c r="I31" s="87"/>
      <c r="J31" s="87"/>
      <c r="K31" s="87"/>
      <c r="L31" s="87"/>
      <c r="M31" s="143"/>
      <c r="N31" s="209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</row>
    <row r="32" spans="1:37" ht="15" customHeight="1" thickBot="1">
      <c r="A32" s="244"/>
      <c r="B32" s="235" t="s">
        <v>8</v>
      </c>
      <c r="C32" s="3" t="s">
        <v>34</v>
      </c>
      <c r="D32" s="1" t="s">
        <v>199</v>
      </c>
      <c r="E32" s="2">
        <f>E33+E34+E35</f>
        <v>335000</v>
      </c>
      <c r="F32" s="2">
        <f>F33+F34+F35</f>
        <v>335000</v>
      </c>
      <c r="G32" s="2">
        <f>G33+G34+G35</f>
        <v>335000</v>
      </c>
      <c r="H32" s="40"/>
      <c r="I32" s="41"/>
      <c r="J32" s="41"/>
      <c r="K32" s="41"/>
      <c r="L32" s="41"/>
      <c r="M32" s="46"/>
      <c r="N32" s="43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</row>
    <row r="33" spans="1:37" ht="33" customHeight="1">
      <c r="A33" s="244"/>
      <c r="B33" s="236"/>
      <c r="C33" s="47" t="s">
        <v>35</v>
      </c>
      <c r="D33" s="50" t="s">
        <v>24</v>
      </c>
      <c r="E33" s="80">
        <v>100000</v>
      </c>
      <c r="F33" s="72">
        <v>200000</v>
      </c>
      <c r="G33" s="72">
        <v>200000</v>
      </c>
      <c r="H33" s="138" t="s">
        <v>171</v>
      </c>
      <c r="I33" s="51"/>
      <c r="J33" s="51"/>
      <c r="K33" s="51"/>
      <c r="L33" s="51"/>
      <c r="M33" s="52" t="s">
        <v>60</v>
      </c>
      <c r="N33" s="132" t="s">
        <v>62</v>
      </c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</row>
    <row r="34" spans="1:37" ht="15" customHeight="1">
      <c r="A34" s="244"/>
      <c r="B34" s="236"/>
      <c r="C34" s="54" t="s">
        <v>76</v>
      </c>
      <c r="D34" s="55" t="s">
        <v>77</v>
      </c>
      <c r="E34" s="81">
        <v>35000</v>
      </c>
      <c r="F34" s="73">
        <v>35000</v>
      </c>
      <c r="G34" s="73">
        <v>35000</v>
      </c>
      <c r="H34" s="139" t="s">
        <v>172</v>
      </c>
      <c r="I34" s="57"/>
      <c r="J34" s="57"/>
      <c r="K34" s="57"/>
      <c r="L34" s="57"/>
      <c r="M34" s="58" t="s">
        <v>60</v>
      </c>
      <c r="N34" s="123" t="s">
        <v>62</v>
      </c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</row>
    <row r="35" spans="1:37" ht="15" customHeight="1" thickBot="1">
      <c r="A35" s="244"/>
      <c r="B35" s="236"/>
      <c r="C35" s="62" t="s">
        <v>78</v>
      </c>
      <c r="D35" s="63" t="s">
        <v>33</v>
      </c>
      <c r="E35" s="82">
        <v>200000</v>
      </c>
      <c r="F35" s="74">
        <v>100000</v>
      </c>
      <c r="G35" s="74">
        <v>100000</v>
      </c>
      <c r="H35" s="140" t="s">
        <v>173</v>
      </c>
      <c r="I35" s="65"/>
      <c r="J35" s="65"/>
      <c r="K35" s="65"/>
      <c r="L35" s="65"/>
      <c r="M35" s="66" t="s">
        <v>60</v>
      </c>
      <c r="N35" s="124" t="s">
        <v>62</v>
      </c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</row>
    <row r="36" spans="1:37" ht="15" customHeight="1" thickBot="1">
      <c r="A36" s="244"/>
      <c r="B36" s="236"/>
      <c r="C36" s="3" t="s">
        <v>200</v>
      </c>
      <c r="D36" s="1" t="s">
        <v>23</v>
      </c>
      <c r="E36" s="2">
        <f>E37+E38+E39+E40</f>
        <v>320000</v>
      </c>
      <c r="F36" s="2">
        <f>F37+F38+F39</f>
        <v>70000</v>
      </c>
      <c r="G36" s="2">
        <f>G37+G38+G39</f>
        <v>70000</v>
      </c>
      <c r="H36" s="40"/>
      <c r="I36" s="41"/>
      <c r="J36" s="41"/>
      <c r="K36" s="41"/>
      <c r="L36" s="41"/>
      <c r="M36" s="46"/>
      <c r="N36" s="43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</row>
    <row r="37" spans="1:37" ht="24">
      <c r="A37" s="244"/>
      <c r="B37" s="236"/>
      <c r="C37" s="177" t="s">
        <v>187</v>
      </c>
      <c r="D37" s="83" t="s">
        <v>188</v>
      </c>
      <c r="E37" s="82">
        <v>220000</v>
      </c>
      <c r="F37" s="74"/>
      <c r="G37" s="74"/>
      <c r="H37" s="140"/>
      <c r="I37" s="65"/>
      <c r="J37" s="65"/>
      <c r="K37" s="65"/>
      <c r="L37" s="65"/>
      <c r="M37" s="66"/>
      <c r="N37" s="124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</row>
    <row r="38" spans="1:37" ht="24.75">
      <c r="A38" s="244"/>
      <c r="B38" s="252"/>
      <c r="C38" s="55" t="s">
        <v>189</v>
      </c>
      <c r="D38" s="213" t="s">
        <v>79</v>
      </c>
      <c r="E38" s="81">
        <v>20000</v>
      </c>
      <c r="F38" s="73">
        <v>70000</v>
      </c>
      <c r="G38" s="73">
        <v>70000</v>
      </c>
      <c r="H38" s="222" t="s">
        <v>174</v>
      </c>
      <c r="I38" s="57"/>
      <c r="J38" s="57">
        <v>1</v>
      </c>
      <c r="K38" s="57">
        <v>1</v>
      </c>
      <c r="L38" s="57">
        <v>1</v>
      </c>
      <c r="M38" s="57" t="s">
        <v>60</v>
      </c>
      <c r="N38" s="223" t="s">
        <v>62</v>
      </c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</row>
    <row r="39" spans="1:37" ht="15.75" thickBot="1">
      <c r="A39" s="245"/>
      <c r="B39" s="237"/>
      <c r="C39" s="93" t="s">
        <v>234</v>
      </c>
      <c r="D39" s="208" t="s">
        <v>235</v>
      </c>
      <c r="E39" s="210">
        <v>20000</v>
      </c>
      <c r="F39" s="86"/>
      <c r="G39" s="86"/>
      <c r="H39" s="211"/>
      <c r="I39" s="87"/>
      <c r="J39" s="87"/>
      <c r="K39" s="87"/>
      <c r="L39" s="87"/>
      <c r="M39" s="143"/>
      <c r="N39" s="209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</row>
    <row r="40" spans="1:37" ht="24.75" thickBot="1">
      <c r="A40" s="226"/>
      <c r="B40" s="227"/>
      <c r="C40" s="93" t="s">
        <v>265</v>
      </c>
      <c r="D40" s="208" t="s">
        <v>266</v>
      </c>
      <c r="E40" s="210">
        <v>60000</v>
      </c>
      <c r="F40" s="86"/>
      <c r="G40" s="86"/>
      <c r="H40" s="211"/>
      <c r="I40" s="87"/>
      <c r="J40" s="87"/>
      <c r="K40" s="87"/>
      <c r="L40" s="87"/>
      <c r="M40" s="143"/>
      <c r="N40" s="209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</row>
    <row r="41" spans="1:37" ht="45.75" customHeight="1" thickBot="1">
      <c r="A41" s="246" t="s">
        <v>186</v>
      </c>
      <c r="B41" s="235" t="s">
        <v>185</v>
      </c>
      <c r="C41" s="4" t="s">
        <v>25</v>
      </c>
      <c r="D41" s="1" t="s">
        <v>26</v>
      </c>
      <c r="E41" s="2">
        <f>E42</f>
        <v>228000</v>
      </c>
      <c r="F41" s="2">
        <f>F42</f>
        <v>180000</v>
      </c>
      <c r="G41" s="2">
        <f>G42</f>
        <v>190000</v>
      </c>
      <c r="H41" s="121" t="s">
        <v>156</v>
      </c>
      <c r="I41" s="41">
        <v>13</v>
      </c>
      <c r="J41" s="41">
        <v>13</v>
      </c>
      <c r="K41" s="41">
        <v>13</v>
      </c>
      <c r="L41" s="41">
        <v>13</v>
      </c>
      <c r="M41" s="46" t="s">
        <v>60</v>
      </c>
      <c r="N41" s="120" t="s">
        <v>62</v>
      </c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</row>
    <row r="42" spans="1:37" ht="15" customHeight="1" thickBot="1">
      <c r="A42" s="247"/>
      <c r="B42" s="236"/>
      <c r="C42" s="84" t="s">
        <v>27</v>
      </c>
      <c r="D42" s="85" t="s">
        <v>28</v>
      </c>
      <c r="E42" s="86">
        <v>228000</v>
      </c>
      <c r="F42" s="86">
        <v>180000</v>
      </c>
      <c r="G42" s="86">
        <v>190000</v>
      </c>
      <c r="H42" s="85"/>
      <c r="I42" s="85"/>
      <c r="J42" s="85"/>
      <c r="K42" s="85"/>
      <c r="L42" s="85"/>
      <c r="M42" s="141"/>
      <c r="N42" s="14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</row>
    <row r="43" spans="1:37" ht="15" customHeight="1" thickBot="1">
      <c r="A43" s="247"/>
      <c r="B43" s="236"/>
      <c r="C43" s="4" t="s">
        <v>29</v>
      </c>
      <c r="D43" s="20" t="s">
        <v>80</v>
      </c>
      <c r="E43" s="2">
        <f>E44+E45+E46+E47+E48+E49</f>
        <v>3640500</v>
      </c>
      <c r="F43" s="2">
        <f>F44+F45+F46+F47+F48</f>
        <v>2435000</v>
      </c>
      <c r="G43" s="2">
        <f>G44+G45+G46+G47+G48</f>
        <v>2640000</v>
      </c>
      <c r="H43" s="121" t="s">
        <v>157</v>
      </c>
      <c r="I43" s="41">
        <v>9</v>
      </c>
      <c r="J43" s="41">
        <v>9</v>
      </c>
      <c r="K43" s="41">
        <v>9</v>
      </c>
      <c r="L43" s="41">
        <v>9</v>
      </c>
      <c r="M43" s="43" t="s">
        <v>60</v>
      </c>
      <c r="N43" s="120" t="s">
        <v>62</v>
      </c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</row>
    <row r="44" spans="1:37" ht="15" customHeight="1">
      <c r="A44" s="247"/>
      <c r="B44" s="236"/>
      <c r="C44" s="67" t="s">
        <v>30</v>
      </c>
      <c r="D44" s="50" t="s">
        <v>81</v>
      </c>
      <c r="E44" s="72">
        <v>1202000</v>
      </c>
      <c r="F44" s="72">
        <v>1250000</v>
      </c>
      <c r="G44" s="72">
        <v>1300000</v>
      </c>
      <c r="H44" s="50"/>
      <c r="I44" s="51"/>
      <c r="J44" s="51"/>
      <c r="K44" s="51"/>
      <c r="L44" s="51"/>
      <c r="M44" s="88"/>
      <c r="N44" s="12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</row>
    <row r="45" spans="1:37" ht="15" customHeight="1">
      <c r="A45" s="247"/>
      <c r="B45" s="236"/>
      <c r="C45" s="77" t="s">
        <v>31</v>
      </c>
      <c r="D45" s="55" t="s">
        <v>82</v>
      </c>
      <c r="E45" s="73">
        <v>1717500</v>
      </c>
      <c r="F45" s="73">
        <v>1100000</v>
      </c>
      <c r="G45" s="73">
        <v>1200000</v>
      </c>
      <c r="H45" s="55"/>
      <c r="I45" s="57"/>
      <c r="J45" s="57"/>
      <c r="K45" s="57"/>
      <c r="L45" s="57"/>
      <c r="M45" s="89"/>
      <c r="N45" s="123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</row>
    <row r="46" spans="1:37" ht="15" customHeight="1">
      <c r="A46" s="247"/>
      <c r="B46" s="236"/>
      <c r="C46" s="70" t="s">
        <v>32</v>
      </c>
      <c r="D46" s="63" t="s">
        <v>83</v>
      </c>
      <c r="E46" s="74">
        <v>206000</v>
      </c>
      <c r="F46" s="74">
        <v>35000</v>
      </c>
      <c r="G46" s="74">
        <v>40000</v>
      </c>
      <c r="H46" s="63"/>
      <c r="I46" s="65"/>
      <c r="J46" s="65"/>
      <c r="K46" s="65"/>
      <c r="L46" s="65"/>
      <c r="M46" s="71"/>
      <c r="N46" s="124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</row>
    <row r="47" spans="1:37" ht="24">
      <c r="A47" s="247"/>
      <c r="B47" s="236"/>
      <c r="C47" s="54" t="s">
        <v>151</v>
      </c>
      <c r="D47" s="213" t="s">
        <v>136</v>
      </c>
      <c r="E47" s="56">
        <v>457500</v>
      </c>
      <c r="F47" s="56">
        <v>50000</v>
      </c>
      <c r="G47" s="56">
        <v>100000</v>
      </c>
      <c r="H47" s="55"/>
      <c r="I47" s="57"/>
      <c r="J47" s="57"/>
      <c r="K47" s="57"/>
      <c r="L47" s="57"/>
      <c r="M47" s="139"/>
      <c r="N47" s="214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</row>
    <row r="48" spans="1:37" ht="15" customHeight="1">
      <c r="A48" s="247"/>
      <c r="B48" s="236"/>
      <c r="C48" s="224" t="s">
        <v>236</v>
      </c>
      <c r="D48" s="213" t="s">
        <v>237</v>
      </c>
      <c r="E48" s="56">
        <v>50000</v>
      </c>
      <c r="F48" s="56"/>
      <c r="G48" s="56"/>
      <c r="H48" s="55"/>
      <c r="I48" s="57"/>
      <c r="J48" s="57"/>
      <c r="K48" s="58"/>
      <c r="L48" s="57"/>
      <c r="M48" s="225"/>
      <c r="N48" s="59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</row>
    <row r="49" spans="1:37" ht="15" customHeight="1" thickBot="1">
      <c r="A49" s="247"/>
      <c r="B49" s="236"/>
      <c r="C49" s="93" t="s">
        <v>256</v>
      </c>
      <c r="D49" s="208" t="s">
        <v>257</v>
      </c>
      <c r="E49" s="204">
        <v>7500</v>
      </c>
      <c r="F49" s="204"/>
      <c r="G49" s="204"/>
      <c r="H49" s="85"/>
      <c r="I49" s="87"/>
      <c r="J49" s="87"/>
      <c r="K49" s="143"/>
      <c r="L49" s="87"/>
      <c r="M49" s="212"/>
      <c r="N49" s="181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</row>
    <row r="50" spans="1:37" ht="15" customHeight="1" thickBot="1">
      <c r="A50" s="247"/>
      <c r="B50" s="236"/>
      <c r="C50" s="4" t="s">
        <v>17</v>
      </c>
      <c r="D50" s="44" t="s">
        <v>134</v>
      </c>
      <c r="E50" s="45">
        <f>E51</f>
        <v>60000</v>
      </c>
      <c r="F50" s="45">
        <f>F51</f>
        <v>15000</v>
      </c>
      <c r="G50" s="45">
        <f>G51</f>
        <v>25000</v>
      </c>
      <c r="H50" s="44"/>
      <c r="I50" s="41"/>
      <c r="J50" s="41"/>
      <c r="K50" s="41"/>
      <c r="L50" s="41"/>
      <c r="M50" s="42"/>
      <c r="N50" s="43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</row>
    <row r="51" spans="1:37" ht="24.75" customHeight="1" thickBot="1">
      <c r="A51" s="247"/>
      <c r="B51" s="237"/>
      <c r="C51" s="67" t="s">
        <v>72</v>
      </c>
      <c r="D51" s="119" t="s">
        <v>136</v>
      </c>
      <c r="E51" s="72">
        <v>60000</v>
      </c>
      <c r="F51" s="72">
        <v>15000</v>
      </c>
      <c r="G51" s="72">
        <v>25000</v>
      </c>
      <c r="H51" s="76" t="s">
        <v>158</v>
      </c>
      <c r="I51" s="51"/>
      <c r="J51" s="51"/>
      <c r="K51" s="51"/>
      <c r="L51" s="51"/>
      <c r="M51" s="52" t="s">
        <v>60</v>
      </c>
      <c r="N51" s="122" t="s">
        <v>62</v>
      </c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  <c r="AK51" s="182"/>
    </row>
    <row r="52" spans="1:37" ht="33" customHeight="1" thickBot="1">
      <c r="A52" s="247"/>
      <c r="B52" s="235" t="s">
        <v>7</v>
      </c>
      <c r="C52" s="6" t="s">
        <v>48</v>
      </c>
      <c r="D52" s="5" t="s">
        <v>182</v>
      </c>
      <c r="E52" s="2">
        <f>E53+E54+E55+E56+E57+E58+E59</f>
        <v>355000</v>
      </c>
      <c r="F52" s="2">
        <f>F53+F54+F55+F56+F57+F58+F59</f>
        <v>385000</v>
      </c>
      <c r="G52" s="2">
        <f>G53+G54+G55+G56+G57+G58+G59</f>
        <v>315000</v>
      </c>
      <c r="H52" s="126"/>
      <c r="I52" s="37"/>
      <c r="J52" s="37"/>
      <c r="K52" s="37"/>
      <c r="L52" s="37"/>
      <c r="M52" s="38"/>
      <c r="N52" s="39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</row>
    <row r="53" spans="1:37" ht="15" customHeight="1">
      <c r="A53" s="247"/>
      <c r="B53" s="236"/>
      <c r="C53" s="47" t="s">
        <v>49</v>
      </c>
      <c r="D53" s="50" t="s">
        <v>36</v>
      </c>
      <c r="E53" s="90">
        <v>100000</v>
      </c>
      <c r="F53" s="90">
        <v>100000</v>
      </c>
      <c r="G53" s="90">
        <v>100000</v>
      </c>
      <c r="H53" s="76" t="s">
        <v>159</v>
      </c>
      <c r="I53" s="51"/>
      <c r="J53" s="51"/>
      <c r="K53" s="51"/>
      <c r="L53" s="51"/>
      <c r="M53" s="52" t="s">
        <v>60</v>
      </c>
      <c r="N53" s="132" t="s">
        <v>62</v>
      </c>
      <c r="O53" s="182"/>
      <c r="P53" s="182"/>
      <c r="Q53" s="182"/>
      <c r="R53" s="182"/>
      <c r="S53" s="188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</row>
    <row r="54" spans="1:37" ht="15" customHeight="1">
      <c r="A54" s="247"/>
      <c r="B54" s="236"/>
      <c r="C54" s="47" t="s">
        <v>84</v>
      </c>
      <c r="D54" s="50" t="s">
        <v>238</v>
      </c>
      <c r="E54" s="90">
        <v>30000</v>
      </c>
      <c r="F54" s="90"/>
      <c r="G54" s="90"/>
      <c r="H54" s="76"/>
      <c r="I54" s="51"/>
      <c r="J54" s="51"/>
      <c r="K54" s="51"/>
      <c r="L54" s="51"/>
      <c r="M54" s="52"/>
      <c r="N54" s="13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</row>
    <row r="55" spans="1:37" ht="15" customHeight="1">
      <c r="A55" s="247"/>
      <c r="B55" s="236"/>
      <c r="C55" s="47" t="s">
        <v>86</v>
      </c>
      <c r="D55" s="50" t="s">
        <v>239</v>
      </c>
      <c r="E55" s="90">
        <v>0</v>
      </c>
      <c r="F55" s="90"/>
      <c r="G55" s="90"/>
      <c r="H55" s="76"/>
      <c r="I55" s="51"/>
      <c r="J55" s="51"/>
      <c r="K55" s="51"/>
      <c r="L55" s="51"/>
      <c r="M55" s="52"/>
      <c r="N55" s="13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</row>
    <row r="56" spans="1:37" ht="15" customHeight="1">
      <c r="A56" s="247"/>
      <c r="B56" s="236"/>
      <c r="C56" s="47" t="s">
        <v>88</v>
      </c>
      <c r="D56" s="50" t="s">
        <v>85</v>
      </c>
      <c r="E56" s="90">
        <v>10000</v>
      </c>
      <c r="F56" s="90">
        <v>15000</v>
      </c>
      <c r="G56" s="90">
        <v>15000</v>
      </c>
      <c r="H56" s="76" t="s">
        <v>160</v>
      </c>
      <c r="I56" s="51"/>
      <c r="J56" s="51"/>
      <c r="K56" s="51"/>
      <c r="L56" s="51"/>
      <c r="M56" s="52" t="s">
        <v>60</v>
      </c>
      <c r="N56" s="132" t="s">
        <v>62</v>
      </c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</row>
    <row r="57" spans="1:37" ht="15" customHeight="1">
      <c r="A57" s="247"/>
      <c r="B57" s="236"/>
      <c r="C57" s="54" t="s">
        <v>190</v>
      </c>
      <c r="D57" s="55" t="s">
        <v>87</v>
      </c>
      <c r="E57" s="91">
        <v>100000</v>
      </c>
      <c r="F57" s="91">
        <v>110000</v>
      </c>
      <c r="G57" s="91">
        <v>110000</v>
      </c>
      <c r="H57" s="78" t="s">
        <v>161</v>
      </c>
      <c r="I57" s="57"/>
      <c r="J57" s="57"/>
      <c r="K57" s="57"/>
      <c r="L57" s="57"/>
      <c r="M57" s="58" t="s">
        <v>60</v>
      </c>
      <c r="N57" s="123" t="s">
        <v>62</v>
      </c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</row>
    <row r="58" spans="1:37" ht="15" customHeight="1">
      <c r="A58" s="247"/>
      <c r="B58" s="236"/>
      <c r="C58" s="62" t="s">
        <v>206</v>
      </c>
      <c r="D58" s="83" t="s">
        <v>89</v>
      </c>
      <c r="E58" s="92">
        <v>45000</v>
      </c>
      <c r="F58" s="92">
        <v>40000</v>
      </c>
      <c r="G58" s="92">
        <v>40000</v>
      </c>
      <c r="H58" s="79" t="s">
        <v>162</v>
      </c>
      <c r="I58" s="65"/>
      <c r="J58" s="65"/>
      <c r="K58" s="65"/>
      <c r="L58" s="65"/>
      <c r="M58" s="66" t="s">
        <v>60</v>
      </c>
      <c r="N58" s="124" t="s">
        <v>62</v>
      </c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</row>
    <row r="59" spans="1:37" ht="23.25" customHeight="1" thickBot="1">
      <c r="A59" s="247"/>
      <c r="B59" s="236"/>
      <c r="C59" s="62" t="s">
        <v>240</v>
      </c>
      <c r="D59" s="83" t="s">
        <v>261</v>
      </c>
      <c r="E59" s="92">
        <v>70000</v>
      </c>
      <c r="F59" s="92">
        <v>120000</v>
      </c>
      <c r="G59" s="92">
        <v>50000</v>
      </c>
      <c r="H59" s="79" t="s">
        <v>207</v>
      </c>
      <c r="I59" s="65"/>
      <c r="J59" s="65"/>
      <c r="K59" s="65"/>
      <c r="L59" s="65"/>
      <c r="M59" s="66" t="s">
        <v>60</v>
      </c>
      <c r="N59" s="124" t="s">
        <v>62</v>
      </c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</row>
    <row r="60" spans="1:37" ht="15" customHeight="1" thickBot="1">
      <c r="A60" s="247"/>
      <c r="B60" s="236"/>
      <c r="C60" s="6" t="s">
        <v>109</v>
      </c>
      <c r="D60" s="44" t="s">
        <v>91</v>
      </c>
      <c r="E60" s="45">
        <f>E61+E62</f>
        <v>7186112</v>
      </c>
      <c r="F60" s="45">
        <f>F61</f>
        <v>800000</v>
      </c>
      <c r="G60" s="45">
        <f>G61</f>
        <v>800000</v>
      </c>
      <c r="H60" s="145" t="s">
        <v>163</v>
      </c>
      <c r="I60" s="41"/>
      <c r="J60" s="41"/>
      <c r="K60" s="41"/>
      <c r="L60" s="41"/>
      <c r="M60" s="36" t="s">
        <v>63</v>
      </c>
      <c r="N60" s="146" t="s">
        <v>64</v>
      </c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</row>
    <row r="61" spans="1:37" ht="15" customHeight="1" thickBot="1">
      <c r="A61" s="247"/>
      <c r="B61" s="237"/>
      <c r="C61" s="93" t="s">
        <v>111</v>
      </c>
      <c r="D61" s="85" t="s">
        <v>93</v>
      </c>
      <c r="E61" s="86">
        <v>1253000</v>
      </c>
      <c r="F61" s="86">
        <v>800000</v>
      </c>
      <c r="G61" s="86">
        <v>800000</v>
      </c>
      <c r="H61" s="127"/>
      <c r="I61" s="87"/>
      <c r="J61" s="87"/>
      <c r="K61" s="87"/>
      <c r="L61" s="87"/>
      <c r="M61" s="143"/>
      <c r="N61" s="144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</row>
    <row r="62" spans="1:37" ht="15" customHeight="1" thickBot="1">
      <c r="A62" s="247"/>
      <c r="B62" s="227"/>
      <c r="C62" s="93" t="s">
        <v>263</v>
      </c>
      <c r="D62" s="85" t="s">
        <v>264</v>
      </c>
      <c r="E62" s="86">
        <v>5933112</v>
      </c>
      <c r="F62" s="86"/>
      <c r="G62" s="86"/>
      <c r="H62" s="127"/>
      <c r="I62" s="87"/>
      <c r="J62" s="87"/>
      <c r="K62" s="87"/>
      <c r="L62" s="87"/>
      <c r="M62" s="143"/>
      <c r="N62" s="144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</row>
    <row r="63" spans="1:37" ht="33" customHeight="1" thickBot="1">
      <c r="A63" s="247"/>
      <c r="B63" s="235" t="s">
        <v>6</v>
      </c>
      <c r="C63" s="6" t="s">
        <v>51</v>
      </c>
      <c r="D63" s="44" t="s">
        <v>56</v>
      </c>
      <c r="E63" s="45">
        <f>E64</f>
        <v>60000</v>
      </c>
      <c r="F63" s="45">
        <f>F64</f>
        <v>60000</v>
      </c>
      <c r="G63" s="45">
        <f>G64</f>
        <v>60000</v>
      </c>
      <c r="H63" s="5" t="s">
        <v>164</v>
      </c>
      <c r="I63" s="148"/>
      <c r="J63" s="148"/>
      <c r="K63" s="148"/>
      <c r="L63" s="148"/>
      <c r="M63" s="149" t="s">
        <v>60</v>
      </c>
      <c r="N63" s="147" t="s">
        <v>62</v>
      </c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</row>
    <row r="64" spans="1:37" ht="15" customHeight="1" thickBot="1">
      <c r="A64" s="247"/>
      <c r="B64" s="237"/>
      <c r="C64" s="94" t="s">
        <v>94</v>
      </c>
      <c r="D64" s="215" t="s">
        <v>95</v>
      </c>
      <c r="E64" s="68">
        <v>60000</v>
      </c>
      <c r="F64" s="68">
        <v>60000</v>
      </c>
      <c r="G64" s="68">
        <v>60000</v>
      </c>
      <c r="H64" s="76"/>
      <c r="I64" s="51"/>
      <c r="J64" s="51"/>
      <c r="K64" s="51"/>
      <c r="L64" s="51"/>
      <c r="M64" s="69"/>
      <c r="N64" s="12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</row>
    <row r="65" spans="1:37" ht="15" customHeight="1" thickBot="1">
      <c r="A65" s="247"/>
      <c r="B65" s="235" t="s">
        <v>41</v>
      </c>
      <c r="C65" s="27" t="s">
        <v>201</v>
      </c>
      <c r="D65" s="21" t="s">
        <v>96</v>
      </c>
      <c r="E65" s="11">
        <f>E66+E67+E68+E69</f>
        <v>124000</v>
      </c>
      <c r="F65" s="22">
        <f>F66+F67+F68+F69</f>
        <v>85000</v>
      </c>
      <c r="G65" s="22">
        <f>G66+G67+G68+G69</f>
        <v>85000</v>
      </c>
      <c r="H65" s="23"/>
      <c r="I65" s="23"/>
      <c r="J65" s="23"/>
      <c r="K65" s="23"/>
      <c r="L65" s="23"/>
      <c r="M65" s="15"/>
      <c r="N65" s="24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</row>
    <row r="66" spans="1:37" ht="15" customHeight="1">
      <c r="A66" s="247"/>
      <c r="B66" s="236"/>
      <c r="C66" s="95" t="s">
        <v>54</v>
      </c>
      <c r="D66" s="96" t="s">
        <v>262</v>
      </c>
      <c r="E66" s="97">
        <v>59000</v>
      </c>
      <c r="F66" s="97">
        <v>35000</v>
      </c>
      <c r="G66" s="97">
        <v>35000</v>
      </c>
      <c r="H66" s="114" t="s">
        <v>61</v>
      </c>
      <c r="I66" s="99">
        <v>885</v>
      </c>
      <c r="J66" s="99">
        <v>885</v>
      </c>
      <c r="K66" s="99">
        <v>885</v>
      </c>
      <c r="L66" s="99">
        <v>885</v>
      </c>
      <c r="M66" s="151" t="s">
        <v>60</v>
      </c>
      <c r="N66" s="132" t="s">
        <v>62</v>
      </c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</row>
    <row r="67" spans="1:37" ht="15" customHeight="1">
      <c r="A67" s="247"/>
      <c r="B67" s="236"/>
      <c r="C67" s="101" t="s">
        <v>97</v>
      </c>
      <c r="D67" s="102" t="s">
        <v>98</v>
      </c>
      <c r="E67" s="103">
        <v>35000</v>
      </c>
      <c r="F67" s="103">
        <v>20000</v>
      </c>
      <c r="G67" s="103">
        <v>20000</v>
      </c>
      <c r="H67" s="118" t="s">
        <v>165</v>
      </c>
      <c r="I67" s="104"/>
      <c r="J67" s="104"/>
      <c r="K67" s="104"/>
      <c r="L67" s="104"/>
      <c r="M67" s="152" t="s">
        <v>60</v>
      </c>
      <c r="N67" s="135" t="s">
        <v>62</v>
      </c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</row>
    <row r="68" spans="1:37" ht="15" customHeight="1">
      <c r="A68" s="247"/>
      <c r="B68" s="236"/>
      <c r="C68" s="101" t="s">
        <v>99</v>
      </c>
      <c r="D68" s="102" t="s">
        <v>100</v>
      </c>
      <c r="E68" s="103">
        <v>25000</v>
      </c>
      <c r="F68" s="103">
        <v>25000</v>
      </c>
      <c r="G68" s="103">
        <v>25000</v>
      </c>
      <c r="H68" s="163" t="s">
        <v>166</v>
      </c>
      <c r="I68" s="104">
        <v>12</v>
      </c>
      <c r="J68" s="104">
        <v>12</v>
      </c>
      <c r="K68" s="104">
        <v>12</v>
      </c>
      <c r="L68" s="104">
        <v>12</v>
      </c>
      <c r="M68" s="104" t="s">
        <v>60</v>
      </c>
      <c r="N68" s="219" t="s">
        <v>62</v>
      </c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</row>
    <row r="69" spans="1:37" ht="25.5" thickBot="1">
      <c r="A69" s="247"/>
      <c r="B69" s="236"/>
      <c r="C69" s="115" t="s">
        <v>241</v>
      </c>
      <c r="D69" s="218" t="s">
        <v>242</v>
      </c>
      <c r="E69" s="117">
        <v>5000</v>
      </c>
      <c r="F69" s="117">
        <v>5000</v>
      </c>
      <c r="G69" s="117">
        <v>5000</v>
      </c>
      <c r="H69" s="216"/>
      <c r="I69" s="179"/>
      <c r="J69" s="179"/>
      <c r="K69" s="179"/>
      <c r="L69" s="179"/>
      <c r="M69" s="217"/>
      <c r="N69" s="166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  <c r="AK69" s="182"/>
    </row>
    <row r="70" spans="1:37" ht="33" customHeight="1" thickBot="1">
      <c r="A70" s="247"/>
      <c r="B70" s="236"/>
      <c r="C70" s="28" t="s">
        <v>47</v>
      </c>
      <c r="D70" s="25" t="s">
        <v>101</v>
      </c>
      <c r="E70" s="13">
        <f>E71+E72+E73+E74</f>
        <v>265000</v>
      </c>
      <c r="F70" s="13">
        <f>F71+F72+F73+F74</f>
        <v>215000</v>
      </c>
      <c r="G70" s="13">
        <f>G71+G72+G73+G74</f>
        <v>240000</v>
      </c>
      <c r="H70" s="153" t="s">
        <v>167</v>
      </c>
      <c r="I70" s="14"/>
      <c r="J70" s="14"/>
      <c r="K70" s="14"/>
      <c r="L70" s="14"/>
      <c r="M70" s="154" t="s">
        <v>60</v>
      </c>
      <c r="N70" s="155" t="s">
        <v>62</v>
      </c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2"/>
      <c r="AK70" s="182"/>
    </row>
    <row r="71" spans="1:37">
      <c r="A71" s="247"/>
      <c r="B71" s="236"/>
      <c r="C71" s="95" t="s">
        <v>37</v>
      </c>
      <c r="D71" s="96" t="s">
        <v>102</v>
      </c>
      <c r="E71" s="97">
        <v>210000</v>
      </c>
      <c r="F71" s="97">
        <v>180000</v>
      </c>
      <c r="G71" s="97">
        <v>200000</v>
      </c>
      <c r="H71" s="98"/>
      <c r="I71" s="99"/>
      <c r="J71" s="99"/>
      <c r="K71" s="99"/>
      <c r="L71" s="99"/>
      <c r="M71" s="100"/>
      <c r="N71" s="53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</row>
    <row r="72" spans="1:37">
      <c r="A72" s="247"/>
      <c r="B72" s="236"/>
      <c r="C72" s="101" t="s">
        <v>103</v>
      </c>
      <c r="D72" s="102" t="s">
        <v>104</v>
      </c>
      <c r="E72" s="103">
        <v>35000</v>
      </c>
      <c r="F72" s="103">
        <v>25000</v>
      </c>
      <c r="G72" s="103">
        <v>30000</v>
      </c>
      <c r="H72" s="102"/>
      <c r="I72" s="104"/>
      <c r="J72" s="104"/>
      <c r="K72" s="104"/>
      <c r="L72" s="104"/>
      <c r="M72" s="105"/>
      <c r="N72" s="110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</row>
    <row r="73" spans="1:37" ht="15" customHeight="1">
      <c r="A73" s="247"/>
      <c r="B73" s="236"/>
      <c r="C73" s="101" t="s">
        <v>105</v>
      </c>
      <c r="D73" s="102" t="s">
        <v>106</v>
      </c>
      <c r="E73" s="103">
        <v>10000</v>
      </c>
      <c r="F73" s="103">
        <v>5000</v>
      </c>
      <c r="G73" s="103">
        <v>5000</v>
      </c>
      <c r="H73" s="102"/>
      <c r="I73" s="104"/>
      <c r="J73" s="104"/>
      <c r="K73" s="104"/>
      <c r="L73" s="104"/>
      <c r="M73" s="105"/>
      <c r="N73" s="110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2"/>
      <c r="AK73" s="182"/>
    </row>
    <row r="74" spans="1:37" ht="15" customHeight="1" thickBot="1">
      <c r="A74" s="248"/>
      <c r="B74" s="237"/>
      <c r="C74" s="101" t="s">
        <v>107</v>
      </c>
      <c r="D74" s="102" t="s">
        <v>108</v>
      </c>
      <c r="E74" s="103">
        <v>10000</v>
      </c>
      <c r="F74" s="103">
        <v>5000</v>
      </c>
      <c r="G74" s="103">
        <v>5000</v>
      </c>
      <c r="H74" s="102"/>
      <c r="I74" s="104"/>
      <c r="J74" s="104"/>
      <c r="K74" s="104"/>
      <c r="L74" s="104"/>
      <c r="M74" s="105"/>
      <c r="N74" s="110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  <c r="AJ74" s="182"/>
      <c r="AK74" s="182"/>
    </row>
    <row r="75" spans="1:37" ht="15" customHeight="1" thickBot="1">
      <c r="A75" s="249" t="s">
        <v>38</v>
      </c>
      <c r="B75" s="238" t="s">
        <v>42</v>
      </c>
      <c r="C75" s="30" t="s">
        <v>112</v>
      </c>
      <c r="D75" s="17" t="s">
        <v>52</v>
      </c>
      <c r="E75" s="19">
        <f>E76</f>
        <v>40000</v>
      </c>
      <c r="F75" s="19">
        <f>F76</f>
        <v>50000</v>
      </c>
      <c r="G75" s="19">
        <f>G76</f>
        <v>100000</v>
      </c>
      <c r="H75" s="23" t="s">
        <v>168</v>
      </c>
      <c r="I75" s="157">
        <v>1</v>
      </c>
      <c r="J75" s="157">
        <v>1</v>
      </c>
      <c r="K75" s="157">
        <v>1</v>
      </c>
      <c r="L75" s="157">
        <v>1</v>
      </c>
      <c r="M75" s="154" t="s">
        <v>60</v>
      </c>
      <c r="N75" s="155" t="s">
        <v>62</v>
      </c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2"/>
      <c r="AK75" s="182"/>
    </row>
    <row r="76" spans="1:37" ht="15" customHeight="1" thickBot="1">
      <c r="A76" s="250"/>
      <c r="B76" s="239"/>
      <c r="C76" s="106" t="s">
        <v>57</v>
      </c>
      <c r="D76" s="107" t="s">
        <v>113</v>
      </c>
      <c r="E76" s="108">
        <v>40000</v>
      </c>
      <c r="F76" s="108">
        <v>50000</v>
      </c>
      <c r="G76" s="108">
        <v>100000</v>
      </c>
      <c r="H76" s="107"/>
      <c r="I76" s="109"/>
      <c r="J76" s="109"/>
      <c r="K76" s="109"/>
      <c r="L76" s="109"/>
      <c r="M76" s="111"/>
      <c r="N76" s="128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</row>
    <row r="77" spans="1:37" ht="15" customHeight="1" thickBot="1">
      <c r="A77" s="250"/>
      <c r="B77" s="239"/>
      <c r="C77" s="29" t="s">
        <v>203</v>
      </c>
      <c r="D77" s="7" t="s">
        <v>110</v>
      </c>
      <c r="E77" s="8">
        <f>E78</f>
        <v>252750</v>
      </c>
      <c r="F77" s="8">
        <f>F78</f>
        <v>180000</v>
      </c>
      <c r="G77" s="8">
        <f>G78</f>
        <v>180000</v>
      </c>
      <c r="H77" s="21" t="s">
        <v>169</v>
      </c>
      <c r="I77" s="158"/>
      <c r="J77" s="158"/>
      <c r="K77" s="158"/>
      <c r="L77" s="158"/>
      <c r="M77" s="159" t="s">
        <v>66</v>
      </c>
      <c r="N77" s="161" t="s">
        <v>65</v>
      </c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</row>
    <row r="78" spans="1:37" ht="15" customHeight="1" thickBot="1">
      <c r="A78" s="250"/>
      <c r="B78" s="239"/>
      <c r="C78" s="95" t="s">
        <v>204</v>
      </c>
      <c r="D78" s="96" t="s">
        <v>50</v>
      </c>
      <c r="E78" s="97">
        <v>252750</v>
      </c>
      <c r="F78" s="97">
        <v>180000</v>
      </c>
      <c r="G78" s="97">
        <v>180000</v>
      </c>
      <c r="H78" s="98"/>
      <c r="I78" s="112"/>
      <c r="J78" s="112"/>
      <c r="K78" s="99"/>
      <c r="L78" s="99"/>
      <c r="M78" s="100"/>
      <c r="N78" s="53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</row>
    <row r="79" spans="1:37" ht="33" customHeight="1" thickBot="1">
      <c r="A79" s="250"/>
      <c r="B79" s="239"/>
      <c r="C79" s="27" t="s">
        <v>114</v>
      </c>
      <c r="D79" s="10" t="s">
        <v>116</v>
      </c>
      <c r="E79" s="11">
        <f>E80+E81</f>
        <v>35000</v>
      </c>
      <c r="F79" s="11">
        <f>F80+F81</f>
        <v>20000</v>
      </c>
      <c r="G79" s="11">
        <f>G80+G81</f>
        <v>35000</v>
      </c>
      <c r="H79" s="21" t="s">
        <v>170</v>
      </c>
      <c r="I79" s="9"/>
      <c r="J79" s="9"/>
      <c r="K79" s="9"/>
      <c r="L79" s="9"/>
      <c r="M79" s="160" t="s">
        <v>60</v>
      </c>
      <c r="N79" s="161" t="s">
        <v>62</v>
      </c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</row>
    <row r="80" spans="1:37" ht="15" customHeight="1">
      <c r="A80" s="250"/>
      <c r="B80" s="239"/>
      <c r="C80" s="95" t="s">
        <v>115</v>
      </c>
      <c r="D80" s="96" t="s">
        <v>55</v>
      </c>
      <c r="E80" s="97">
        <v>30000</v>
      </c>
      <c r="F80" s="97">
        <v>20000</v>
      </c>
      <c r="G80" s="97">
        <v>30000</v>
      </c>
      <c r="H80" s="98"/>
      <c r="I80" s="99"/>
      <c r="J80" s="99"/>
      <c r="K80" s="99"/>
      <c r="L80" s="99"/>
      <c r="M80" s="100"/>
      <c r="N80" s="53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</row>
    <row r="81" spans="1:37" ht="15" customHeight="1" thickBot="1">
      <c r="A81" s="250"/>
      <c r="B81" s="240"/>
      <c r="C81" s="115" t="s">
        <v>191</v>
      </c>
      <c r="D81" s="116" t="s">
        <v>192</v>
      </c>
      <c r="E81" s="117">
        <v>5000</v>
      </c>
      <c r="F81" s="117"/>
      <c r="G81" s="117">
        <v>5000</v>
      </c>
      <c r="H81" s="178"/>
      <c r="I81" s="179"/>
      <c r="J81" s="179"/>
      <c r="K81" s="179"/>
      <c r="L81" s="179"/>
      <c r="M81" s="180"/>
      <c r="N81" s="181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82"/>
    </row>
    <row r="82" spans="1:37" ht="14.25" customHeight="1" thickBot="1">
      <c r="A82" s="250"/>
      <c r="B82" s="235" t="s">
        <v>43</v>
      </c>
      <c r="C82" s="30" t="s">
        <v>120</v>
      </c>
      <c r="D82" s="17" t="s">
        <v>121</v>
      </c>
      <c r="E82" s="19">
        <f>E83+E84+E85+E86+E87+E88</f>
        <v>270000</v>
      </c>
      <c r="F82" s="19">
        <f>F83+F84+F85+F86+F87+F88</f>
        <v>79000</v>
      </c>
      <c r="G82" s="19">
        <f>G83+G84+G85+G86+G87+G88</f>
        <v>85000</v>
      </c>
      <c r="H82" s="12"/>
      <c r="I82" s="14"/>
      <c r="J82" s="14"/>
      <c r="K82" s="14"/>
      <c r="L82" s="14"/>
      <c r="M82" s="15"/>
      <c r="N82" s="18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82"/>
    </row>
    <row r="83" spans="1:37" ht="24.75">
      <c r="A83" s="250"/>
      <c r="B83" s="236"/>
      <c r="C83" s="95" t="s">
        <v>125</v>
      </c>
      <c r="D83" s="113" t="s">
        <v>122</v>
      </c>
      <c r="E83" s="97">
        <v>50000</v>
      </c>
      <c r="F83" s="97">
        <v>20000</v>
      </c>
      <c r="G83" s="97">
        <v>20000</v>
      </c>
      <c r="H83" s="114" t="s">
        <v>175</v>
      </c>
      <c r="I83" s="171">
        <v>1</v>
      </c>
      <c r="J83" s="171">
        <v>1</v>
      </c>
      <c r="K83" s="171">
        <v>1</v>
      </c>
      <c r="L83" s="171">
        <v>1</v>
      </c>
      <c r="M83" s="171" t="s">
        <v>60</v>
      </c>
      <c r="N83" s="165" t="s">
        <v>62</v>
      </c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  <c r="AK83" s="182"/>
    </row>
    <row r="84" spans="1:37" ht="24">
      <c r="A84" s="250"/>
      <c r="B84" s="236"/>
      <c r="C84" s="115" t="s">
        <v>123</v>
      </c>
      <c r="D84" s="116" t="s">
        <v>124</v>
      </c>
      <c r="E84" s="117">
        <v>25000</v>
      </c>
      <c r="F84" s="117">
        <v>15000</v>
      </c>
      <c r="G84" s="117">
        <v>15000</v>
      </c>
      <c r="H84" s="164" t="s">
        <v>176</v>
      </c>
      <c r="I84" s="172"/>
      <c r="J84" s="172"/>
      <c r="K84" s="172"/>
      <c r="L84" s="172"/>
      <c r="M84" s="173" t="s">
        <v>60</v>
      </c>
      <c r="N84" s="166" t="s">
        <v>62</v>
      </c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</row>
    <row r="85" spans="1:37" ht="15" customHeight="1">
      <c r="A85" s="250"/>
      <c r="B85" s="236"/>
      <c r="C85" s="101" t="s">
        <v>193</v>
      </c>
      <c r="D85" s="102" t="s">
        <v>126</v>
      </c>
      <c r="E85" s="103">
        <v>20000</v>
      </c>
      <c r="F85" s="103">
        <v>20000</v>
      </c>
      <c r="G85" s="103">
        <v>20000</v>
      </c>
      <c r="H85" s="118" t="s">
        <v>177</v>
      </c>
      <c r="I85" s="174"/>
      <c r="J85" s="174"/>
      <c r="K85" s="174"/>
      <c r="L85" s="174"/>
      <c r="M85" s="174" t="s">
        <v>60</v>
      </c>
      <c r="N85" s="167" t="s">
        <v>62</v>
      </c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</row>
    <row r="86" spans="1:37" ht="15" customHeight="1">
      <c r="A86" s="250"/>
      <c r="B86" s="236"/>
      <c r="C86" s="101" t="s">
        <v>194</v>
      </c>
      <c r="D86" s="102" t="s">
        <v>127</v>
      </c>
      <c r="E86" s="103">
        <v>15000</v>
      </c>
      <c r="F86" s="103">
        <v>12000</v>
      </c>
      <c r="G86" s="103">
        <v>15000</v>
      </c>
      <c r="H86" s="118" t="s">
        <v>178</v>
      </c>
      <c r="I86" s="174"/>
      <c r="J86" s="174"/>
      <c r="K86" s="174"/>
      <c r="L86" s="174"/>
      <c r="M86" s="174" t="s">
        <v>60</v>
      </c>
      <c r="N86" s="167" t="s">
        <v>62</v>
      </c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2"/>
    </row>
    <row r="87" spans="1:37" ht="15" customHeight="1">
      <c r="A87" s="250"/>
      <c r="B87" s="236"/>
      <c r="C87" s="101" t="s">
        <v>195</v>
      </c>
      <c r="D87" s="102" t="s">
        <v>243</v>
      </c>
      <c r="E87" s="103">
        <v>150000</v>
      </c>
      <c r="F87" s="103">
        <v>12000</v>
      </c>
      <c r="G87" s="103">
        <v>15000</v>
      </c>
      <c r="H87" s="118" t="s">
        <v>246</v>
      </c>
      <c r="I87" s="174">
        <v>0</v>
      </c>
      <c r="J87" s="174">
        <v>1</v>
      </c>
      <c r="K87" s="174">
        <v>0</v>
      </c>
      <c r="L87" s="174">
        <v>0</v>
      </c>
      <c r="M87" s="174" t="s">
        <v>60</v>
      </c>
      <c r="N87" s="167" t="s">
        <v>62</v>
      </c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</row>
    <row r="88" spans="1:37" ht="15" customHeight="1" thickBot="1">
      <c r="A88" s="251"/>
      <c r="B88" s="236"/>
      <c r="C88" s="115" t="s">
        <v>244</v>
      </c>
      <c r="D88" s="116" t="s">
        <v>245</v>
      </c>
      <c r="E88" s="117">
        <v>10000</v>
      </c>
      <c r="F88" s="117"/>
      <c r="G88" s="117"/>
      <c r="H88" s="220" t="s">
        <v>247</v>
      </c>
      <c r="I88" s="172"/>
      <c r="J88" s="172"/>
      <c r="K88" s="172"/>
      <c r="L88" s="172"/>
      <c r="M88" s="173"/>
      <c r="N88" s="166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  <c r="AJ88" s="182"/>
      <c r="AK88" s="182"/>
    </row>
    <row r="89" spans="1:37" ht="15" customHeight="1" thickBot="1">
      <c r="A89" s="249" t="s">
        <v>39</v>
      </c>
      <c r="B89" s="236"/>
      <c r="C89" s="16" t="s">
        <v>51</v>
      </c>
      <c r="D89" s="12" t="s">
        <v>56</v>
      </c>
      <c r="E89" s="13">
        <f>E90+E91+E92</f>
        <v>120000</v>
      </c>
      <c r="F89" s="13">
        <f>F90+F91+F92</f>
        <v>120000</v>
      </c>
      <c r="G89" s="13">
        <f>G90+G91+G92</f>
        <v>120000</v>
      </c>
      <c r="H89" s="23" t="s">
        <v>179</v>
      </c>
      <c r="I89" s="157"/>
      <c r="J89" s="157"/>
      <c r="K89" s="157"/>
      <c r="L89" s="157"/>
      <c r="M89" s="154" t="s">
        <v>60</v>
      </c>
      <c r="N89" s="155" t="s">
        <v>62</v>
      </c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  <c r="AK89" s="182"/>
    </row>
    <row r="90" spans="1:37" ht="15" customHeight="1">
      <c r="A90" s="250"/>
      <c r="B90" s="236"/>
      <c r="C90" s="95" t="s">
        <v>53</v>
      </c>
      <c r="D90" s="96" t="s">
        <v>117</v>
      </c>
      <c r="E90" s="97">
        <v>60000</v>
      </c>
      <c r="F90" s="97">
        <v>60000</v>
      </c>
      <c r="G90" s="97">
        <v>60000</v>
      </c>
      <c r="H90" s="114"/>
      <c r="I90" s="171"/>
      <c r="J90" s="171"/>
      <c r="K90" s="171"/>
      <c r="L90" s="171"/>
      <c r="M90" s="175"/>
      <c r="N90" s="13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</row>
    <row r="91" spans="1:37" ht="15" customHeight="1">
      <c r="A91" s="250"/>
      <c r="B91" s="236"/>
      <c r="C91" s="101" t="s">
        <v>118</v>
      </c>
      <c r="D91" s="102" t="s">
        <v>119</v>
      </c>
      <c r="E91" s="103">
        <v>45000</v>
      </c>
      <c r="F91" s="103">
        <v>45000</v>
      </c>
      <c r="G91" s="103">
        <v>45000</v>
      </c>
      <c r="H91" s="163"/>
      <c r="I91" s="174"/>
      <c r="J91" s="174"/>
      <c r="K91" s="174"/>
      <c r="L91" s="174"/>
      <c r="M91" s="174"/>
      <c r="N91" s="174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</row>
    <row r="92" spans="1:37" ht="15" customHeight="1" thickBot="1">
      <c r="A92" s="250"/>
      <c r="B92" s="236"/>
      <c r="C92" s="115" t="s">
        <v>248</v>
      </c>
      <c r="D92" s="116" t="s">
        <v>249</v>
      </c>
      <c r="E92" s="117">
        <v>15000</v>
      </c>
      <c r="F92" s="117">
        <v>15000</v>
      </c>
      <c r="G92" s="117">
        <v>15000</v>
      </c>
      <c r="H92" s="216"/>
      <c r="I92" s="172"/>
      <c r="J92" s="172"/>
      <c r="K92" s="172"/>
      <c r="L92" s="172"/>
      <c r="M92" s="173"/>
      <c r="N92" s="221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</row>
    <row r="93" spans="1:37" ht="15" customHeight="1" thickBot="1">
      <c r="A93" s="250"/>
      <c r="B93" s="236"/>
      <c r="C93" s="30" t="s">
        <v>90</v>
      </c>
      <c r="D93" s="17" t="s">
        <v>137</v>
      </c>
      <c r="E93" s="19">
        <f>E94+E95+E96+E97+E98+E99+E100</f>
        <v>83000</v>
      </c>
      <c r="F93" s="19">
        <f>F94+F95+F96+F97+F98+F99+F100</f>
        <v>83000</v>
      </c>
      <c r="G93" s="19">
        <f>G94+G95+G96+G97+G98+G99+G100</f>
        <v>83000</v>
      </c>
      <c r="H93" s="156" t="s">
        <v>180</v>
      </c>
      <c r="I93" s="157"/>
      <c r="J93" s="157"/>
      <c r="K93" s="157"/>
      <c r="L93" s="157"/>
      <c r="M93" s="154" t="s">
        <v>60</v>
      </c>
      <c r="N93" s="155" t="s">
        <v>62</v>
      </c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</row>
    <row r="94" spans="1:37" ht="15" customHeight="1">
      <c r="A94" s="250"/>
      <c r="B94" s="236"/>
      <c r="C94" s="95" t="s">
        <v>92</v>
      </c>
      <c r="D94" s="96" t="s">
        <v>138</v>
      </c>
      <c r="E94" s="97">
        <v>15000</v>
      </c>
      <c r="F94" s="97">
        <v>15000</v>
      </c>
      <c r="G94" s="97">
        <v>15000</v>
      </c>
      <c r="H94" s="162"/>
      <c r="I94" s="171"/>
      <c r="J94" s="171"/>
      <c r="K94" s="171"/>
      <c r="L94" s="171"/>
      <c r="M94" s="171"/>
      <c r="N94" s="169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</row>
    <row r="95" spans="1:37" ht="12.75" customHeight="1">
      <c r="A95" s="250"/>
      <c r="B95" s="236"/>
      <c r="C95" s="101" t="s">
        <v>139</v>
      </c>
      <c r="D95" s="102" t="s">
        <v>140</v>
      </c>
      <c r="E95" s="103">
        <v>3000</v>
      </c>
      <c r="F95" s="103">
        <v>3000</v>
      </c>
      <c r="G95" s="103">
        <v>3000</v>
      </c>
      <c r="H95" s="163"/>
      <c r="I95" s="174"/>
      <c r="J95" s="174"/>
      <c r="K95" s="174"/>
      <c r="L95" s="174"/>
      <c r="M95" s="174"/>
      <c r="N95" s="170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</row>
    <row r="96" spans="1:37">
      <c r="A96" s="250"/>
      <c r="B96" s="236"/>
      <c r="C96" s="101" t="s">
        <v>141</v>
      </c>
      <c r="D96" s="102" t="s">
        <v>142</v>
      </c>
      <c r="E96" s="103">
        <v>25000</v>
      </c>
      <c r="F96" s="103">
        <v>25000</v>
      </c>
      <c r="G96" s="103">
        <v>25000</v>
      </c>
      <c r="H96" s="163"/>
      <c r="I96" s="174"/>
      <c r="J96" s="174"/>
      <c r="K96" s="174"/>
      <c r="L96" s="174"/>
      <c r="M96" s="174"/>
      <c r="N96" s="170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</row>
    <row r="97" spans="1:36">
      <c r="A97" s="250"/>
      <c r="B97" s="236"/>
      <c r="C97" s="101" t="s">
        <v>143</v>
      </c>
      <c r="D97" s="102" t="s">
        <v>144</v>
      </c>
      <c r="E97" s="103">
        <v>2000</v>
      </c>
      <c r="F97" s="103">
        <v>2000</v>
      </c>
      <c r="G97" s="103">
        <v>2000</v>
      </c>
      <c r="H97" s="163"/>
      <c r="I97" s="174"/>
      <c r="J97" s="174"/>
      <c r="K97" s="174"/>
      <c r="L97" s="174"/>
      <c r="M97" s="174"/>
      <c r="N97" s="170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</row>
    <row r="98" spans="1:36">
      <c r="A98" s="250"/>
      <c r="B98" s="236"/>
      <c r="C98" s="101" t="s">
        <v>145</v>
      </c>
      <c r="D98" s="102" t="s">
        <v>146</v>
      </c>
      <c r="E98" s="103">
        <v>3000</v>
      </c>
      <c r="F98" s="103">
        <v>3000</v>
      </c>
      <c r="G98" s="103">
        <v>3000</v>
      </c>
      <c r="H98" s="163"/>
      <c r="I98" s="174"/>
      <c r="J98" s="174"/>
      <c r="K98" s="174"/>
      <c r="L98" s="174"/>
      <c r="M98" s="174"/>
      <c r="N98" s="170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</row>
    <row r="99" spans="1:36">
      <c r="A99" s="250"/>
      <c r="B99" s="236"/>
      <c r="C99" s="101" t="s">
        <v>147</v>
      </c>
      <c r="D99" s="102" t="s">
        <v>148</v>
      </c>
      <c r="E99" s="103">
        <v>25000</v>
      </c>
      <c r="F99" s="103">
        <v>20000</v>
      </c>
      <c r="G99" s="103">
        <v>20000</v>
      </c>
      <c r="H99" s="163"/>
      <c r="I99" s="174"/>
      <c r="J99" s="174"/>
      <c r="K99" s="174"/>
      <c r="L99" s="174"/>
      <c r="M99" s="174"/>
      <c r="N99" s="170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</row>
    <row r="100" spans="1:36" ht="15.75" thickBot="1">
      <c r="A100" s="251"/>
      <c r="B100" s="237"/>
      <c r="C100" s="106" t="s">
        <v>149</v>
      </c>
      <c r="D100" s="107" t="s">
        <v>150</v>
      </c>
      <c r="E100" s="108">
        <v>10000</v>
      </c>
      <c r="F100" s="108">
        <v>15000</v>
      </c>
      <c r="G100" s="108">
        <v>15000</v>
      </c>
      <c r="H100" s="150"/>
      <c r="I100" s="176"/>
      <c r="J100" s="176"/>
      <c r="K100" s="176"/>
      <c r="L100" s="176"/>
      <c r="M100" s="176"/>
      <c r="N100" s="168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</row>
    <row r="101" spans="1:36" ht="30.75" thickBot="1">
      <c r="A101" s="230" t="s">
        <v>39</v>
      </c>
      <c r="B101" s="231"/>
      <c r="C101" s="16" t="s">
        <v>58</v>
      </c>
      <c r="D101" s="12" t="s">
        <v>128</v>
      </c>
      <c r="E101" s="13">
        <f>E102+E103</f>
        <v>213000</v>
      </c>
      <c r="F101" s="13">
        <f>F102+F103</f>
        <v>90400</v>
      </c>
      <c r="G101" s="13">
        <f>G102+G103</f>
        <v>93000</v>
      </c>
      <c r="H101" s="21" t="s">
        <v>181</v>
      </c>
      <c r="I101" s="157">
        <v>13</v>
      </c>
      <c r="J101" s="157">
        <v>13</v>
      </c>
      <c r="K101" s="157">
        <v>13</v>
      </c>
      <c r="L101" s="157">
        <v>13</v>
      </c>
      <c r="M101" s="154" t="s">
        <v>60</v>
      </c>
      <c r="N101" s="155" t="s">
        <v>62</v>
      </c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</row>
    <row r="102" spans="1:36">
      <c r="A102" s="230"/>
      <c r="B102" s="232"/>
      <c r="C102" s="115" t="s">
        <v>59</v>
      </c>
      <c r="D102" s="116" t="s">
        <v>128</v>
      </c>
      <c r="E102" s="117">
        <v>13000</v>
      </c>
      <c r="F102" s="117">
        <v>10400</v>
      </c>
      <c r="G102" s="117">
        <v>13000</v>
      </c>
      <c r="H102" s="164"/>
      <c r="I102" s="172"/>
      <c r="J102" s="172"/>
      <c r="K102" s="172"/>
      <c r="L102" s="172"/>
      <c r="M102" s="173"/>
      <c r="N102" s="144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</row>
    <row r="103" spans="1:36" ht="15.75" thickBot="1">
      <c r="A103" s="233"/>
      <c r="B103" s="234"/>
      <c r="C103" s="197" t="s">
        <v>129</v>
      </c>
      <c r="D103" s="198" t="s">
        <v>130</v>
      </c>
      <c r="E103" s="199">
        <v>200000</v>
      </c>
      <c r="F103" s="199">
        <v>80000</v>
      </c>
      <c r="G103" s="199">
        <v>80000</v>
      </c>
      <c r="H103" s="200"/>
      <c r="I103" s="201"/>
      <c r="J103" s="201"/>
      <c r="K103" s="201"/>
      <c r="L103" s="201"/>
      <c r="M103" s="201"/>
      <c r="N103" s="20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  <c r="AJ103" s="182"/>
    </row>
    <row r="104" spans="1:36" ht="21.75" thickBot="1">
      <c r="A104" s="228" t="s">
        <v>40</v>
      </c>
      <c r="B104" s="229"/>
      <c r="C104" s="190"/>
      <c r="D104" s="191"/>
      <c r="E104" s="192">
        <f>E2+E12+E17+E21+E36+E32+E41+E43+E50+E52+E60+E63+E65+E70+E75+E77+E79+E82+E89+E93+E101</f>
        <v>17644362</v>
      </c>
      <c r="F104" s="193">
        <f>F2+F12+F17+F21+F32+F36+F41+F43+F50+F52+F60+F63+F65+F70+F75+F77+F79+F82+F89+F93+F101</f>
        <v>6177400</v>
      </c>
      <c r="G104" s="193">
        <f>G2+G12+G17+G21+G32+G36+G41+G50+G43+G52+G60+G63+G65+G70+G75+G77+G79+G82+G89+G93+G101</f>
        <v>6431000</v>
      </c>
      <c r="H104" s="191"/>
      <c r="I104" s="194"/>
      <c r="J104" s="194"/>
      <c r="K104" s="194"/>
      <c r="L104" s="194"/>
      <c r="M104" s="195"/>
      <c r="N104" s="196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</row>
    <row r="105" spans="1:36">
      <c r="A105" s="203"/>
      <c r="B105" s="203"/>
      <c r="C105" s="203"/>
      <c r="D105" s="203"/>
      <c r="E105" s="203"/>
      <c r="F105" s="203"/>
      <c r="G105" s="203"/>
      <c r="H105" s="203"/>
      <c r="I105" s="203"/>
      <c r="J105" s="203"/>
      <c r="K105" s="203"/>
      <c r="L105" s="203"/>
      <c r="M105" s="203"/>
      <c r="N105" s="203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182"/>
      <c r="AH105" s="182"/>
      <c r="AI105" s="182"/>
      <c r="AJ105" s="182"/>
    </row>
    <row r="106" spans="1:36">
      <c r="A106" s="203"/>
      <c r="B106" s="203"/>
      <c r="C106" s="203"/>
      <c r="D106" s="203"/>
      <c r="E106" s="203"/>
      <c r="F106" s="203"/>
      <c r="G106" s="203"/>
      <c r="H106" s="203"/>
      <c r="I106" s="203"/>
      <c r="J106" s="203"/>
      <c r="K106" s="203"/>
      <c r="L106" s="203"/>
      <c r="M106" s="203"/>
      <c r="N106" s="203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</row>
    <row r="107" spans="1:36">
      <c r="A107" s="203"/>
      <c r="B107" s="203"/>
      <c r="C107" s="203"/>
      <c r="D107" s="203"/>
      <c r="E107" s="203"/>
      <c r="F107" s="203"/>
      <c r="G107" s="203"/>
      <c r="H107" s="203"/>
      <c r="I107" s="203"/>
      <c r="J107" s="203"/>
      <c r="K107" s="203"/>
      <c r="L107" s="203"/>
      <c r="M107" s="203"/>
      <c r="N107" s="203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</row>
    <row r="108" spans="1:36">
      <c r="A108" s="203"/>
      <c r="B108" s="203"/>
      <c r="C108" s="203"/>
      <c r="D108" s="203"/>
      <c r="E108" s="203"/>
      <c r="F108" s="203"/>
      <c r="G108" s="203"/>
      <c r="H108" s="203"/>
      <c r="I108" s="203"/>
      <c r="J108" s="203"/>
      <c r="K108" s="203"/>
      <c r="L108" s="203"/>
      <c r="M108" s="203"/>
      <c r="N108" s="203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</row>
    <row r="109" spans="1:36">
      <c r="A109" s="203"/>
      <c r="B109" s="203"/>
      <c r="C109" s="203"/>
      <c r="D109" s="203"/>
      <c r="E109" s="203"/>
      <c r="F109" s="203"/>
      <c r="G109" s="203"/>
      <c r="H109" s="203"/>
      <c r="I109" s="203"/>
      <c r="J109" s="203"/>
      <c r="K109" s="203"/>
      <c r="L109" s="203"/>
      <c r="M109" s="203"/>
      <c r="N109" s="203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  <c r="Z109" s="182"/>
      <c r="AA109" s="182"/>
      <c r="AB109" s="182"/>
      <c r="AC109" s="182"/>
      <c r="AD109" s="182"/>
      <c r="AE109" s="182"/>
      <c r="AF109" s="182"/>
      <c r="AG109" s="182"/>
      <c r="AH109" s="182"/>
      <c r="AI109" s="182"/>
      <c r="AJ109" s="182"/>
    </row>
    <row r="110" spans="1:36">
      <c r="A110" s="203"/>
      <c r="B110" s="203"/>
      <c r="C110" s="203"/>
      <c r="D110" s="203"/>
      <c r="E110" s="203"/>
      <c r="F110" s="203"/>
      <c r="G110" s="203"/>
      <c r="H110" s="203"/>
      <c r="I110" s="203"/>
      <c r="J110" s="203"/>
      <c r="K110" s="203"/>
      <c r="L110" s="203"/>
      <c r="M110" s="203"/>
      <c r="N110" s="203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182"/>
      <c r="AG110" s="182"/>
      <c r="AH110" s="182"/>
      <c r="AI110" s="182"/>
      <c r="AJ110" s="182"/>
    </row>
    <row r="111" spans="1:36">
      <c r="A111" s="203"/>
      <c r="B111" s="203"/>
      <c r="C111" s="203"/>
      <c r="D111" s="203"/>
      <c r="E111" s="203"/>
      <c r="F111" s="203"/>
      <c r="G111" s="203"/>
      <c r="H111" s="203"/>
      <c r="I111" s="203"/>
      <c r="J111" s="203"/>
      <c r="K111" s="203"/>
      <c r="L111" s="203"/>
      <c r="M111" s="203"/>
      <c r="N111" s="203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</row>
    <row r="112" spans="1:36">
      <c r="A112" s="203"/>
      <c r="B112" s="203"/>
      <c r="C112" s="203"/>
      <c r="D112" s="203"/>
      <c r="E112" s="203"/>
      <c r="F112" s="203"/>
      <c r="G112" s="203"/>
      <c r="H112" s="203"/>
      <c r="I112" s="203"/>
      <c r="J112" s="203"/>
      <c r="K112" s="203"/>
      <c r="L112" s="203"/>
      <c r="M112" s="203"/>
      <c r="N112" s="203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  <c r="AA112" s="182"/>
      <c r="AB112" s="182"/>
      <c r="AC112" s="182"/>
      <c r="AD112" s="182"/>
      <c r="AE112" s="182"/>
      <c r="AF112" s="182"/>
      <c r="AG112" s="182"/>
      <c r="AH112" s="182"/>
      <c r="AI112" s="182"/>
      <c r="AJ112" s="182"/>
    </row>
    <row r="113" spans="1:36">
      <c r="A113" s="203"/>
      <c r="B113" s="203"/>
      <c r="C113" s="203"/>
      <c r="D113" s="203"/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2"/>
      <c r="AH113" s="182"/>
      <c r="AI113" s="182"/>
      <c r="AJ113" s="182"/>
    </row>
    <row r="114" spans="1:36">
      <c r="A114" s="203"/>
      <c r="B114" s="203"/>
      <c r="C114" s="203"/>
      <c r="D114" s="203"/>
      <c r="E114" s="203"/>
      <c r="F114" s="203"/>
      <c r="G114" s="203"/>
      <c r="H114" s="203"/>
      <c r="I114" s="203"/>
      <c r="J114" s="203"/>
      <c r="K114" s="203"/>
      <c r="L114" s="203"/>
      <c r="M114" s="203"/>
      <c r="N114" s="203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82"/>
    </row>
    <row r="115" spans="1:36">
      <c r="A115" s="203"/>
      <c r="B115" s="203"/>
      <c r="C115" s="203"/>
      <c r="D115" s="203"/>
      <c r="E115" s="203"/>
      <c r="F115" s="203"/>
      <c r="G115" s="203"/>
      <c r="H115" s="203"/>
      <c r="I115" s="203"/>
      <c r="J115" s="203"/>
      <c r="K115" s="203"/>
      <c r="L115" s="203"/>
      <c r="M115" s="203"/>
      <c r="N115" s="203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  <c r="AG115" s="182"/>
      <c r="AH115" s="182"/>
      <c r="AI115" s="182"/>
      <c r="AJ115" s="182"/>
    </row>
    <row r="116" spans="1:36">
      <c r="A116" s="203"/>
      <c r="B116" s="203"/>
      <c r="C116" s="203"/>
      <c r="D116" s="203"/>
      <c r="E116" s="203"/>
      <c r="F116" s="203"/>
      <c r="G116" s="203"/>
      <c r="H116" s="203"/>
      <c r="I116" s="203"/>
      <c r="J116" s="203"/>
      <c r="K116" s="203"/>
      <c r="L116" s="203"/>
      <c r="M116" s="203"/>
      <c r="N116" s="203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  <c r="AA116" s="182"/>
      <c r="AB116" s="182"/>
      <c r="AC116" s="182"/>
      <c r="AD116" s="182"/>
      <c r="AE116" s="182"/>
      <c r="AF116" s="182"/>
      <c r="AG116" s="182"/>
      <c r="AH116" s="182"/>
      <c r="AI116" s="182"/>
      <c r="AJ116" s="182"/>
    </row>
    <row r="117" spans="1:36">
      <c r="A117" s="203"/>
      <c r="B117" s="203"/>
      <c r="C117" s="203"/>
      <c r="D117" s="203"/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2"/>
    </row>
    <row r="118" spans="1:36">
      <c r="A118" s="203"/>
      <c r="B118" s="203"/>
      <c r="C118" s="203"/>
      <c r="D118" s="203"/>
      <c r="E118" s="203"/>
      <c r="F118" s="203"/>
      <c r="G118" s="203"/>
      <c r="H118" s="203"/>
      <c r="I118" s="203"/>
      <c r="J118" s="203"/>
      <c r="K118" s="203"/>
      <c r="L118" s="203"/>
      <c r="M118" s="203"/>
      <c r="N118" s="203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</row>
    <row r="119" spans="1:36">
      <c r="A119" s="203"/>
      <c r="B119" s="203"/>
      <c r="C119" s="203"/>
      <c r="D119" s="203"/>
      <c r="E119" s="203"/>
      <c r="F119" s="203"/>
      <c r="G119" s="203"/>
      <c r="H119" s="203"/>
      <c r="I119" s="203"/>
      <c r="J119" s="203"/>
      <c r="K119" s="203"/>
      <c r="L119" s="203"/>
      <c r="M119" s="203"/>
      <c r="N119" s="203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</row>
    <row r="120" spans="1:36">
      <c r="A120" s="203"/>
      <c r="B120" s="203"/>
      <c r="C120" s="203"/>
      <c r="D120" s="203"/>
      <c r="E120" s="203"/>
      <c r="F120" s="203"/>
      <c r="G120" s="203"/>
      <c r="H120" s="203"/>
      <c r="I120" s="203"/>
      <c r="J120" s="203"/>
      <c r="K120" s="203"/>
      <c r="L120" s="203"/>
      <c r="M120" s="203"/>
      <c r="N120" s="203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</row>
    <row r="121" spans="1:36">
      <c r="A121" s="203"/>
      <c r="B121" s="203"/>
      <c r="C121" s="203"/>
      <c r="D121" s="203"/>
      <c r="E121" s="203"/>
      <c r="F121" s="203"/>
      <c r="G121" s="203"/>
      <c r="H121" s="203"/>
      <c r="I121" s="203"/>
      <c r="J121" s="203"/>
      <c r="K121" s="203"/>
      <c r="L121" s="203"/>
      <c r="M121" s="203"/>
      <c r="N121" s="203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</row>
    <row r="122" spans="1:36">
      <c r="A122" s="203"/>
      <c r="B122" s="203"/>
      <c r="C122" s="203"/>
      <c r="D122" s="203"/>
      <c r="E122" s="203"/>
      <c r="F122" s="203"/>
      <c r="G122" s="203"/>
      <c r="H122" s="203"/>
      <c r="I122" s="203"/>
      <c r="J122" s="203"/>
      <c r="K122" s="203"/>
      <c r="L122" s="203"/>
      <c r="M122" s="203"/>
      <c r="N122" s="203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</row>
    <row r="123" spans="1:36">
      <c r="A123" s="203"/>
      <c r="B123" s="203"/>
      <c r="C123" s="203"/>
      <c r="D123" s="203"/>
      <c r="E123" s="203"/>
      <c r="F123" s="203"/>
      <c r="G123" s="203"/>
      <c r="H123" s="203"/>
      <c r="I123" s="203"/>
      <c r="J123" s="203"/>
      <c r="K123" s="203"/>
      <c r="L123" s="203"/>
      <c r="M123" s="203"/>
      <c r="N123" s="203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  <c r="AA123" s="182"/>
      <c r="AB123" s="182"/>
      <c r="AC123" s="182"/>
      <c r="AD123" s="182"/>
      <c r="AE123" s="182"/>
      <c r="AF123" s="182"/>
      <c r="AG123" s="182"/>
      <c r="AH123" s="182"/>
      <c r="AI123" s="182"/>
      <c r="AJ123" s="182"/>
    </row>
    <row r="124" spans="1:36">
      <c r="A124" s="203"/>
      <c r="B124" s="203"/>
      <c r="C124" s="203"/>
      <c r="D124" s="203"/>
      <c r="E124" s="203"/>
      <c r="F124" s="203"/>
      <c r="G124" s="203"/>
      <c r="H124" s="203"/>
      <c r="I124" s="203"/>
      <c r="J124" s="203"/>
      <c r="K124" s="203"/>
      <c r="L124" s="203"/>
      <c r="M124" s="203"/>
      <c r="N124" s="203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  <c r="AA124" s="182"/>
      <c r="AB124" s="182"/>
      <c r="AC124" s="182"/>
      <c r="AD124" s="182"/>
      <c r="AE124" s="182"/>
      <c r="AF124" s="182"/>
      <c r="AG124" s="182"/>
      <c r="AH124" s="182"/>
      <c r="AI124" s="182"/>
      <c r="AJ124" s="182"/>
    </row>
    <row r="125" spans="1:36">
      <c r="A125" s="203"/>
      <c r="B125" s="203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  <c r="Z125" s="182"/>
      <c r="AA125" s="182"/>
      <c r="AB125" s="182"/>
      <c r="AC125" s="182"/>
      <c r="AD125" s="182"/>
      <c r="AE125" s="182"/>
      <c r="AF125" s="182"/>
      <c r="AG125" s="182"/>
      <c r="AH125" s="182"/>
      <c r="AI125" s="182"/>
      <c r="AJ125" s="182"/>
    </row>
    <row r="126" spans="1:36">
      <c r="A126" s="203"/>
      <c r="B126" s="203"/>
      <c r="C126" s="203"/>
      <c r="D126" s="203"/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82"/>
      <c r="AA126" s="182"/>
      <c r="AB126" s="182"/>
      <c r="AC126" s="182"/>
      <c r="AD126" s="182"/>
      <c r="AE126" s="182"/>
      <c r="AF126" s="182"/>
      <c r="AG126" s="182"/>
      <c r="AH126" s="182"/>
      <c r="AI126" s="182"/>
      <c r="AJ126" s="182"/>
    </row>
    <row r="127" spans="1:36">
      <c r="A127" s="203"/>
      <c r="B127" s="203"/>
      <c r="C127" s="203"/>
      <c r="D127" s="203"/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  <c r="AA127" s="182"/>
      <c r="AB127" s="182"/>
      <c r="AC127" s="182"/>
      <c r="AD127" s="182"/>
      <c r="AE127" s="182"/>
      <c r="AF127" s="182"/>
      <c r="AG127" s="182"/>
      <c r="AH127" s="182"/>
      <c r="AI127" s="182"/>
      <c r="AJ127" s="182"/>
    </row>
    <row r="128" spans="1:36">
      <c r="A128" s="203"/>
      <c r="B128" s="203"/>
      <c r="C128" s="203"/>
      <c r="D128" s="203"/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</row>
    <row r="129" spans="1:14">
      <c r="A129" s="203"/>
      <c r="B129" s="203"/>
      <c r="C129" s="203"/>
      <c r="D129" s="203"/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</row>
    <row r="130" spans="1:14">
      <c r="A130" s="203"/>
      <c r="B130" s="203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</row>
    <row r="131" spans="1:14">
      <c r="A131" s="203"/>
      <c r="B131" s="203"/>
      <c r="C131" s="203"/>
      <c r="D131" s="203"/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</row>
    <row r="132" spans="1:14">
      <c r="A132" s="203"/>
      <c r="B132" s="203"/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</row>
    <row r="133" spans="1:14">
      <c r="A133" s="203"/>
      <c r="B133" s="203"/>
      <c r="C133" s="203"/>
      <c r="D133" s="203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</row>
    <row r="134" spans="1:14">
      <c r="A134" s="203"/>
      <c r="B134" s="203"/>
      <c r="C134" s="203"/>
      <c r="D134" s="203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</row>
    <row r="135" spans="1:14">
      <c r="A135" s="203"/>
      <c r="B135" s="203"/>
      <c r="C135" s="203"/>
      <c r="D135" s="203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</row>
    <row r="136" spans="1:14">
      <c r="A136" s="203"/>
      <c r="B136" s="203"/>
      <c r="C136" s="203"/>
      <c r="D136" s="203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</row>
    <row r="137" spans="1:14">
      <c r="A137" s="203"/>
      <c r="B137" s="203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</row>
    <row r="138" spans="1:14">
      <c r="A138" s="203"/>
      <c r="B138" s="203"/>
      <c r="C138" s="203"/>
      <c r="D138" s="203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</row>
    <row r="139" spans="1:14">
      <c r="A139" s="203"/>
      <c r="B139" s="203"/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</row>
    <row r="140" spans="1:14">
      <c r="A140" s="203"/>
      <c r="B140" s="203"/>
      <c r="C140" s="203"/>
      <c r="D140" s="203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</row>
    <row r="141" spans="1:14">
      <c r="A141" s="203"/>
      <c r="B141" s="203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</row>
    <row r="142" spans="1:14">
      <c r="A142" s="203"/>
      <c r="B142" s="203"/>
      <c r="C142" s="203"/>
      <c r="D142" s="203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</row>
    <row r="143" spans="1:14">
      <c r="A143" s="203"/>
      <c r="B143" s="203"/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</row>
    <row r="144" spans="1:14">
      <c r="A144" s="203"/>
      <c r="B144" s="203"/>
      <c r="C144" s="203"/>
      <c r="D144" s="203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</row>
    <row r="145" spans="1:14">
      <c r="A145" s="203"/>
      <c r="B145" s="203"/>
      <c r="C145" s="203"/>
      <c r="D145" s="203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</row>
    <row r="146" spans="1:14">
      <c r="A146" s="203"/>
      <c r="B146" s="203"/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</row>
    <row r="147" spans="1:14">
      <c r="C147" s="203"/>
      <c r="D147" s="203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</row>
    <row r="148" spans="1:14">
      <c r="C148" s="203"/>
      <c r="D148" s="203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</row>
    <row r="149" spans="1:14">
      <c r="C149" s="203"/>
      <c r="D149" s="203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</row>
    <row r="150" spans="1:14">
      <c r="C150" s="203"/>
      <c r="D150" s="203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</row>
    <row r="151" spans="1:14"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</row>
    <row r="152" spans="1:14">
      <c r="C152" s="203"/>
      <c r="D152" s="203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</row>
    <row r="153" spans="1:14">
      <c r="C153" s="203"/>
      <c r="D153" s="203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</row>
    <row r="154" spans="1:14">
      <c r="C154" s="203"/>
      <c r="D154" s="203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</row>
    <row r="155" spans="1:14">
      <c r="C155" s="203"/>
      <c r="D155" s="203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</row>
    <row r="156" spans="1:14">
      <c r="C156" s="203"/>
      <c r="D156" s="203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</row>
    <row r="157" spans="1:14">
      <c r="C157" s="203"/>
      <c r="D157" s="203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</row>
    <row r="158" spans="1:14">
      <c r="C158" s="203"/>
      <c r="D158" s="203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</row>
    <row r="159" spans="1:14">
      <c r="C159" s="203"/>
      <c r="D159" s="203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</row>
    <row r="160" spans="1:14">
      <c r="C160" s="203"/>
      <c r="D160" s="203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</row>
  </sheetData>
  <dataConsolidate/>
  <mergeCells count="15">
    <mergeCell ref="M1:N1"/>
    <mergeCell ref="A2:A39"/>
    <mergeCell ref="A41:A74"/>
    <mergeCell ref="A75:A88"/>
    <mergeCell ref="A89:A100"/>
    <mergeCell ref="B2:B29"/>
    <mergeCell ref="B63:B64"/>
    <mergeCell ref="B52:B61"/>
    <mergeCell ref="B41:B51"/>
    <mergeCell ref="B32:B39"/>
    <mergeCell ref="A104:B104"/>
    <mergeCell ref="A101:B103"/>
    <mergeCell ref="B82:B100"/>
    <mergeCell ref="B75:B81"/>
    <mergeCell ref="B65:B74"/>
  </mergeCells>
  <printOptions horizontalCentered="1" verticalCentered="1"/>
  <pageMargins left="0" right="0" top="0.19685039370078741" bottom="0.19685039370078741" header="0" footer="0"/>
  <pageSetup paperSize="9" scale="65" fitToWidth="0" fitToHeight="0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Sheet1</vt:lpstr>
      <vt:lpstr>Sheet1!Ispis_naslova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Mirjana Rajtora</cp:lastModifiedBy>
  <cp:lastPrinted>2019-07-31T08:58:20Z</cp:lastPrinted>
  <dcterms:created xsi:type="dcterms:W3CDTF">2014-12-14T09:32:57Z</dcterms:created>
  <dcterms:modified xsi:type="dcterms:W3CDTF">2019-07-31T08:59:04Z</dcterms:modified>
</cp:coreProperties>
</file>