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ZAPISNICI OPĆINSKOG VIJEĆA 2021\3. sjednica Općinskog vijeća 2021\Izvršenje proračuna od I-VI.2021 godine\"/>
    </mc:Choice>
  </mc:AlternateContent>
  <bookViews>
    <workbookView xWindow="0" yWindow="0" windowWidth="25200" windowHeight="11385" tabRatio="592" activeTab="5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ZakljucneOd" sheetId="14" r:id="rId6"/>
  </sheets>
  <calcPr calcId="152511"/>
</workbook>
</file>

<file path=xl/calcChain.xml><?xml version="1.0" encoding="utf-8"?>
<calcChain xmlns="http://schemas.openxmlformats.org/spreadsheetml/2006/main">
  <c r="D6" i="2" l="1"/>
  <c r="D26" i="2"/>
  <c r="D29" i="2"/>
  <c r="D11" i="2"/>
  <c r="P25" i="1" l="1"/>
  <c r="P40" i="1" l="1"/>
  <c r="P39" i="1"/>
  <c r="Q28" i="1"/>
  <c r="Q27" i="1"/>
  <c r="Q26" i="1"/>
  <c r="Q25" i="1"/>
  <c r="P28" i="1"/>
  <c r="P27" i="1"/>
  <c r="P26" i="1"/>
  <c r="F11" i="5"/>
  <c r="G11" i="5" s="1"/>
  <c r="H35" i="5"/>
  <c r="H34" i="5"/>
  <c r="H33" i="5"/>
  <c r="H31" i="5"/>
  <c r="H29" i="5"/>
  <c r="H28" i="5"/>
  <c r="H27" i="5"/>
  <c r="H26" i="5"/>
  <c r="H25" i="5"/>
  <c r="H22" i="5"/>
  <c r="H21" i="5"/>
  <c r="H20" i="5"/>
  <c r="H19" i="5"/>
  <c r="H18" i="5"/>
  <c r="H17" i="5"/>
  <c r="H16" i="5"/>
  <c r="H13" i="5"/>
  <c r="H12" i="5"/>
  <c r="H11" i="5"/>
  <c r="H10" i="5"/>
  <c r="H9" i="5"/>
  <c r="H8" i="5"/>
  <c r="H7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4" i="5"/>
  <c r="G13" i="5"/>
  <c r="G12" i="5"/>
  <c r="G10" i="5"/>
  <c r="G9" i="5"/>
  <c r="G8" i="5"/>
  <c r="G7" i="5"/>
  <c r="F25" i="5"/>
  <c r="F26" i="5"/>
  <c r="F33" i="5"/>
  <c r="F29" i="5"/>
  <c r="F19" i="5"/>
  <c r="F16" i="5"/>
  <c r="F7" i="5"/>
  <c r="C5" i="5"/>
  <c r="C6" i="5"/>
  <c r="C25" i="5"/>
  <c r="C29" i="5"/>
  <c r="C33" i="5"/>
  <c r="C34" i="5"/>
  <c r="C26" i="5"/>
  <c r="C19" i="5"/>
  <c r="C16" i="5"/>
  <c r="C11" i="5"/>
  <c r="C7" i="5"/>
  <c r="F6" i="5" l="1"/>
  <c r="H34" i="2"/>
  <c r="H33" i="2"/>
  <c r="H31" i="2"/>
  <c r="H30" i="2"/>
  <c r="H29" i="2"/>
  <c r="H28" i="2"/>
  <c r="H27" i="2"/>
  <c r="H26" i="2"/>
  <c r="H25" i="2"/>
  <c r="H24" i="2"/>
  <c r="H23" i="2"/>
  <c r="H22" i="2"/>
  <c r="H21" i="2"/>
  <c r="H18" i="2"/>
  <c r="H17" i="2"/>
  <c r="H16" i="2"/>
  <c r="H14" i="2"/>
  <c r="H13" i="2"/>
  <c r="H12" i="2"/>
  <c r="H11" i="2"/>
  <c r="H10" i="2"/>
  <c r="H9" i="2"/>
  <c r="H8" i="2"/>
  <c r="H7" i="2"/>
  <c r="H6" i="2"/>
  <c r="H5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F5" i="2"/>
  <c r="F26" i="2"/>
  <c r="F35" i="2"/>
  <c r="F36" i="2"/>
  <c r="F29" i="2"/>
  <c r="F27" i="2"/>
  <c r="F6" i="2"/>
  <c r="F23" i="2"/>
  <c r="F21" i="2"/>
  <c r="F17" i="2"/>
  <c r="F11" i="2"/>
  <c r="F7" i="2"/>
  <c r="C5" i="2"/>
  <c r="C26" i="2"/>
  <c r="C29" i="2"/>
  <c r="C27" i="2"/>
  <c r="C6" i="2"/>
  <c r="C23" i="2"/>
  <c r="C21" i="2"/>
  <c r="C19" i="2"/>
  <c r="C17" i="2"/>
  <c r="C11" i="2"/>
  <c r="C7" i="2"/>
  <c r="G6" i="5" l="1"/>
  <c r="H6" i="5"/>
  <c r="F5" i="5"/>
  <c r="D6" i="10"/>
  <c r="D596" i="10"/>
  <c r="D597" i="10"/>
  <c r="E597" i="10" s="1"/>
  <c r="D599" i="10"/>
  <c r="E599" i="10" s="1"/>
  <c r="D602" i="10"/>
  <c r="E602" i="10" s="1"/>
  <c r="D615" i="10"/>
  <c r="E615" i="10" s="1"/>
  <c r="D616" i="10"/>
  <c r="D613" i="10"/>
  <c r="E613" i="10" s="1"/>
  <c r="D607" i="10"/>
  <c r="E607" i="10" s="1"/>
  <c r="D603" i="10"/>
  <c r="E603" i="10" s="1"/>
  <c r="D568" i="10"/>
  <c r="D571" i="10"/>
  <c r="E571" i="10" s="1"/>
  <c r="D574" i="10"/>
  <c r="D592" i="10"/>
  <c r="D593" i="10"/>
  <c r="E593" i="10" s="1"/>
  <c r="D594" i="10"/>
  <c r="E594" i="10" s="1"/>
  <c r="D587" i="10"/>
  <c r="E587" i="10" s="1"/>
  <c r="D588" i="10"/>
  <c r="E588" i="10" s="1"/>
  <c r="D589" i="10"/>
  <c r="D584" i="10"/>
  <c r="D579" i="10"/>
  <c r="D575" i="10"/>
  <c r="D72" i="10"/>
  <c r="E35" i="7"/>
  <c r="E34" i="7"/>
  <c r="E33" i="7"/>
  <c r="E30" i="7"/>
  <c r="E29" i="7"/>
  <c r="E28" i="7"/>
  <c r="E27" i="7"/>
  <c r="E26" i="7"/>
  <c r="E23" i="7"/>
  <c r="E22" i="7"/>
  <c r="E21" i="7"/>
  <c r="E20" i="7"/>
  <c r="E17" i="7"/>
  <c r="E16" i="7"/>
  <c r="E15" i="7"/>
  <c r="E14" i="7"/>
  <c r="E13" i="7"/>
  <c r="E11" i="7"/>
  <c r="E9" i="7"/>
  <c r="E8" i="7"/>
  <c r="E7" i="7"/>
  <c r="D7" i="7"/>
  <c r="D8" i="7"/>
  <c r="D9" i="7"/>
  <c r="D11" i="7"/>
  <c r="D13" i="7"/>
  <c r="D14" i="7"/>
  <c r="D16" i="7"/>
  <c r="D17" i="7"/>
  <c r="D20" i="7"/>
  <c r="D21" i="7"/>
  <c r="D23" i="7"/>
  <c r="D26" i="7"/>
  <c r="D27" i="7"/>
  <c r="D30" i="7"/>
  <c r="D33" i="7"/>
  <c r="D34" i="7"/>
  <c r="D509" i="10"/>
  <c r="E509" i="10" s="1"/>
  <c r="D513" i="10"/>
  <c r="D512" i="10"/>
  <c r="E512" i="10"/>
  <c r="E513" i="10"/>
  <c r="D514" i="10"/>
  <c r="D463" i="10"/>
  <c r="D462" i="10" s="1"/>
  <c r="E462" i="10" s="1"/>
  <c r="D466" i="10"/>
  <c r="D467" i="10"/>
  <c r="E467" i="10" s="1"/>
  <c r="D468" i="10"/>
  <c r="D455" i="10"/>
  <c r="E455" i="10" s="1"/>
  <c r="D458" i="10"/>
  <c r="D459" i="10"/>
  <c r="E459" i="10" s="1"/>
  <c r="D460" i="10"/>
  <c r="D448" i="10"/>
  <c r="E448" i="10" s="1"/>
  <c r="D451" i="10"/>
  <c r="D452" i="10"/>
  <c r="E452" i="10" s="1"/>
  <c r="D453" i="10"/>
  <c r="E453" i="10" s="1"/>
  <c r="D441" i="10"/>
  <c r="E441" i="10" s="1"/>
  <c r="D444" i="10"/>
  <c r="E444" i="10" s="1"/>
  <c r="D445" i="10"/>
  <c r="D446" i="10"/>
  <c r="E446" i="10" s="1"/>
  <c r="D426" i="10"/>
  <c r="E426" i="10" s="1"/>
  <c r="D396" i="10"/>
  <c r="D366" i="10"/>
  <c r="D324" i="10"/>
  <c r="D206" i="10"/>
  <c r="D198" i="10"/>
  <c r="D201" i="10"/>
  <c r="E201" i="10" s="1"/>
  <c r="D202" i="10"/>
  <c r="E202" i="10" s="1"/>
  <c r="D203" i="10"/>
  <c r="E203" i="10" s="1"/>
  <c r="D191" i="10"/>
  <c r="E191" i="10" s="1"/>
  <c r="D194" i="10"/>
  <c r="D195" i="10"/>
  <c r="E195" i="10" s="1"/>
  <c r="D196" i="10"/>
  <c r="E196" i="10" s="1"/>
  <c r="D89" i="10"/>
  <c r="E89" i="10" s="1"/>
  <c r="D87" i="10"/>
  <c r="E87" i="10" s="1"/>
  <c r="D82" i="10"/>
  <c r="E82" i="10" s="1"/>
  <c r="D174" i="10"/>
  <c r="E174" i="10" s="1"/>
  <c r="D177" i="10"/>
  <c r="D178" i="10"/>
  <c r="D179" i="10"/>
  <c r="E179" i="10" s="1"/>
  <c r="D167" i="10"/>
  <c r="E167" i="10" s="1"/>
  <c r="D170" i="10"/>
  <c r="E170" i="10" s="1"/>
  <c r="D171" i="10"/>
  <c r="D172" i="10"/>
  <c r="E172" i="10" s="1"/>
  <c r="D152" i="10"/>
  <c r="E152" i="10" s="1"/>
  <c r="D160" i="10"/>
  <c r="E160" i="10" s="1"/>
  <c r="D163" i="10"/>
  <c r="E163" i="10" s="1"/>
  <c r="D164" i="10"/>
  <c r="D165" i="10"/>
  <c r="E165" i="10" s="1"/>
  <c r="D153" i="10"/>
  <c r="D156" i="10"/>
  <c r="D157" i="10"/>
  <c r="E157" i="10" s="1"/>
  <c r="D158" i="10"/>
  <c r="D142" i="10"/>
  <c r="E142" i="10" s="1"/>
  <c r="D143" i="10"/>
  <c r="D150" i="10"/>
  <c r="E150" i="10" s="1"/>
  <c r="D146" i="10"/>
  <c r="D147" i="10"/>
  <c r="E147" i="10" s="1"/>
  <c r="D148" i="10"/>
  <c r="E148" i="10" s="1"/>
  <c r="D291" i="10"/>
  <c r="D294" i="10"/>
  <c r="D295" i="10"/>
  <c r="E295" i="10" s="1"/>
  <c r="D296" i="10"/>
  <c r="E296" i="10" s="1"/>
  <c r="D284" i="10"/>
  <c r="E284" i="10" s="1"/>
  <c r="D287" i="10"/>
  <c r="D288" i="10"/>
  <c r="E288" i="10" s="1"/>
  <c r="D289" i="10"/>
  <c r="D270" i="10"/>
  <c r="D273" i="10"/>
  <c r="D274" i="10"/>
  <c r="E274" i="10" s="1"/>
  <c r="D275" i="10"/>
  <c r="D263" i="10"/>
  <c r="E263" i="10" s="1"/>
  <c r="D266" i="10"/>
  <c r="E266" i="10" s="1"/>
  <c r="D267" i="10"/>
  <c r="E267" i="10" s="1"/>
  <c r="D268" i="10"/>
  <c r="D249" i="10"/>
  <c r="D252" i="10"/>
  <c r="D253" i="10"/>
  <c r="D254" i="10"/>
  <c r="E254" i="10" s="1"/>
  <c r="D242" i="10"/>
  <c r="E242" i="10" s="1"/>
  <c r="D245" i="10"/>
  <c r="E245" i="10" s="1"/>
  <c r="D246" i="10"/>
  <c r="D247" i="10"/>
  <c r="E247" i="10" s="1"/>
  <c r="D235" i="10"/>
  <c r="D238" i="10"/>
  <c r="E238" i="10" s="1"/>
  <c r="D239" i="10"/>
  <c r="E239" i="10" s="1"/>
  <c r="D240" i="10"/>
  <c r="D128" i="10"/>
  <c r="D131" i="10"/>
  <c r="E131" i="10" s="1"/>
  <c r="D132" i="10"/>
  <c r="E132" i="10" s="1"/>
  <c r="D133" i="10"/>
  <c r="D135" i="10"/>
  <c r="D120" i="10" s="1"/>
  <c r="E120" i="10" s="1"/>
  <c r="D138" i="10"/>
  <c r="E138" i="10" s="1"/>
  <c r="D139" i="10"/>
  <c r="D140" i="10"/>
  <c r="E140" i="10" s="1"/>
  <c r="D314" i="10"/>
  <c r="D315" i="10"/>
  <c r="E315" i="10" s="1"/>
  <c r="D318" i="10"/>
  <c r="D319" i="10"/>
  <c r="D320" i="10"/>
  <c r="E314" i="10"/>
  <c r="D299" i="10"/>
  <c r="D307" i="10"/>
  <c r="D310" i="10"/>
  <c r="E310" i="10" s="1"/>
  <c r="D311" i="10"/>
  <c r="E311" i="10" s="1"/>
  <c r="D312" i="10"/>
  <c r="D341" i="10"/>
  <c r="E341" i="10" s="1"/>
  <c r="D345" i="10"/>
  <c r="E345" i="10" s="1"/>
  <c r="D346" i="10"/>
  <c r="D347" i="10"/>
  <c r="D334" i="10"/>
  <c r="E334" i="10" s="1"/>
  <c r="D337" i="10"/>
  <c r="D338" i="10"/>
  <c r="E338" i="10" s="1"/>
  <c r="D339" i="10"/>
  <c r="E339" i="10" s="1"/>
  <c r="D325" i="10"/>
  <c r="E324" i="10" s="1"/>
  <c r="D329" i="10"/>
  <c r="E329" i="10" s="1"/>
  <c r="D330" i="10"/>
  <c r="E330" i="10" s="1"/>
  <c r="D331" i="10"/>
  <c r="D418" i="10"/>
  <c r="E418" i="10" s="1"/>
  <c r="D421" i="10"/>
  <c r="E421" i="10" s="1"/>
  <c r="D422" i="10"/>
  <c r="D423" i="10"/>
  <c r="E423" i="10" s="1"/>
  <c r="D404" i="10"/>
  <c r="E404" i="10" s="1"/>
  <c r="D407" i="10"/>
  <c r="E407" i="10" s="1"/>
  <c r="D408" i="10"/>
  <c r="D409" i="10"/>
  <c r="E409" i="10" s="1"/>
  <c r="D397" i="10"/>
  <c r="D400" i="10"/>
  <c r="E400" i="10" s="1"/>
  <c r="D401" i="10"/>
  <c r="E401" i="10" s="1"/>
  <c r="D402" i="10"/>
  <c r="D388" i="10"/>
  <c r="E366" i="10" s="1"/>
  <c r="D391" i="10"/>
  <c r="D392" i="10"/>
  <c r="E392" i="10" s="1"/>
  <c r="D393" i="10"/>
  <c r="E393" i="10" s="1"/>
  <c r="D381" i="10"/>
  <c r="D384" i="10"/>
  <c r="E384" i="10" s="1"/>
  <c r="D385" i="10"/>
  <c r="D386" i="10"/>
  <c r="E386" i="10" s="1"/>
  <c r="E396" i="10"/>
  <c r="D411" i="10"/>
  <c r="D414" i="10"/>
  <c r="E414" i="10" s="1"/>
  <c r="D415" i="10"/>
  <c r="E415" i="10" s="1"/>
  <c r="D416" i="10"/>
  <c r="D565" i="10"/>
  <c r="E565" i="10" s="1"/>
  <c r="D566" i="10"/>
  <c r="E566" i="10" s="1"/>
  <c r="D553" i="10"/>
  <c r="E553" i="10" s="1"/>
  <c r="D556" i="10"/>
  <c r="D557" i="10"/>
  <c r="E557" i="10" s="1"/>
  <c r="D558" i="10"/>
  <c r="E558" i="10" s="1"/>
  <c r="D546" i="10"/>
  <c r="D549" i="10"/>
  <c r="D550" i="10"/>
  <c r="E550" i="10" s="1"/>
  <c r="D551" i="10"/>
  <c r="D539" i="10"/>
  <c r="E539" i="10" s="1"/>
  <c r="D542" i="10"/>
  <c r="D543" i="10"/>
  <c r="E543" i="10" s="1"/>
  <c r="D544" i="10"/>
  <c r="E544" i="10" s="1"/>
  <c r="D525" i="10"/>
  <c r="E525" i="10" s="1"/>
  <c r="D528" i="10"/>
  <c r="D529" i="10"/>
  <c r="E529" i="10" s="1"/>
  <c r="D530" i="10"/>
  <c r="E530" i="10" s="1"/>
  <c r="D532" i="10"/>
  <c r="D535" i="10"/>
  <c r="D536" i="10"/>
  <c r="E536" i="10" s="1"/>
  <c r="D537" i="10"/>
  <c r="E537" i="10" s="1"/>
  <c r="D523" i="10"/>
  <c r="E523" i="10" s="1"/>
  <c r="D501" i="10"/>
  <c r="D500" i="10" s="1"/>
  <c r="E500" i="10" s="1"/>
  <c r="D504" i="10"/>
  <c r="D505" i="10"/>
  <c r="E505" i="10" s="1"/>
  <c r="D506" i="10"/>
  <c r="D182" i="10"/>
  <c r="E182" i="10" s="1"/>
  <c r="D183" i="10"/>
  <c r="D186" i="10"/>
  <c r="D187" i="10"/>
  <c r="D188" i="10"/>
  <c r="D492" i="10"/>
  <c r="E492" i="10" s="1"/>
  <c r="D493" i="10"/>
  <c r="E493" i="10" s="1"/>
  <c r="D496" i="10"/>
  <c r="D497" i="10"/>
  <c r="E497" i="10" s="1"/>
  <c r="D498" i="10"/>
  <c r="E498" i="10" s="1"/>
  <c r="D358" i="10"/>
  <c r="D361" i="10"/>
  <c r="D362" i="10"/>
  <c r="E362" i="10" s="1"/>
  <c r="D363" i="10"/>
  <c r="E363" i="10" s="1"/>
  <c r="D351" i="10"/>
  <c r="E351" i="10" s="1"/>
  <c r="D354" i="10"/>
  <c r="D355" i="10"/>
  <c r="E355" i="10" s="1"/>
  <c r="D356" i="10"/>
  <c r="E356" i="10" s="1"/>
  <c r="D374" i="10"/>
  <c r="D377" i="10"/>
  <c r="D378" i="10"/>
  <c r="D379" i="10"/>
  <c r="E379" i="10" s="1"/>
  <c r="D367" i="10"/>
  <c r="E367" i="10" s="1"/>
  <c r="D370" i="10"/>
  <c r="E370" i="10" s="1"/>
  <c r="D371" i="10"/>
  <c r="D372" i="10"/>
  <c r="E372" i="10" s="1"/>
  <c r="D105" i="10"/>
  <c r="D113" i="10"/>
  <c r="E113" i="10" s="1"/>
  <c r="D91" i="10"/>
  <c r="E91" i="10" s="1"/>
  <c r="D94" i="10"/>
  <c r="D95" i="10"/>
  <c r="E95" i="10" s="1"/>
  <c r="D96" i="10"/>
  <c r="E96" i="10" s="1"/>
  <c r="D80" i="10"/>
  <c r="E80" i="10" s="1"/>
  <c r="D76" i="10"/>
  <c r="E76" i="10" s="1"/>
  <c r="D68" i="10"/>
  <c r="D65" i="10"/>
  <c r="D58" i="10"/>
  <c r="D477" i="10"/>
  <c r="E477" i="10" s="1"/>
  <c r="D480" i="10"/>
  <c r="D481" i="10"/>
  <c r="E481" i="10" s="1"/>
  <c r="D482" i="10"/>
  <c r="E482" i="10" s="1"/>
  <c r="D484" i="10"/>
  <c r="D487" i="10"/>
  <c r="D488" i="10"/>
  <c r="D489" i="10"/>
  <c r="E489" i="10" s="1"/>
  <c r="D470" i="10"/>
  <c r="D473" i="10"/>
  <c r="E473" i="10" s="1"/>
  <c r="D474" i="10"/>
  <c r="D475" i="10"/>
  <c r="E299" i="10"/>
  <c r="D300" i="10"/>
  <c r="E300" i="10" s="1"/>
  <c r="D303" i="10"/>
  <c r="D304" i="10"/>
  <c r="D305" i="10"/>
  <c r="E305" i="10" s="1"/>
  <c r="D277" i="10"/>
  <c r="D280" i="10"/>
  <c r="D281" i="10"/>
  <c r="E281" i="10" s="1"/>
  <c r="D282" i="10"/>
  <c r="E282" i="10" s="1"/>
  <c r="D427" i="10"/>
  <c r="E427" i="10" s="1"/>
  <c r="D430" i="10"/>
  <c r="E430" i="10" s="1"/>
  <c r="D431" i="10"/>
  <c r="D432" i="10"/>
  <c r="E432" i="10" s="1"/>
  <c r="C252" i="10"/>
  <c r="E252" i="10" s="1"/>
  <c r="D256" i="10"/>
  <c r="D259" i="10"/>
  <c r="D260" i="10"/>
  <c r="E260" i="10" s="1"/>
  <c r="D261" i="10"/>
  <c r="D52" i="10"/>
  <c r="E52" i="10" s="1"/>
  <c r="D228" i="10"/>
  <c r="E228" i="10" s="1"/>
  <c r="D231" i="10"/>
  <c r="E231" i="10" s="1"/>
  <c r="D232" i="10"/>
  <c r="D233" i="10"/>
  <c r="E233" i="10" s="1"/>
  <c r="D207" i="10"/>
  <c r="E207" i="10" s="1"/>
  <c r="D210" i="10"/>
  <c r="E210" i="10" s="1"/>
  <c r="D211" i="10"/>
  <c r="E211" i="10" s="1"/>
  <c r="D212" i="10"/>
  <c r="D214" i="10"/>
  <c r="E214" i="10" s="1"/>
  <c r="D217" i="10"/>
  <c r="D218" i="10"/>
  <c r="E218" i="10" s="1"/>
  <c r="D219" i="10"/>
  <c r="D221" i="10"/>
  <c r="D224" i="10"/>
  <c r="D225" i="10"/>
  <c r="E225" i="10" s="1"/>
  <c r="D226" i="10"/>
  <c r="E226" i="10" s="1"/>
  <c r="D434" i="10"/>
  <c r="D437" i="10"/>
  <c r="D438" i="10"/>
  <c r="E438" i="10" s="1"/>
  <c r="D439" i="10"/>
  <c r="E439" i="10" s="1"/>
  <c r="D47" i="10"/>
  <c r="E47" i="10" s="1"/>
  <c r="D121" i="10"/>
  <c r="D124" i="10"/>
  <c r="D125" i="10"/>
  <c r="E125" i="10" s="1"/>
  <c r="D126" i="10"/>
  <c r="E126" i="10" s="1"/>
  <c r="D42" i="10"/>
  <c r="E42" i="10" s="1"/>
  <c r="D29" i="10"/>
  <c r="D9" i="10"/>
  <c r="D17" i="10"/>
  <c r="E17" i="10" s="1"/>
  <c r="D18" i="10"/>
  <c r="D10" i="10"/>
  <c r="D13" i="10"/>
  <c r="E13" i="10" s="1"/>
  <c r="D15" i="10"/>
  <c r="E11" i="10"/>
  <c r="E618" i="10"/>
  <c r="E617" i="10"/>
  <c r="E616" i="10"/>
  <c r="E614" i="10"/>
  <c r="E612" i="10"/>
  <c r="E611" i="10"/>
  <c r="E610" i="10"/>
  <c r="E609" i="10"/>
  <c r="E608" i="10"/>
  <c r="E606" i="10"/>
  <c r="E605" i="10"/>
  <c r="E604" i="10"/>
  <c r="E596" i="10"/>
  <c r="E595" i="10"/>
  <c r="E592" i="10"/>
  <c r="E591" i="10"/>
  <c r="E590" i="10"/>
  <c r="E589" i="10"/>
  <c r="E586" i="10"/>
  <c r="E585" i="10"/>
  <c r="E584" i="10"/>
  <c r="E583" i="10"/>
  <c r="E582" i="10"/>
  <c r="E581" i="10"/>
  <c r="E580" i="10"/>
  <c r="E579" i="10"/>
  <c r="E578" i="10"/>
  <c r="E577" i="10"/>
  <c r="E576" i="10"/>
  <c r="E575" i="10"/>
  <c r="E574" i="10"/>
  <c r="E568" i="10"/>
  <c r="E567" i="10"/>
  <c r="E560" i="10"/>
  <c r="E559" i="10"/>
  <c r="E556" i="10"/>
  <c r="E552" i="10"/>
  <c r="E551" i="10"/>
  <c r="E549" i="10"/>
  <c r="E546" i="10"/>
  <c r="E545" i="10"/>
  <c r="E542" i="10"/>
  <c r="E538" i="10"/>
  <c r="E535" i="10"/>
  <c r="E532" i="10"/>
  <c r="E531" i="10"/>
  <c r="E528" i="10"/>
  <c r="E524" i="10"/>
  <c r="E515" i="10"/>
  <c r="E514" i="10"/>
  <c r="E508" i="10"/>
  <c r="E507" i="10"/>
  <c r="E506" i="10"/>
  <c r="E504" i="10"/>
  <c r="E501" i="10"/>
  <c r="E499" i="10"/>
  <c r="E496" i="10"/>
  <c r="E490" i="10"/>
  <c r="E488" i="10"/>
  <c r="E487" i="10"/>
  <c r="E484" i="10"/>
  <c r="E483" i="10"/>
  <c r="E480" i="10"/>
  <c r="E476" i="10"/>
  <c r="E475" i="10"/>
  <c r="E474" i="10"/>
  <c r="E470" i="10"/>
  <c r="E469" i="10"/>
  <c r="E468" i="10"/>
  <c r="E466" i="10"/>
  <c r="E463" i="10"/>
  <c r="E461" i="10"/>
  <c r="E460" i="10"/>
  <c r="E458" i="10"/>
  <c r="E454" i="10"/>
  <c r="E451" i="10"/>
  <c r="E447" i="10"/>
  <c r="E445" i="10"/>
  <c r="E440" i="10"/>
  <c r="E437" i="10"/>
  <c r="E434" i="10"/>
  <c r="E433" i="10"/>
  <c r="E431" i="10"/>
  <c r="E424" i="10"/>
  <c r="E422" i="10"/>
  <c r="E417" i="10"/>
  <c r="E416" i="10"/>
  <c r="E411" i="10"/>
  <c r="E410" i="10"/>
  <c r="E408" i="10"/>
  <c r="E403" i="10"/>
  <c r="E402" i="10"/>
  <c r="E397" i="10"/>
  <c r="E394" i="10"/>
  <c r="E391" i="10"/>
  <c r="E387" i="10"/>
  <c r="E385" i="10"/>
  <c r="E381" i="10"/>
  <c r="E380" i="10"/>
  <c r="E378" i="10"/>
  <c r="E377" i="10"/>
  <c r="E374" i="10"/>
  <c r="E373" i="10"/>
  <c r="E371" i="10"/>
  <c r="E364" i="10"/>
  <c r="E361" i="10"/>
  <c r="E358" i="10"/>
  <c r="E357" i="10"/>
  <c r="E354" i="10"/>
  <c r="E350" i="10"/>
  <c r="E349" i="10"/>
  <c r="E348" i="10"/>
  <c r="E347" i="10"/>
  <c r="E346" i="10"/>
  <c r="E340" i="10"/>
  <c r="E337" i="10"/>
  <c r="E332" i="10"/>
  <c r="E331" i="10"/>
  <c r="E322" i="10"/>
  <c r="E321" i="10"/>
  <c r="E320" i="10"/>
  <c r="E319" i="10"/>
  <c r="E318" i="10"/>
  <c r="E313" i="10"/>
  <c r="E312" i="10"/>
  <c r="E307" i="10"/>
  <c r="E306" i="10"/>
  <c r="E304" i="10"/>
  <c r="E303" i="10"/>
  <c r="E297" i="10"/>
  <c r="E294" i="10"/>
  <c r="E291" i="10"/>
  <c r="E290" i="10"/>
  <c r="E289" i="10"/>
  <c r="E287" i="10"/>
  <c r="E283" i="10"/>
  <c r="E280" i="10"/>
  <c r="E277" i="10"/>
  <c r="E276" i="10"/>
  <c r="E275" i="10"/>
  <c r="E273" i="10"/>
  <c r="E270" i="10"/>
  <c r="E269" i="10"/>
  <c r="E268" i="10"/>
  <c r="E262" i="10"/>
  <c r="E261" i="10"/>
  <c r="E259" i="10"/>
  <c r="E256" i="10"/>
  <c r="E255" i="10"/>
  <c r="E253" i="10"/>
  <c r="E249" i="10"/>
  <c r="E248" i="10"/>
  <c r="E246" i="10"/>
  <c r="E241" i="10"/>
  <c r="E240" i="10"/>
  <c r="E235" i="10"/>
  <c r="E234" i="10"/>
  <c r="E232" i="10"/>
  <c r="E227" i="10"/>
  <c r="E224" i="10"/>
  <c r="E221" i="10"/>
  <c r="E220" i="10"/>
  <c r="E219" i="10"/>
  <c r="E217" i="10"/>
  <c r="E213" i="10"/>
  <c r="E212" i="10"/>
  <c r="E204" i="10"/>
  <c r="E198" i="10"/>
  <c r="E197" i="10"/>
  <c r="E194" i="10"/>
  <c r="E190" i="10"/>
  <c r="E189" i="10"/>
  <c r="E188" i="10"/>
  <c r="E187" i="10"/>
  <c r="E186" i="10"/>
  <c r="E183" i="10"/>
  <c r="E180" i="10"/>
  <c r="E178" i="10"/>
  <c r="E177" i="10"/>
  <c r="E173" i="10"/>
  <c r="E171" i="10"/>
  <c r="E166" i="10"/>
  <c r="E164" i="10"/>
  <c r="E159" i="10"/>
  <c r="E158" i="10"/>
  <c r="E156" i="10"/>
  <c r="E153" i="10"/>
  <c r="E151" i="10"/>
  <c r="E149" i="10"/>
  <c r="E146" i="10"/>
  <c r="E143" i="10"/>
  <c r="E141" i="10"/>
  <c r="E139" i="10"/>
  <c r="E134" i="10"/>
  <c r="E133" i="10"/>
  <c r="E128" i="10"/>
  <c r="E127" i="10"/>
  <c r="E124" i="10"/>
  <c r="E121" i="10"/>
  <c r="E119" i="10"/>
  <c r="E118" i="10"/>
  <c r="E117" i="10"/>
  <c r="E116" i="10"/>
  <c r="E112" i="10"/>
  <c r="E111" i="10"/>
  <c r="E110" i="10"/>
  <c r="E109" i="10"/>
  <c r="E108" i="10"/>
  <c r="E105" i="10"/>
  <c r="E104" i="10"/>
  <c r="E103" i="10"/>
  <c r="E102" i="10"/>
  <c r="E101" i="10"/>
  <c r="E100" i="10"/>
  <c r="E99" i="10"/>
  <c r="E98" i="10"/>
  <c r="E97" i="10"/>
  <c r="E94" i="10"/>
  <c r="E90" i="10"/>
  <c r="E88" i="10"/>
  <c r="E86" i="10"/>
  <c r="E85" i="10"/>
  <c r="E84" i="10"/>
  <c r="E83" i="10"/>
  <c r="E81" i="10"/>
  <c r="E79" i="10"/>
  <c r="E78" i="10"/>
  <c r="E77" i="10"/>
  <c r="E74" i="10"/>
  <c r="E73" i="10"/>
  <c r="E72" i="10"/>
  <c r="E71" i="10"/>
  <c r="E70" i="10"/>
  <c r="E69" i="10"/>
  <c r="E67" i="10"/>
  <c r="E66" i="10"/>
  <c r="E65" i="10"/>
  <c r="E64" i="10"/>
  <c r="E63" i="10"/>
  <c r="E62" i="10"/>
  <c r="E61" i="10"/>
  <c r="E60" i="10"/>
  <c r="E59" i="10"/>
  <c r="E58" i="10"/>
  <c r="E57" i="10"/>
  <c r="E56" i="10"/>
  <c r="E55" i="10"/>
  <c r="E54" i="10"/>
  <c r="E53" i="10"/>
  <c r="E51" i="10"/>
  <c r="E50" i="10"/>
  <c r="E49" i="10"/>
  <c r="E48" i="10"/>
  <c r="E46" i="10"/>
  <c r="E45" i="10"/>
  <c r="E44" i="10"/>
  <c r="E43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3" i="10"/>
  <c r="E22" i="10"/>
  <c r="E21" i="10"/>
  <c r="E20" i="10"/>
  <c r="E19" i="10"/>
  <c r="E18" i="10"/>
  <c r="E16" i="10"/>
  <c r="E15" i="10"/>
  <c r="E14" i="10"/>
  <c r="E12" i="10"/>
  <c r="E10" i="10"/>
  <c r="E9" i="10"/>
  <c r="E6" i="10"/>
  <c r="D11" i="10"/>
  <c r="H5" i="5" l="1"/>
  <c r="G5" i="5"/>
  <c r="D41" i="10"/>
  <c r="E41" i="10" s="1"/>
  <c r="E135" i="10"/>
  <c r="E325" i="10"/>
  <c r="D564" i="10"/>
  <c r="E388" i="10"/>
  <c r="D522" i="10"/>
  <c r="D75" i="10"/>
  <c r="E68" i="10"/>
  <c r="E206" i="10"/>
  <c r="E75" i="10" l="1"/>
  <c r="D28" i="10"/>
  <c r="D561" i="10"/>
  <c r="E564" i="10"/>
  <c r="D521" i="10"/>
  <c r="E522" i="10"/>
  <c r="D27" i="10" l="1"/>
  <c r="E28" i="10"/>
  <c r="E561" i="10"/>
  <c r="D517" i="10"/>
  <c r="E517" i="10" s="1"/>
  <c r="E521" i="10"/>
  <c r="D518" i="10"/>
  <c r="E518" i="10" s="1"/>
  <c r="E27" i="10" l="1"/>
  <c r="D24" i="10"/>
  <c r="D5" i="10" l="1"/>
  <c r="E24" i="10"/>
  <c r="E5" i="10" l="1"/>
  <c r="D4" i="10"/>
  <c r="E4" i="10" l="1"/>
  <c r="D3" i="10"/>
  <c r="E3" i="10" s="1"/>
</calcChain>
</file>

<file path=xl/sharedStrings.xml><?xml version="1.0" encoding="utf-8"?>
<sst xmlns="http://schemas.openxmlformats.org/spreadsheetml/2006/main" count="962" uniqueCount="468">
  <si>
    <t>Članak 1.</t>
  </si>
  <si>
    <t>I</t>
  </si>
  <si>
    <t>A</t>
  </si>
  <si>
    <t>C</t>
  </si>
  <si>
    <t>B</t>
  </si>
  <si>
    <t>kn bez lp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</si>
  <si>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</si>
  <si>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</si>
  <si>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</si>
  <si>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</si>
  <si>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</si>
  <si>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</si>
  <si>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</si>
  <si>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</si>
  <si>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</si>
  <si>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imovine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</si>
  <si>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</si>
  <si>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</si>
  <si>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</si>
  <si>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</si>
  <si>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</si>
  <si>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</si>
  <si>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</si>
  <si>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</si>
  <si>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</si>
  <si>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</si>
  <si>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</si>
  <si>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</si>
  <si>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</si>
  <si>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</si>
  <si>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</si>
  <si>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</si>
  <si>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</si>
  <si>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</si>
  <si>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</si>
  <si>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</si>
  <si>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</si>
  <si>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</si>
  <si>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</si>
  <si>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</si>
  <si>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</si>
  <si>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</si>
  <si>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</si>
  <si>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</si>
  <si>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</si>
  <si>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</si>
  <si>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</si>
  <si>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IZDACI ZA FINANCIJSKU IMOVINU I OTPLATE ZAJMOVA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</si>
  <si>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</si>
  <si>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</si>
  <si>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</si>
  <si>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</si>
  <si>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</si>
  <si>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</si>
  <si>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</si>
  <si>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URBROJ:</t>
  </si>
  <si>
    <t>KLASA:</t>
  </si>
  <si>
    <t>Predsjednik:</t>
  </si>
  <si>
    <t>Nematerijalna imovina</t>
  </si>
  <si>
    <r>
      <t xml:space="preserve">                      </t>
    </r>
    <r>
      <rPr>
        <b/>
        <sz val="10"/>
        <rFont val="Arial"/>
        <family val="2"/>
      </rPr>
      <t>P O S E B N I  D I O</t>
    </r>
  </si>
  <si>
    <r>
      <t xml:space="preserve">                    </t>
    </r>
    <r>
      <rPr>
        <b/>
        <sz val="10"/>
        <rFont val="Arial"/>
        <family val="2"/>
      </rPr>
      <t xml:space="preserve">  U K U P N O  R A S H O D I  I  I Z D A C I</t>
    </r>
  </si>
  <si>
    <t>Rashodi poslovanja</t>
  </si>
  <si>
    <t>Donacije i ostali rashodi</t>
  </si>
  <si>
    <t>Tekuće donacije u novcu</t>
  </si>
  <si>
    <t>JEDINSTVENI  UPRAVNI  ODJEL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</si>
  <si>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</si>
  <si>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</si>
  <si>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</si>
  <si>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</si>
  <si>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</si>
  <si>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OSNOVNA ŠKOLA LUDINA</t>
  </si>
  <si>
    <t>OPĆINSKO  VIJEĆE</t>
  </si>
  <si>
    <t>_______________________</t>
  </si>
  <si>
    <t>Subvencije</t>
  </si>
  <si>
    <t xml:space="preserve">Predstavnička i izvršna tijela                  </t>
  </si>
  <si>
    <t>Komunalni doprinosi i naknade</t>
  </si>
  <si>
    <t>Prihodi od prodaje proizv. dugotrajne imovine</t>
  </si>
  <si>
    <t xml:space="preserve">Naknade građanima i kućanstvima na temelju osiguranja i druge naknade </t>
  </si>
  <si>
    <t>GLAVA  00101</t>
  </si>
  <si>
    <t>Program 1001</t>
  </si>
  <si>
    <t>Aktivnost:    A100101</t>
  </si>
  <si>
    <t>Program 1002</t>
  </si>
  <si>
    <t xml:space="preserve">           Izvor: </t>
  </si>
  <si>
    <t>Funkcija:0100 Opće javne usluge</t>
  </si>
  <si>
    <t xml:space="preserve">Program političkih stranaka                  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</si>
  <si>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</si>
  <si>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</si>
  <si>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</si>
  <si>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</si>
  <si>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</si>
  <si>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</si>
  <si>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</si>
  <si>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</si>
  <si>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</si>
  <si>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</si>
  <si>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</si>
  <si>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</si>
  <si>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</si>
  <si>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</si>
  <si>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</si>
  <si>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</si>
  <si>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</si>
  <si>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</si>
  <si>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</si>
  <si>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</si>
  <si>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</si>
  <si>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</si>
  <si>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</si>
  <si>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 xml:space="preserve">Tekuće donacije </t>
  </si>
  <si>
    <t>Doprinosi na plaću</t>
  </si>
  <si>
    <t>Ostale naknade građanima i kućanstvima iz proračuna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</si>
  <si>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</si>
  <si>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</si>
  <si>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</si>
  <si>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</si>
  <si>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</si>
  <si>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                                         Članak 2.</t>
  </si>
  <si>
    <t xml:space="preserve">Prihodi i rashodi te primici i izdaci po ekonomskoj klasifikaciji utvrđuje se u Računu prihoda 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</si>
  <si>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</si>
  <si>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</si>
  <si>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</si>
  <si>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</si>
  <si>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</si>
  <si>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</si>
  <si>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</si>
  <si>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</si>
  <si>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</si>
  <si>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</si>
  <si>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</si>
  <si>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</si>
  <si>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</si>
  <si>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</si>
  <si>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</si>
  <si>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Ulaganje u računalne programe</t>
  </si>
  <si>
    <t>Funkcija:01 Opće javne usluge</t>
  </si>
  <si>
    <t>Izvor:</t>
  </si>
  <si>
    <t>Rashodi za nabavu dugotrajne neproizvodne imovine</t>
  </si>
  <si>
    <t>Rashodi za nabavu dugotrajne proizvedne imovine</t>
  </si>
  <si>
    <t>Naknade građanima i kućanstvima na temelju osiguranja i druge naknade</t>
  </si>
  <si>
    <t>Održavanje zgrada za redovno korištenje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</si>
  <si>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</si>
  <si>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</si>
  <si>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</si>
  <si>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</si>
  <si>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</si>
  <si>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</si>
  <si>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</si>
  <si>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</si>
  <si>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</si>
  <si>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</si>
  <si>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</si>
  <si>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</si>
  <si>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</si>
  <si>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</si>
  <si>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promiđbe i informiranja</t>
  </si>
  <si>
    <t>Tisak-Moslavački list</t>
  </si>
  <si>
    <t>Komunalne usluge</t>
  </si>
  <si>
    <t>Opskrba vodom</t>
  </si>
  <si>
    <t>Iznošenje i odvoz smeća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</si>
  <si>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</si>
  <si>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</si>
  <si>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</si>
  <si>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</si>
  <si>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</si>
  <si>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</si>
  <si>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</si>
  <si>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</si>
  <si>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</si>
  <si>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</si>
  <si>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</si>
  <si>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</si>
  <si>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</si>
  <si>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</si>
  <si>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</si>
  <si>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</si>
  <si>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</si>
  <si>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</si>
  <si>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</si>
  <si>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</si>
  <si>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</si>
  <si>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</si>
  <si>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</si>
  <si>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</si>
  <si>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</si>
  <si>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</si>
  <si>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</si>
  <si>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</si>
  <si>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</si>
  <si>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</si>
  <si>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</si>
  <si>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</si>
  <si>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</si>
  <si>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</si>
  <si>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</si>
  <si>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</si>
  <si>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</si>
  <si>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</si>
  <si>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</si>
  <si>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</si>
  <si>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</si>
  <si>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</si>
  <si>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</si>
  <si>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</si>
  <si>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</si>
  <si>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</si>
  <si>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</si>
  <si>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</si>
  <si>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</si>
  <si>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</si>
  <si>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  KUD-a "Mijo Stuparić" </t>
  </si>
  <si>
    <t xml:space="preserve"> UHVIBDR Velika Ludina</t>
  </si>
  <si>
    <t xml:space="preserve"> LAG Moslavina</t>
  </si>
  <si>
    <t xml:space="preserve"> Humanitarna djelatnost Crvenog križa</t>
  </si>
  <si>
    <t xml:space="preserve"> Udruženje slijepih</t>
  </si>
  <si>
    <t>OSI Udruga osoba s invaliditetom</t>
  </si>
  <si>
    <t xml:space="preserve">ZAŠTITA OKOLIŠA    </t>
  </si>
  <si>
    <t>GLAVA002 02</t>
  </si>
  <si>
    <t>Sufinanciranje učeničkih domova</t>
  </si>
  <si>
    <t>Materijal i dijelovi za održavanje transportnih sredstava</t>
  </si>
  <si>
    <t>Ostali materijal i dijelovi za tekuće i investicijsko održavanje-dom</t>
  </si>
  <si>
    <t>Usluga objave čestitki</t>
  </si>
  <si>
    <t>Objava oglasa</t>
  </si>
  <si>
    <t>Naplata javne rasvjete</t>
  </si>
  <si>
    <t>Usluge javnog bilježnika</t>
  </si>
  <si>
    <t>Usluge Moslavina 5%</t>
  </si>
  <si>
    <t>Držani proračun 5%</t>
  </si>
  <si>
    <t>Stipendije i školarine</t>
  </si>
  <si>
    <t>Ostale udruge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</si>
  <si>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</si>
  <si>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</si>
  <si>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</si>
  <si>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</si>
  <si>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</si>
  <si>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</si>
  <si>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</si>
  <si>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</si>
  <si>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</si>
  <si>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</si>
  <si>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</si>
  <si>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</si>
  <si>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</si>
  <si>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:1003 Jedinstveni upravni odjel</t>
  </si>
  <si>
    <t>Program 1004:  Upravljanje imovinom</t>
  </si>
  <si>
    <t>Program 1007:  Organiziranje i provođenje zaštite i spašavanja</t>
  </si>
  <si>
    <t>Program 1011: Javne potrebe iznad standarda u školstvu</t>
  </si>
  <si>
    <t>Program 1012: Socijalna skrb</t>
  </si>
  <si>
    <t>K100301</t>
  </si>
  <si>
    <t xml:space="preserve">Aktivnost: A 100401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</si>
  <si>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</si>
  <si>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</si>
  <si>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</si>
  <si>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</si>
  <si>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</si>
  <si>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</si>
  <si>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101001  </t>
  </si>
  <si>
    <t xml:space="preserve">Aktivnost: A101101  </t>
  </si>
  <si>
    <t xml:space="preserve">Aktivnost A 101201:                        </t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</si>
  <si>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</si>
  <si>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</si>
  <si>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</si>
  <si>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</si>
  <si>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</si>
  <si>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</si>
  <si>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</si>
  <si>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</si>
  <si>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</si>
  <si>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</si>
  <si>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</si>
  <si>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</si>
  <si>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</si>
  <si>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</si>
  <si>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 xml:space="preserve">Funkcija:07 Zdravstvo </t>
  </si>
  <si>
    <t>UKUPNO RASHODI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</si>
  <si>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</si>
  <si>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</si>
  <si>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</si>
  <si>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</si>
  <si>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</si>
  <si>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</si>
  <si>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</si>
  <si>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</si>
  <si>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višak/manjak+raspoloživa sredstva iz prethodnih godina+neto financiranje</t>
  </si>
  <si>
    <t>RAČUNA PRIHODA I RASHODA</t>
  </si>
  <si>
    <t>Subvencije trgovačkim društvima u javnom sektoru</t>
  </si>
  <si>
    <t>Kredit za komunalnu zonu</t>
  </si>
  <si>
    <t>Subvencije (Moslavina d.o.o.)</t>
  </si>
  <si>
    <t xml:space="preserve">Subvencije trgovačkim društvima u javnom sektoru                        </t>
  </si>
  <si>
    <t>Sufinanciranje CS Mala Ludina</t>
  </si>
  <si>
    <t>Promocije knjiga i očuvanje kulturne baštine</t>
  </si>
  <si>
    <t>Usluge pri registraciji vozila</t>
  </si>
  <si>
    <t>Ostale komunalne usluge</t>
  </si>
  <si>
    <t>Prijevoz pokojnika do Patologije</t>
  </si>
  <si>
    <t>Elektronski mediji</t>
  </si>
  <si>
    <t>Program 1008: Održavanje objekata i uređaja kom. infrastrukture</t>
  </si>
  <si>
    <r>
      <t>Ak</t>
    </r>
    <r>
      <rPr>
        <b/>
        <sz val="8"/>
        <color indexed="8"/>
        <rFont val="Arial"/>
        <family val="2"/>
        <charset val="238"/>
      </rPr>
      <t>tivnost:A100302</t>
    </r>
  </si>
  <si>
    <t xml:space="preserve">Aktivnost A 101105: </t>
  </si>
  <si>
    <t xml:space="preserve">Aktivnost A 101202:                  </t>
  </si>
  <si>
    <t xml:space="preserve">Aktivnost A 101203:         </t>
  </si>
  <si>
    <t xml:space="preserve"> K 100401    </t>
  </si>
  <si>
    <t>Ostrala nematerijalna oprema-projekti</t>
  </si>
  <si>
    <t>Uređenje groblja</t>
  </si>
  <si>
    <t>Aktivnost A100806</t>
  </si>
  <si>
    <t>Održavanje javne rasvjete</t>
  </si>
  <si>
    <t>Program:1005 Opremanje uredskog prostora</t>
  </si>
  <si>
    <t>Rashodi za nabavu dugotrajne proizvodne imovine</t>
  </si>
  <si>
    <t>K100501</t>
  </si>
  <si>
    <t>Uredska oprema i namještaj</t>
  </si>
  <si>
    <t>Nematerijalna proizvedna imovina</t>
  </si>
  <si>
    <t>Program:1006 Razvoj i sigurnost prometa</t>
  </si>
  <si>
    <t xml:space="preserve"> K 100601</t>
  </si>
  <si>
    <t xml:space="preserve">Aktivnost: A 100804                    </t>
  </si>
  <si>
    <t>GLAVA  00203</t>
  </si>
  <si>
    <t>GLAVA  00204</t>
  </si>
  <si>
    <t>Sterilizacija i kastracija životinja (sufinanciranje 50%)</t>
  </si>
  <si>
    <t>Aktivnost A100807</t>
  </si>
  <si>
    <t>Popravak autobusnih kućica</t>
  </si>
  <si>
    <t>Podmirenje troškova logopeda</t>
  </si>
  <si>
    <t>Nabava kontejnera i spremnika za smeće</t>
  </si>
  <si>
    <t xml:space="preserve"> K 100602</t>
  </si>
  <si>
    <t xml:space="preserve"> K 100603</t>
  </si>
  <si>
    <t>Tekuće donacije u novcu- (obilježavanje Miholja)</t>
  </si>
  <si>
    <t>Tekuće donacije u novcu-(obilježavanje Vincekova i Jabuke Crvenike)</t>
  </si>
  <si>
    <t>"Šaran"športsko ribolovna udruga</t>
  </si>
  <si>
    <t>Nabava prometnih znakova</t>
  </si>
  <si>
    <t>Aktivnost A100805</t>
  </si>
  <si>
    <t xml:space="preserve">Aktivnost A 101204:         </t>
  </si>
  <si>
    <t>Usluge tekućeg i investicijskog održavanja opreme</t>
  </si>
  <si>
    <t>Ceste, željeznice i ostali promet</t>
  </si>
  <si>
    <t xml:space="preserve">Obrtnička ulica, Velika Ludina </t>
  </si>
  <si>
    <t xml:space="preserve">Vatrogasna oprema i ostali troškovi </t>
  </si>
  <si>
    <t>Aktivnost A100808</t>
  </si>
  <si>
    <t>Deratizacija i dezinskecija</t>
  </si>
  <si>
    <t>Kamate na kreditno zaduženje</t>
  </si>
  <si>
    <t xml:space="preserve">Prijevoz na posao i sa posla </t>
  </si>
  <si>
    <t>Rashodi za nabavu proizv. Dugotrajne imovine</t>
  </si>
  <si>
    <t xml:space="preserve">Računalni programi </t>
  </si>
  <si>
    <t>Postrojenje i oprema</t>
  </si>
  <si>
    <t xml:space="preserve">Računala i računalna oprema </t>
  </si>
  <si>
    <t>Uređaji ,strojevi i oprema za ostale namjene</t>
  </si>
  <si>
    <t>Rashodi za nabavu nefinacijske imovine</t>
  </si>
  <si>
    <t>Rashodi za nabavu prizvedene dugotrajne imovine</t>
  </si>
  <si>
    <t>Izdaci za financijsku imovinu i otpate zajmova</t>
  </si>
  <si>
    <t xml:space="preserve">Izdaci za otplatu glavnice primljenih kredita i zajmova </t>
  </si>
  <si>
    <t>Otplata glavnice primljenih zajmova od kreditnih i ostalih financijskih institucija izvan javnog sektora</t>
  </si>
  <si>
    <t>Aktivnost: A101102</t>
  </si>
  <si>
    <t xml:space="preserve">Sufinaciranje produžene nastave </t>
  </si>
  <si>
    <t>Uređenje groblja (ograda, staze,grobovi)</t>
  </si>
  <si>
    <t xml:space="preserve">Cvjetna ulica, Velika Ludina </t>
  </si>
  <si>
    <t>Program 1013: Razvoj sporta i rekreacije</t>
  </si>
  <si>
    <t>Program 1014: Zaštita okoliša</t>
  </si>
  <si>
    <t>Program 1015: Zaštita, očuvanje i unapređenje zdravlja</t>
  </si>
  <si>
    <t xml:space="preserve">Program zaštite divljači </t>
  </si>
  <si>
    <t xml:space="preserve">Aktivnost A 101301    </t>
  </si>
  <si>
    <t xml:space="preserve">Aktivnost A 101302   </t>
  </si>
  <si>
    <t xml:space="preserve">Aktivnost A 101303  </t>
  </si>
  <si>
    <t xml:space="preserve">Aktivnost A 101304   </t>
  </si>
  <si>
    <t xml:space="preserve">Aktivnost A 101401   </t>
  </si>
  <si>
    <t xml:space="preserve">Aktivnost A 101402  </t>
  </si>
  <si>
    <t xml:space="preserve">Aktivnost A 101403   </t>
  </si>
  <si>
    <t>K 101401</t>
  </si>
  <si>
    <t xml:space="preserve">Aktivnost: A 101501 </t>
  </si>
  <si>
    <t>Aktivnost: A 101502</t>
  </si>
  <si>
    <t xml:space="preserve">Aktivnost: A 101503 </t>
  </si>
  <si>
    <t xml:space="preserve">Aktivnost: A 101504 </t>
  </si>
  <si>
    <t xml:space="preserve">Donacije za provednu programa zaštite od divljači </t>
  </si>
  <si>
    <t xml:space="preserve">Aktivnost A 101601    </t>
  </si>
  <si>
    <t>DJELATNOST KULTURE</t>
  </si>
  <si>
    <t xml:space="preserve">Crvka Sv. Mihaela V.Ludina </t>
  </si>
  <si>
    <t>Program 1017: Program očuvanja kulturne baštine</t>
  </si>
  <si>
    <t>Obnova sakralnih objekata</t>
  </si>
  <si>
    <t>Program 1018: Razvoj civilnog društva</t>
  </si>
  <si>
    <t>Aktivnost A 101801:</t>
  </si>
  <si>
    <t>Aktivnost A 101802:</t>
  </si>
  <si>
    <t xml:space="preserve">Aktivnost A 101804 : </t>
  </si>
  <si>
    <t>Aktivnost A 101805 :</t>
  </si>
  <si>
    <t>Aktivnost A 101806 :</t>
  </si>
  <si>
    <t>Aktivnost A 101807 :</t>
  </si>
  <si>
    <t>Program 1019:  Program predškolskog odgoja</t>
  </si>
  <si>
    <t xml:space="preserve">Aktivnost A 101901               </t>
  </si>
  <si>
    <t>Program 1020: Program javnih potreba u kulturi</t>
  </si>
  <si>
    <t xml:space="preserve">Aktivnost A 102001:   </t>
  </si>
  <si>
    <t xml:space="preserve">Program 1016: </t>
  </si>
  <si>
    <t>Aktivnost:    A100203</t>
  </si>
  <si>
    <t>Održavanje izbora</t>
  </si>
  <si>
    <t>Knjige,umjetnička djela i ostale izložbene vrijednosti</t>
  </si>
  <si>
    <t xml:space="preserve">Otplata glavnice primljenih zajmova od kreditnih i ostalih financijskh institucija izvan javnog sektora </t>
  </si>
  <si>
    <t>KONTO 8 - Prihodi od financijske imovine</t>
  </si>
  <si>
    <t>KONTO 5 - izdaci za finanijsku imovinu i otplate zajmova</t>
  </si>
  <si>
    <t>PRIHOD OD FINANCIJSKE IMOVINE I ZADUŽIVANJA</t>
  </si>
  <si>
    <t xml:space="preserve">Primljeni krediti i zajmovi od kreditnih i ostalih financijskih institucija izvan javnog sektora </t>
  </si>
  <si>
    <t>Rashodi za nabavu dugotrajne neproizvede</t>
  </si>
  <si>
    <t xml:space="preserve">Doprinosi na plaću </t>
  </si>
  <si>
    <t>Funkcija:0560 Poslovi i usluge zaštite okoliša koji nisu drugdje svrstani</t>
  </si>
  <si>
    <t>Aktivnost: A 101404</t>
  </si>
  <si>
    <t xml:space="preserve">Izgradnja autobusne kućice </t>
  </si>
  <si>
    <t>Aktivnost: A 100901</t>
  </si>
  <si>
    <t xml:space="preserve">Aktivnost: A100902                                                          </t>
  </si>
  <si>
    <r>
      <t>Ak</t>
    </r>
    <r>
      <rPr>
        <b/>
        <sz val="8"/>
        <color indexed="8"/>
        <rFont val="Arial"/>
        <family val="2"/>
        <charset val="238"/>
      </rPr>
      <t>tivnost:A100303</t>
    </r>
  </si>
  <si>
    <t xml:space="preserve">Aktivnost A 101701    </t>
  </si>
  <si>
    <t xml:space="preserve">Aktivnost A 101702 </t>
  </si>
  <si>
    <t>Vjekoslav Kamenščak</t>
  </si>
  <si>
    <t>Ulica Bukovec , Grabrov Potok</t>
  </si>
  <si>
    <t xml:space="preserve">Prihodi od prodaje postrojenja i opreme </t>
  </si>
  <si>
    <t xml:space="preserve">Aktivnost A 101103:   </t>
  </si>
  <si>
    <t>Funkcija: 0490 Ekonomski poslovi koji nisu drugdje svrstani</t>
  </si>
  <si>
    <t>Funkcija:0421 Poljoprivreda</t>
  </si>
  <si>
    <r>
      <t xml:space="preserve"> </t>
    </r>
    <r>
      <rPr>
        <sz val="10"/>
        <rFont val="Arial"/>
        <family val="2"/>
        <charset val="238"/>
      </rPr>
      <t>i rashoda i Računu financiranja za 2021. godinu kako slijedi:</t>
    </r>
  </si>
  <si>
    <t xml:space="preserve"> K 100604</t>
  </si>
  <si>
    <t>Ulica Mije Stuparića , Vidrenjak</t>
  </si>
  <si>
    <t xml:space="preserve">Aktivnost A 101104: </t>
  </si>
  <si>
    <t>Prijevozna sredstva</t>
  </si>
  <si>
    <t xml:space="preserve">Kupnja traktora te potrebnih priključaka </t>
  </si>
  <si>
    <t>Funkcija:056 Poslovi i usluge zaštite okoliša koji nisu drugdje svrstani</t>
  </si>
  <si>
    <t xml:space="preserve">Projekat dvorane </t>
  </si>
  <si>
    <t>Uređenje pučkih domova</t>
  </si>
  <si>
    <t xml:space="preserve">Kapitalni projekat: K 100801                    </t>
  </si>
  <si>
    <t xml:space="preserve">Kapitalni projekat: K 100802                </t>
  </si>
  <si>
    <t>Rekonstrukcija i modernizacija javne rasvjete (Led rasvjeta)</t>
  </si>
  <si>
    <t>Funkcija: 06 Usluge unaprjeđenja stanovanja i zajednice</t>
  </si>
  <si>
    <t>Funkcija: 05 Zaštita okoliša</t>
  </si>
  <si>
    <t xml:space="preserve">Kapitalni projekat: K 100803      </t>
  </si>
  <si>
    <t xml:space="preserve">Vodovod Ludinica </t>
  </si>
  <si>
    <t>Ostale tekuće donacije</t>
  </si>
  <si>
    <t>Škola plivanja</t>
  </si>
  <si>
    <t xml:space="preserve">Nagrade za učenike </t>
  </si>
  <si>
    <t xml:space="preserve">Ostale donacije </t>
  </si>
  <si>
    <t>Udruga, voćara, vinogradara i…</t>
  </si>
  <si>
    <t>Aktivnost A 101803:</t>
  </si>
  <si>
    <t>K 100302</t>
  </si>
  <si>
    <t>Kupnja  traktora sa priključcima</t>
  </si>
  <si>
    <t xml:space="preserve"> K 100402</t>
  </si>
  <si>
    <t>Uređenje pučkog doma Velika Ludina</t>
  </si>
  <si>
    <t>Kapitalni projekt K 100804</t>
  </si>
  <si>
    <t>Video nadzor</t>
  </si>
  <si>
    <t>Oprema za održavanje i zaštitu</t>
  </si>
  <si>
    <t>03- Javni red i sigurnost</t>
  </si>
  <si>
    <t>Dječje igralište Vidrenjak ( Romsko naselje)</t>
  </si>
  <si>
    <t>Sportski i rekreacijski tereni</t>
  </si>
  <si>
    <t>Kapitalni projekt K 100805</t>
  </si>
  <si>
    <t>Izvršenje do 30.06.2021</t>
  </si>
  <si>
    <t>Indeks 4/3</t>
  </si>
  <si>
    <t>Plan I. 2021</t>
  </si>
  <si>
    <t xml:space="preserve">Polugodišnje izvršenje proračuna 2020. </t>
  </si>
  <si>
    <t>Izvršenje do 30.06.2021.</t>
  </si>
  <si>
    <t>Indeks 5/4</t>
  </si>
  <si>
    <t>Indeks 5/3</t>
  </si>
  <si>
    <t>Polugodišnje izvršenje proračuna 2020</t>
  </si>
  <si>
    <t>Tekuće pomoći proračunskim korisnicima iz proračuna koji nije nadležan</t>
  </si>
  <si>
    <t>Polugodišnje izvršenje 2020</t>
  </si>
  <si>
    <t>Naziv</t>
  </si>
  <si>
    <t>Plan I.2021</t>
  </si>
  <si>
    <t>Ideks 4/3</t>
  </si>
  <si>
    <t>Ideks 4/2</t>
  </si>
  <si>
    <t>IZVJEŠTAJ O IZVRŠENJU PRORAČUNA OPĆINE VELIKA LUDINA</t>
  </si>
  <si>
    <t xml:space="preserve">      ZA RAZDOBLJE OD 01.01.2021 do 30.06.2021 GODINE</t>
  </si>
  <si>
    <t>Polugodišnji  izvještaj o Izvršenju Proračuna Općine Velika Ludina za 2021. godinu</t>
  </si>
  <si>
    <t>Indeks 5/2</t>
  </si>
  <si>
    <t>Izvorni plan 2021</t>
  </si>
  <si>
    <t>Velika Ludina, 18.08.2021.</t>
  </si>
  <si>
    <t xml:space="preserve"> Na temelju članka 109. Zakona o Proračunu ( NN broj 87/08, 136/12 i 15/15 ), Pravilnika o polugodišnjem i godišnjem izvještavanju o izvršenju </t>
  </si>
  <si>
    <t xml:space="preserve">Proračuna (NN 24/13, 102/17 ,01/20 i 147/20) i članka 34. i 35. Statuta Općine Velika Ludina ("Službene novine" Općine Velika Ludina broj </t>
  </si>
  <si>
    <t>6/09, 7/11, 2/13, 6/14, 3/18, 5/18 - pročišćeni tekst, 5/20 i 1/21) Općinsko vijeće Općine Velika Ludina na svojoj 03. sjednici održanoj</t>
  </si>
  <si>
    <t>18.08.2021. godine donijelo je</t>
  </si>
  <si>
    <t>01.01.2021. do 30.06.2021.  godine kako slijedi:</t>
  </si>
  <si>
    <t xml:space="preserve">Proračun Općine Velika Ludina za 2021 godinu (Službene novine  Općine Velika Ludina br 7/20 i 1/21) ostvaren je u razdoblju od </t>
  </si>
  <si>
    <t>objavit će se u Službenim novinama Općine Velika Ludina.</t>
  </si>
  <si>
    <t>400-06/21-01/06</t>
  </si>
  <si>
    <t>2176/19-02-21-3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</si>
</sst>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n_-;\-* #,##0.00\ _k_n_-;_-* &quot;-&quot;??\ _k_n_-;_-@_-"/>
    <numFmt numFmtId="164" formatCode="0.0"/>
  </numFmts>
  <fonts count="38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i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6" fillId="0" borderId="0" xfId="0" applyFont="1" applyProtection="1"/>
    <xf numFmtId="0" fontId="5" fillId="0" borderId="0" xfId="0" applyFont="1" applyBorder="1" applyAlignment="1">
      <alignment wrapText="1"/>
    </xf>
    <xf numFmtId="0" fontId="0" fillId="0" borderId="0" xfId="0" applyBorder="1" applyProtection="1"/>
    <xf numFmtId="0" fontId="5" fillId="0" borderId="0" xfId="0" applyFont="1" applyBorder="1" applyAlignment="1" applyProtection="1">
      <alignment wrapText="1"/>
    </xf>
    <xf numFmtId="0" fontId="5" fillId="0" borderId="0" xfId="0" applyFont="1" applyAlignment="1" applyProtection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right" wrapText="1"/>
      <protection locked="0"/>
    </xf>
    <xf numFmtId="0" fontId="0" fillId="0" borderId="0" xfId="0" applyAlignment="1"/>
    <xf numFmtId="0" fontId="1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 applyProtection="1">
      <alignment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3" fontId="6" fillId="0" borderId="0" xfId="0" applyNumberFormat="1" applyFont="1" applyFill="1" applyBorder="1" applyProtection="1"/>
    <xf numFmtId="0" fontId="0" fillId="2" borderId="0" xfId="0" applyFill="1"/>
    <xf numFmtId="0" fontId="13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5" fillId="0" borderId="5" xfId="0" applyNumberFormat="1" applyFont="1" applyBorder="1" applyAlignment="1">
      <alignment horizontal="right"/>
    </xf>
    <xf numFmtId="0" fontId="0" fillId="0" borderId="5" xfId="0" applyBorder="1"/>
    <xf numFmtId="0" fontId="0" fillId="0" borderId="0" xfId="0" applyFill="1" applyBorder="1"/>
    <xf numFmtId="0" fontId="18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2" fillId="0" borderId="0" xfId="0" applyFont="1"/>
    <xf numFmtId="0" fontId="18" fillId="0" borderId="0" xfId="0" applyFont="1" applyAlignment="1">
      <alignment horizontal="center"/>
    </xf>
    <xf numFmtId="0" fontId="18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Fill="1" applyAlignment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wrapText="1"/>
    </xf>
    <xf numFmtId="0" fontId="12" fillId="4" borderId="7" xfId="0" applyFont="1" applyFill="1" applyBorder="1" applyAlignment="1" applyProtection="1">
      <alignment wrapText="1"/>
    </xf>
    <xf numFmtId="3" fontId="12" fillId="4" borderId="2" xfId="0" applyNumberFormat="1" applyFont="1" applyFill="1" applyBorder="1" applyProtection="1"/>
    <xf numFmtId="0" fontId="12" fillId="4" borderId="2" xfId="0" applyFont="1" applyFill="1" applyBorder="1" applyAlignment="1" applyProtection="1">
      <alignment wrapText="1"/>
    </xf>
    <xf numFmtId="0" fontId="12" fillId="0" borderId="2" xfId="0" applyFont="1" applyFill="1" applyBorder="1" applyAlignment="1" applyProtection="1">
      <alignment horizontal="left"/>
    </xf>
    <xf numFmtId="0" fontId="12" fillId="0" borderId="2" xfId="0" applyFont="1" applyFill="1" applyBorder="1" applyAlignment="1" applyProtection="1">
      <alignment wrapText="1"/>
    </xf>
    <xf numFmtId="0" fontId="12" fillId="0" borderId="0" xfId="0" applyFont="1" applyFill="1" applyBorder="1"/>
    <xf numFmtId="0" fontId="0" fillId="0" borderId="0" xfId="0" applyBorder="1" applyAlignment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Border="1" applyAlignment="1"/>
    <xf numFmtId="0" fontId="0" fillId="0" borderId="0" xfId="0" applyBorder="1" applyAlignment="1">
      <alignment vertical="center"/>
    </xf>
    <xf numFmtId="0" fontId="4" fillId="7" borderId="2" xfId="0" applyFont="1" applyFill="1" applyBorder="1" applyAlignment="1" applyProtection="1">
      <alignment horizontal="left"/>
    </xf>
    <xf numFmtId="0" fontId="4" fillId="7" borderId="2" xfId="0" applyFont="1" applyFill="1" applyBorder="1" applyAlignment="1" applyProtection="1">
      <alignment wrapText="1"/>
    </xf>
    <xf numFmtId="0" fontId="12" fillId="7" borderId="2" xfId="0" applyFont="1" applyFill="1" applyBorder="1" applyAlignment="1" applyProtection="1">
      <alignment wrapText="1"/>
    </xf>
    <xf numFmtId="0" fontId="11" fillId="7" borderId="2" xfId="0" applyFont="1" applyFill="1" applyBorder="1" applyAlignment="1" applyProtection="1">
      <alignment horizontal="left"/>
    </xf>
    <xf numFmtId="0" fontId="7" fillId="8" borderId="8" xfId="0" applyFont="1" applyFill="1" applyBorder="1" applyAlignment="1" applyProtection="1">
      <alignment wrapText="1"/>
    </xf>
    <xf numFmtId="0" fontId="6" fillId="0" borderId="2" xfId="0" applyFont="1" applyFill="1" applyBorder="1" applyAlignment="1" applyProtection="1">
      <alignment horizontal="left"/>
    </xf>
    <xf numFmtId="0" fontId="26" fillId="9" borderId="9" xfId="0" applyFont="1" applyFill="1" applyBorder="1" applyAlignment="1" applyProtection="1">
      <alignment horizontal="left"/>
    </xf>
    <xf numFmtId="0" fontId="27" fillId="8" borderId="0" xfId="0" applyFont="1" applyFill="1" applyBorder="1"/>
    <xf numFmtId="0" fontId="22" fillId="0" borderId="15" xfId="0" applyFont="1" applyBorder="1" applyAlignment="1" applyProtection="1">
      <alignment horizontal="left" vertical="top"/>
    </xf>
    <xf numFmtId="0" fontId="22" fillId="0" borderId="14" xfId="0" applyFont="1" applyBorder="1" applyAlignment="1" applyProtection="1">
      <alignment horizontal="left" wrapText="1"/>
    </xf>
    <xf numFmtId="3" fontId="22" fillId="0" borderId="11" xfId="0" applyNumberFormat="1" applyFont="1" applyBorder="1" applyAlignment="1" applyProtection="1">
      <alignment horizontal="right"/>
    </xf>
    <xf numFmtId="0" fontId="4" fillId="7" borderId="18" xfId="0" applyFont="1" applyFill="1" applyBorder="1" applyAlignment="1" applyProtection="1">
      <alignment horizontal="left" vertical="top"/>
    </xf>
    <xf numFmtId="3" fontId="12" fillId="4" borderId="19" xfId="0" applyNumberFormat="1" applyFont="1" applyFill="1" applyBorder="1" applyAlignment="1" applyProtection="1">
      <alignment horizontal="right"/>
    </xf>
    <xf numFmtId="0" fontId="11" fillId="7" borderId="18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Alignment="1" applyProtection="1">
      <alignment horizontal="right"/>
    </xf>
    <xf numFmtId="3" fontId="12" fillId="4" borderId="19" xfId="0" applyNumberFormat="1" applyFont="1" applyFill="1" applyBorder="1" applyProtection="1"/>
    <xf numFmtId="0" fontId="12" fillId="4" borderId="18" xfId="0" applyFont="1" applyFill="1" applyBorder="1" applyAlignment="1" applyProtection="1">
      <alignment horizontal="left" vertical="top"/>
    </xf>
    <xf numFmtId="0" fontId="12" fillId="4" borderId="20" xfId="0" applyFont="1" applyFill="1" applyBorder="1" applyAlignment="1" applyProtection="1">
      <alignment horizontal="left" vertical="top"/>
    </xf>
    <xf numFmtId="0" fontId="12" fillId="7" borderId="18" xfId="0" applyFont="1" applyFill="1" applyBorder="1" applyAlignment="1" applyProtection="1">
      <alignment horizontal="left" vertical="top"/>
    </xf>
    <xf numFmtId="0" fontId="11" fillId="7" borderId="2" xfId="0" applyFont="1" applyFill="1" applyBorder="1" applyAlignment="1" applyProtection="1">
      <alignment wrapText="1"/>
    </xf>
    <xf numFmtId="3" fontId="11" fillId="7" borderId="19" xfId="0" applyNumberFormat="1" applyFont="1" applyFill="1" applyBorder="1" applyAlignment="1" applyProtection="1">
      <alignment horizontal="right"/>
    </xf>
    <xf numFmtId="0" fontId="11" fillId="7" borderId="16" xfId="0" applyFont="1" applyFill="1" applyBorder="1" applyAlignment="1" applyProtection="1">
      <alignment horizontal="left" vertical="top"/>
    </xf>
    <xf numFmtId="0" fontId="11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Protection="1"/>
    <xf numFmtId="0" fontId="19" fillId="20" borderId="15" xfId="0" applyFont="1" applyFill="1" applyBorder="1" applyAlignment="1" applyProtection="1">
      <alignment horizontal="left" vertical="top"/>
    </xf>
    <xf numFmtId="0" fontId="19" fillId="20" borderId="14" xfId="0" applyFont="1" applyFill="1" applyBorder="1" applyAlignment="1" applyProtection="1">
      <alignment wrapText="1"/>
    </xf>
    <xf numFmtId="3" fontId="20" fillId="20" borderId="11" xfId="0" applyNumberFormat="1" applyFont="1" applyFill="1" applyBorder="1" applyProtection="1"/>
    <xf numFmtId="0" fontId="4" fillId="7" borderId="16" xfId="0" applyFont="1" applyFill="1" applyBorder="1" applyAlignment="1" applyProtection="1">
      <alignment horizontal="left" vertical="top"/>
    </xf>
    <xf numFmtId="0" fontId="4" fillId="7" borderId="6" xfId="0" applyFont="1" applyFill="1" applyBorder="1" applyAlignment="1" applyProtection="1">
      <alignment wrapText="1"/>
    </xf>
    <xf numFmtId="3" fontId="11" fillId="7" borderId="17" xfId="0" applyNumberFormat="1" applyFont="1" applyFill="1" applyBorder="1" applyAlignment="1" applyProtection="1">
      <alignment horizontal="right"/>
    </xf>
    <xf numFmtId="3" fontId="20" fillId="20" borderId="11" xfId="0" applyNumberFormat="1" applyFont="1" applyFill="1" applyBorder="1" applyAlignment="1" applyProtection="1">
      <alignment horizontal="right"/>
    </xf>
    <xf numFmtId="0" fontId="13" fillId="0" borderId="15" xfId="0" applyFont="1" applyBorder="1" applyAlignment="1" applyProtection="1">
      <alignment horizontal="center"/>
    </xf>
    <xf numFmtId="0" fontId="13" fillId="0" borderId="14" xfId="0" applyFont="1" applyBorder="1" applyAlignment="1" applyProtection="1">
      <alignment horizontal="center" wrapText="1"/>
    </xf>
    <xf numFmtId="0" fontId="13" fillId="0" borderId="11" xfId="0" applyFont="1" applyBorder="1" applyAlignment="1" applyProtection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4" fillId="7" borderId="2" xfId="0" applyFont="1" applyFill="1" applyBorder="1" applyAlignment="1" applyProtection="1">
      <alignment horizontal="left" wrapText="1"/>
    </xf>
    <xf numFmtId="0" fontId="11" fillId="0" borderId="15" xfId="0" applyFont="1" applyBorder="1" applyAlignment="1" applyProtection="1">
      <alignment horizontal="center"/>
    </xf>
    <xf numFmtId="0" fontId="11" fillId="0" borderId="14" xfId="0" applyFont="1" applyBorder="1" applyAlignment="1" applyProtection="1">
      <alignment horizontal="left" wrapText="1"/>
    </xf>
    <xf numFmtId="0" fontId="13" fillId="0" borderId="21" xfId="0" applyFont="1" applyBorder="1" applyAlignment="1" applyProtection="1">
      <alignment horizontal="center"/>
    </xf>
    <xf numFmtId="0" fontId="13" fillId="0" borderId="22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</xf>
    <xf numFmtId="3" fontId="4" fillId="7" borderId="2" xfId="0" applyNumberFormat="1" applyFont="1" applyFill="1" applyBorder="1" applyAlignment="1" applyProtection="1">
      <alignment horizontal="right"/>
    </xf>
    <xf numFmtId="3" fontId="6" fillId="0" borderId="2" xfId="0" applyNumberFormat="1" applyFont="1" applyFill="1" applyBorder="1" applyAlignment="1" applyProtection="1">
      <alignment horizontal="right"/>
    </xf>
    <xf numFmtId="3" fontId="11" fillId="7" borderId="2" xfId="0" applyNumberFormat="1" applyFont="1" applyFill="1" applyBorder="1" applyAlignment="1" applyProtection="1">
      <alignment horizontal="right"/>
    </xf>
    <xf numFmtId="3" fontId="12" fillId="0" borderId="2" xfId="0" applyNumberFormat="1" applyFont="1" applyFill="1" applyBorder="1" applyAlignment="1" applyProtection="1">
      <alignment horizontal="right"/>
    </xf>
    <xf numFmtId="3" fontId="4" fillId="7" borderId="2" xfId="0" applyNumberFormat="1" applyFont="1" applyFill="1" applyBorder="1" applyAlignment="1" applyProtection="1">
      <alignment horizontal="right" wrapText="1"/>
    </xf>
    <xf numFmtId="0" fontId="4" fillId="7" borderId="6" xfId="0" applyFont="1" applyFill="1" applyBorder="1" applyAlignment="1" applyProtection="1">
      <alignment horizontal="left"/>
    </xf>
    <xf numFmtId="3" fontId="4" fillId="7" borderId="6" xfId="0" applyNumberFormat="1" applyFont="1" applyFill="1" applyBorder="1" applyAlignment="1" applyProtection="1">
      <alignment horizontal="right"/>
    </xf>
    <xf numFmtId="0" fontId="19" fillId="20" borderId="15" xfId="0" applyFont="1" applyFill="1" applyBorder="1" applyAlignment="1" applyProtection="1">
      <alignment horizontal="left"/>
    </xf>
    <xf numFmtId="3" fontId="19" fillId="20" borderId="11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0" fontId="2" fillId="0" borderId="0" xfId="0" applyFont="1"/>
    <xf numFmtId="0" fontId="19" fillId="21" borderId="14" xfId="0" applyFont="1" applyFill="1" applyBorder="1" applyAlignment="1" applyProtection="1">
      <alignment wrapText="1"/>
    </xf>
    <xf numFmtId="0" fontId="7" fillId="7" borderId="24" xfId="0" applyFont="1" applyFill="1" applyBorder="1" applyAlignment="1" applyProtection="1">
      <alignment horizontal="left" wrapText="1"/>
    </xf>
    <xf numFmtId="0" fontId="7" fillId="8" borderId="24" xfId="0" applyFont="1" applyFill="1" applyBorder="1" applyAlignment="1" applyProtection="1">
      <alignment horizontal="left" wrapText="1"/>
    </xf>
    <xf numFmtId="0" fontId="4" fillId="8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1" borderId="18" xfId="0" applyFont="1" applyFill="1" applyBorder="1" applyAlignment="1" applyProtection="1">
      <alignment horizontal="left" wrapText="1"/>
    </xf>
    <xf numFmtId="0" fontId="7" fillId="12" borderId="18" xfId="0" applyFont="1" applyFill="1" applyBorder="1" applyAlignment="1" applyProtection="1">
      <alignment horizontal="left" wrapText="1"/>
    </xf>
    <xf numFmtId="0" fontId="5" fillId="0" borderId="18" xfId="0" applyFont="1" applyBorder="1" applyAlignment="1" applyProtection="1">
      <alignment horizontal="left" wrapText="1"/>
    </xf>
    <xf numFmtId="0" fontId="7" fillId="8" borderId="16" xfId="0" applyFont="1" applyFill="1" applyBorder="1" applyAlignment="1" applyProtection="1">
      <alignment horizontal="left" wrapText="1"/>
    </xf>
    <xf numFmtId="0" fontId="8" fillId="9" borderId="15" xfId="0" applyFont="1" applyFill="1" applyBorder="1" applyAlignment="1" applyProtection="1">
      <alignment horizontal="left" wrapText="1"/>
    </xf>
    <xf numFmtId="0" fontId="7" fillId="7" borderId="20" xfId="0" applyFont="1" applyFill="1" applyBorder="1" applyAlignment="1" applyProtection="1">
      <alignment horizontal="left" wrapText="1"/>
    </xf>
    <xf numFmtId="0" fontId="8" fillId="10" borderId="15" xfId="0" applyFont="1" applyFill="1" applyBorder="1" applyAlignment="1" applyProtection="1">
      <alignment horizontal="left" wrapText="1"/>
    </xf>
    <xf numFmtId="0" fontId="29" fillId="8" borderId="0" xfId="0" applyFont="1" applyFill="1" applyBorder="1"/>
    <xf numFmtId="0" fontId="30" fillId="7" borderId="8" xfId="0" applyFont="1" applyFill="1" applyBorder="1" applyAlignment="1">
      <alignment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Fill="1" applyBorder="1" applyAlignment="1"/>
    <xf numFmtId="0" fontId="3" fillId="0" borderId="0" xfId="0" applyFont="1" applyAlignment="1"/>
    <xf numFmtId="0" fontId="0" fillId="0" borderId="0" xfId="0" applyAlignment="1" applyProtection="1">
      <alignment vertical="top"/>
      <protection locked="0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wrapText="1"/>
    </xf>
    <xf numFmtId="0" fontId="4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wrapText="1"/>
    </xf>
    <xf numFmtId="3" fontId="8" fillId="0" borderId="0" xfId="0" applyNumberFormat="1" applyFont="1" applyFill="1" applyBorder="1" applyProtection="1"/>
    <xf numFmtId="0" fontId="4" fillId="0" borderId="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wrapText="1"/>
    </xf>
    <xf numFmtId="3" fontId="4" fillId="0" borderId="0" xfId="0" applyNumberFormat="1" applyFont="1" applyFill="1" applyBorder="1" applyProtection="1"/>
    <xf numFmtId="0" fontId="6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wrapText="1"/>
    </xf>
    <xf numFmtId="3" fontId="11" fillId="0" borderId="0" xfId="0" applyNumberFormat="1" applyFont="1" applyFill="1" applyBorder="1" applyProtection="1"/>
    <xf numFmtId="0" fontId="12" fillId="0" borderId="0" xfId="0" applyFont="1" applyFill="1" applyBorder="1" applyAlignment="1" applyProtection="1">
      <alignment horizontal="left"/>
    </xf>
    <xf numFmtId="0" fontId="29" fillId="8" borderId="4" xfId="0" applyFont="1" applyFill="1" applyBorder="1"/>
    <xf numFmtId="0" fontId="29" fillId="8" borderId="3" xfId="0" applyFont="1" applyFill="1" applyBorder="1"/>
    <xf numFmtId="0" fontId="27" fillId="8" borderId="3" xfId="0" applyFont="1" applyFill="1" applyBorder="1" applyAlignment="1">
      <alignment wrapText="1"/>
    </xf>
    <xf numFmtId="3" fontId="11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0" fillId="0" borderId="0" xfId="0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1" fillId="0" borderId="0" xfId="0" applyFont="1" applyAlignment="1"/>
    <xf numFmtId="0" fontId="21" fillId="0" borderId="0" xfId="0" applyFont="1" applyFill="1" applyBorder="1" applyAlignment="1"/>
    <xf numFmtId="0" fontId="17" fillId="0" borderId="0" xfId="0" applyFont="1" applyFill="1" applyBorder="1" applyAlignment="1"/>
    <xf numFmtId="0" fontId="25" fillId="4" borderId="8" xfId="0" applyFont="1" applyFill="1" applyBorder="1" applyAlignment="1" applyProtection="1">
      <alignment wrapText="1"/>
    </xf>
    <xf numFmtId="0" fontId="30" fillId="4" borderId="8" xfId="0" applyFont="1" applyFill="1" applyBorder="1" applyAlignment="1" applyProtection="1">
      <alignment wrapText="1"/>
    </xf>
    <xf numFmtId="0" fontId="27" fillId="8" borderId="27" xfId="0" applyFont="1" applyFill="1" applyBorder="1" applyAlignment="1" applyProtection="1">
      <alignment horizontal="left"/>
    </xf>
    <xf numFmtId="0" fontId="27" fillId="8" borderId="25" xfId="0" applyFont="1" applyFill="1" applyBorder="1" applyAlignment="1" applyProtection="1">
      <alignment horizontal="left"/>
    </xf>
    <xf numFmtId="0" fontId="25" fillId="2" borderId="18" xfId="0" applyFont="1" applyFill="1" applyBorder="1" applyAlignment="1" applyProtection="1">
      <alignment horizontal="left"/>
    </xf>
    <xf numFmtId="0" fontId="27" fillId="11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 applyProtection="1">
      <alignment horizontal="left"/>
    </xf>
    <xf numFmtId="0" fontId="25" fillId="12" borderId="18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/>
    </xf>
    <xf numFmtId="0" fontId="25" fillId="8" borderId="27" xfId="0" applyFont="1" applyFill="1" applyBorder="1" applyAlignment="1" applyProtection="1">
      <alignment horizontal="left" wrapText="1"/>
    </xf>
    <xf numFmtId="0" fontId="25" fillId="8" borderId="25" xfId="0" applyFont="1" applyFill="1" applyBorder="1" applyAlignment="1" applyProtection="1">
      <alignment horizontal="left" wrapText="1"/>
    </xf>
    <xf numFmtId="0" fontId="27" fillId="2" borderId="25" xfId="0" applyFont="1" applyFill="1" applyBorder="1" applyAlignment="1" applyProtection="1">
      <alignment horizontal="left"/>
    </xf>
    <xf numFmtId="0" fontId="27" fillId="11" borderId="25" xfId="0" applyFont="1" applyFill="1" applyBorder="1" applyAlignment="1" applyProtection="1">
      <alignment horizontal="left"/>
    </xf>
    <xf numFmtId="0" fontId="27" fillId="6" borderId="25" xfId="0" applyFont="1" applyFill="1" applyBorder="1" applyAlignment="1" applyProtection="1">
      <alignment horizontal="left"/>
    </xf>
    <xf numFmtId="0" fontId="25" fillId="12" borderId="26" xfId="0" applyFont="1" applyFill="1" applyBorder="1" applyAlignment="1" applyProtection="1">
      <alignment horizontal="left"/>
    </xf>
    <xf numFmtId="0" fontId="25" fillId="0" borderId="18" xfId="0" applyFont="1" applyBorder="1" applyAlignment="1" applyProtection="1">
      <alignment horizontal="left" wrapText="1"/>
    </xf>
    <xf numFmtId="0" fontId="25" fillId="14" borderId="26" xfId="0" applyFont="1" applyFill="1" applyBorder="1" applyAlignment="1" applyProtection="1">
      <alignment horizontal="left"/>
    </xf>
    <xf numFmtId="0" fontId="25" fillId="5" borderId="26" xfId="0" applyFont="1" applyFill="1" applyBorder="1" applyAlignment="1" applyProtection="1">
      <alignment horizontal="left"/>
    </xf>
    <xf numFmtId="0" fontId="25" fillId="5" borderId="18" xfId="0" applyFont="1" applyFill="1" applyBorder="1" applyAlignment="1" applyProtection="1">
      <alignment horizontal="left"/>
    </xf>
    <xf numFmtId="3" fontId="25" fillId="12" borderId="18" xfId="0" applyNumberFormat="1" applyFont="1" applyFill="1" applyBorder="1" applyAlignment="1" applyProtection="1">
      <alignment horizontal="left"/>
    </xf>
    <xf numFmtId="0" fontId="25" fillId="0" borderId="24" xfId="0" applyFont="1" applyFill="1" applyBorder="1" applyAlignment="1" applyProtection="1">
      <alignment horizontal="left"/>
    </xf>
    <xf numFmtId="0" fontId="25" fillId="8" borderId="24" xfId="0" applyFont="1" applyFill="1" applyBorder="1" applyAlignment="1" applyProtection="1">
      <alignment horizontal="left" wrapText="1"/>
    </xf>
    <xf numFmtId="0" fontId="25" fillId="8" borderId="16" xfId="0" applyFont="1" applyFill="1" applyBorder="1" applyAlignment="1" applyProtection="1">
      <alignment horizontal="left" wrapText="1"/>
    </xf>
    <xf numFmtId="0" fontId="25" fillId="0" borderId="16" xfId="0" applyFont="1" applyFill="1" applyBorder="1" applyAlignment="1" applyProtection="1">
      <alignment horizontal="center" wrapText="1"/>
    </xf>
    <xf numFmtId="0" fontId="25" fillId="11" borderId="25" xfId="0" applyFont="1" applyFill="1" applyBorder="1" applyAlignment="1" applyProtection="1">
      <alignment horizontal="left"/>
    </xf>
    <xf numFmtId="0" fontId="25" fillId="6" borderId="16" xfId="0" applyFont="1" applyFill="1" applyBorder="1" applyAlignment="1" applyProtection="1">
      <alignment horizontal="left" wrapText="1"/>
    </xf>
    <xf numFmtId="0" fontId="25" fillId="12" borderId="16" xfId="0" applyFont="1" applyFill="1" applyBorder="1" applyAlignment="1" applyProtection="1">
      <alignment horizontal="left"/>
    </xf>
    <xf numFmtId="0" fontId="25" fillId="0" borderId="18" xfId="0" applyFont="1" applyFill="1" applyBorder="1" applyAlignment="1" applyProtection="1">
      <alignment horizontal="left" wrapText="1"/>
    </xf>
    <xf numFmtId="1" fontId="27" fillId="8" borderId="24" xfId="0" applyNumberFormat="1" applyFont="1" applyFill="1" applyBorder="1" applyAlignment="1">
      <alignment horizontal="left"/>
    </xf>
    <xf numFmtId="1" fontId="27" fillId="8" borderId="16" xfId="0" applyNumberFormat="1" applyFont="1" applyFill="1" applyBorder="1" applyAlignment="1">
      <alignment horizontal="left"/>
    </xf>
    <xf numFmtId="1" fontId="27" fillId="2" borderId="18" xfId="0" applyNumberFormat="1" applyFont="1" applyFill="1" applyBorder="1" applyAlignment="1">
      <alignment horizontal="left"/>
    </xf>
    <xf numFmtId="0" fontId="27" fillId="11" borderId="18" xfId="0" applyFont="1" applyFill="1" applyBorder="1" applyAlignment="1">
      <alignment horizontal="left"/>
    </xf>
    <xf numFmtId="0" fontId="27" fillId="6" borderId="26" xfId="0" applyFont="1" applyFill="1" applyBorder="1" applyAlignment="1" applyProtection="1">
      <alignment horizontal="left"/>
    </xf>
    <xf numFmtId="0" fontId="25" fillId="13" borderId="18" xfId="0" applyFont="1" applyFill="1" applyBorder="1" applyAlignment="1" applyProtection="1">
      <alignment horizontal="left"/>
    </xf>
    <xf numFmtId="0" fontId="27" fillId="7" borderId="27" xfId="0" applyFont="1" applyFill="1" applyBorder="1" applyAlignment="1" applyProtection="1">
      <alignment horizontal="left"/>
    </xf>
    <xf numFmtId="0" fontId="27" fillId="8" borderId="24" xfId="0" applyFont="1" applyFill="1" applyBorder="1" applyAlignment="1" applyProtection="1">
      <alignment horizontal="left"/>
    </xf>
    <xf numFmtId="0" fontId="27" fillId="8" borderId="16" xfId="0" applyFont="1" applyFill="1" applyBorder="1" applyAlignment="1" applyProtection="1">
      <alignment horizontal="left"/>
    </xf>
    <xf numFmtId="0" fontId="27" fillId="2" borderId="18" xfId="0" applyFont="1" applyFill="1" applyBorder="1" applyAlignment="1" applyProtection="1">
      <alignment horizontal="left"/>
    </xf>
    <xf numFmtId="0" fontId="25" fillId="13" borderId="18" xfId="0" applyFont="1" applyFill="1" applyBorder="1" applyAlignment="1">
      <alignment horizontal="left"/>
    </xf>
    <xf numFmtId="0" fontId="25" fillId="0" borderId="18" xfId="0" applyFont="1" applyBorder="1" applyAlignment="1">
      <alignment horizontal="left"/>
    </xf>
    <xf numFmtId="0" fontId="27" fillId="4" borderId="18" xfId="0" applyFont="1" applyFill="1" applyBorder="1" applyAlignment="1" applyProtection="1">
      <alignment horizontal="left"/>
    </xf>
    <xf numFmtId="0" fontId="27" fillId="6" borderId="18" xfId="0" applyFont="1" applyFill="1" applyBorder="1" applyAlignment="1">
      <alignment horizontal="left"/>
    </xf>
    <xf numFmtId="0" fontId="27" fillId="13" borderId="18" xfId="0" applyFont="1" applyFill="1" applyBorder="1" applyAlignment="1">
      <alignment horizontal="left"/>
    </xf>
    <xf numFmtId="0" fontId="25" fillId="4" borderId="18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/>
    <xf numFmtId="0" fontId="25" fillId="8" borderId="16" xfId="0" applyFont="1" applyFill="1" applyBorder="1" applyAlignment="1" applyProtection="1">
      <alignment horizontal="left"/>
    </xf>
    <xf numFmtId="0" fontId="27" fillId="0" borderId="18" xfId="0" applyFont="1" applyBorder="1" applyAlignment="1" applyProtection="1">
      <alignment horizontal="left"/>
    </xf>
    <xf numFmtId="0" fontId="27" fillId="8" borderId="20" xfId="0" applyFont="1" applyFill="1" applyBorder="1" applyAlignment="1" applyProtection="1">
      <alignment vertical="top" wrapText="1"/>
      <protection locked="0"/>
    </xf>
    <xf numFmtId="0" fontId="27" fillId="8" borderId="16" xfId="0" applyFont="1" applyFill="1" applyBorder="1" applyAlignment="1">
      <alignment horizontal="left"/>
    </xf>
    <xf numFmtId="0" fontId="27" fillId="4" borderId="18" xfId="0" applyFont="1" applyFill="1" applyBorder="1" applyAlignment="1">
      <alignment horizontal="left"/>
    </xf>
    <xf numFmtId="0" fontId="27" fillId="8" borderId="24" xfId="0" applyFont="1" applyFill="1" applyBorder="1" applyAlignment="1">
      <alignment horizontal="left"/>
    </xf>
    <xf numFmtId="0" fontId="27" fillId="2" borderId="18" xfId="0" applyFont="1" applyFill="1" applyBorder="1" applyAlignment="1">
      <alignment horizontal="left"/>
    </xf>
    <xf numFmtId="0" fontId="25" fillId="8" borderId="16" xfId="0" applyFont="1" applyFill="1" applyBorder="1" applyAlignment="1">
      <alignment horizontal="left"/>
    </xf>
    <xf numFmtId="0" fontId="29" fillId="19" borderId="2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>
      <alignment horizontal="left"/>
    </xf>
    <xf numFmtId="0" fontId="27" fillId="11" borderId="16" xfId="0" applyFont="1" applyFill="1" applyBorder="1" applyAlignment="1" applyProtection="1">
      <alignment horizontal="left"/>
    </xf>
    <xf numFmtId="0" fontId="27" fillId="8" borderId="20" xfId="0" applyFont="1" applyFill="1" applyBorder="1" applyAlignment="1" applyProtection="1"/>
    <xf numFmtId="0" fontId="27" fillId="8" borderId="20" xfId="0" applyFont="1" applyFill="1" applyBorder="1" applyAlignment="1">
      <alignment horizontal="left"/>
    </xf>
    <xf numFmtId="0" fontId="27" fillId="4" borderId="26" xfId="0" applyFont="1" applyFill="1" applyBorder="1" applyAlignment="1">
      <alignment horizontal="left"/>
    </xf>
    <xf numFmtId="0" fontId="29" fillId="2" borderId="26" xfId="0" applyFont="1" applyFill="1" applyBorder="1" applyAlignment="1" applyProtection="1">
      <alignment horizontal="left"/>
    </xf>
    <xf numFmtId="0" fontId="27" fillId="13" borderId="18" xfId="0" applyFont="1" applyFill="1" applyBorder="1" applyAlignment="1" applyProtection="1">
      <alignment horizontal="left" wrapText="1"/>
    </xf>
    <xf numFmtId="0" fontId="27" fillId="0" borderId="18" xfId="0" applyFont="1" applyFill="1" applyBorder="1" applyAlignment="1" applyProtection="1">
      <alignment horizontal="left"/>
    </xf>
    <xf numFmtId="0" fontId="29" fillId="19" borderId="26" xfId="0" applyFont="1" applyFill="1" applyBorder="1" applyAlignment="1" applyProtection="1">
      <alignment horizontal="center"/>
    </xf>
    <xf numFmtId="0" fontId="27" fillId="8" borderId="27" xfId="0" applyFont="1" applyFill="1" applyBorder="1" applyAlignment="1"/>
    <xf numFmtId="0" fontId="27" fillId="8" borderId="12" xfId="0" applyFont="1" applyFill="1" applyBorder="1" applyAlignment="1">
      <alignment horizontal="center" wrapText="1"/>
    </xf>
    <xf numFmtId="0" fontId="27" fillId="8" borderId="16" xfId="0" applyFont="1" applyFill="1" applyBorder="1" applyAlignment="1">
      <alignment wrapText="1"/>
    </xf>
    <xf numFmtId="0" fontId="27" fillId="2" borderId="18" xfId="0" applyFont="1" applyFill="1" applyBorder="1" applyAlignment="1">
      <alignment wrapText="1"/>
    </xf>
    <xf numFmtId="0" fontId="27" fillId="8" borderId="27" xfId="0" applyFont="1" applyFill="1" applyBorder="1" applyAlignment="1">
      <alignment wrapText="1"/>
    </xf>
    <xf numFmtId="0" fontId="27" fillId="8" borderId="12" xfId="0" applyFont="1" applyFill="1" applyBorder="1" applyAlignment="1">
      <alignment horizontal="left" wrapText="1"/>
    </xf>
    <xf numFmtId="0" fontId="27" fillId="8" borderId="16" xfId="0" applyFont="1" applyFill="1" applyBorder="1" applyAlignment="1">
      <alignment horizontal="left" wrapText="1"/>
    </xf>
    <xf numFmtId="0" fontId="27" fillId="2" borderId="18" xfId="0" applyFont="1" applyFill="1" applyBorder="1" applyAlignment="1">
      <alignment horizontal="left" wrapText="1"/>
    </xf>
    <xf numFmtId="0" fontId="25" fillId="13" borderId="18" xfId="0" applyFont="1" applyFill="1" applyBorder="1" applyAlignment="1">
      <alignment horizontal="left" wrapText="1"/>
    </xf>
    <xf numFmtId="0" fontId="25" fillId="2" borderId="18" xfId="0" applyFont="1" applyFill="1" applyBorder="1" applyAlignment="1">
      <alignment horizontal="left" wrapText="1"/>
    </xf>
    <xf numFmtId="0" fontId="25" fillId="4" borderId="18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/>
    </xf>
    <xf numFmtId="0" fontId="27" fillId="8" borderId="24" xfId="0" applyFont="1" applyFill="1" applyBorder="1"/>
    <xf numFmtId="0" fontId="27" fillId="8" borderId="16" xfId="0" applyFont="1" applyFill="1" applyBorder="1"/>
    <xf numFmtId="0" fontId="27" fillId="4" borderId="18" xfId="0" applyFont="1" applyFill="1" applyBorder="1"/>
    <xf numFmtId="0" fontId="27" fillId="8" borderId="24" xfId="0" applyFont="1" applyFill="1" applyBorder="1" applyAlignment="1">
      <alignment wrapText="1"/>
    </xf>
    <xf numFmtId="0" fontId="25" fillId="0" borderId="24" xfId="0" applyFont="1" applyBorder="1" applyAlignment="1">
      <alignment horizontal="left"/>
    </xf>
    <xf numFmtId="0" fontId="29" fillId="7" borderId="26" xfId="0" applyFont="1" applyFill="1" applyBorder="1"/>
    <xf numFmtId="0" fontId="27" fillId="3" borderId="18" xfId="0" applyFont="1" applyFill="1" applyBorder="1"/>
    <xf numFmtId="0" fontId="29" fillId="17" borderId="26" xfId="0" applyFont="1" applyFill="1" applyBorder="1"/>
    <xf numFmtId="0" fontId="32" fillId="8" borderId="24" xfId="0" applyFont="1" applyFill="1" applyBorder="1"/>
    <xf numFmtId="0" fontId="32" fillId="8" borderId="16" xfId="0" applyFont="1" applyFill="1" applyBorder="1"/>
    <xf numFmtId="0" fontId="32" fillId="3" borderId="18" xfId="0" applyFont="1" applyFill="1" applyBorder="1"/>
    <xf numFmtId="0" fontId="32" fillId="8" borderId="27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left"/>
    </xf>
    <xf numFmtId="0" fontId="32" fillId="4" borderId="18" xfId="0" applyFont="1" applyFill="1" applyBorder="1" applyAlignment="1">
      <alignment horizontal="left"/>
    </xf>
    <xf numFmtId="0" fontId="32" fillId="7" borderId="26" xfId="0" applyFont="1" applyFill="1" applyBorder="1" applyAlignment="1">
      <alignment horizontal="left"/>
    </xf>
    <xf numFmtId="0" fontId="32" fillId="8" borderId="24" xfId="0" applyFont="1" applyFill="1" applyBorder="1" applyAlignment="1">
      <alignment horizontal="left"/>
    </xf>
    <xf numFmtId="0" fontId="32" fillId="8" borderId="16" xfId="0" applyFont="1" applyFill="1" applyBorder="1" applyAlignment="1">
      <alignment horizontal="left"/>
    </xf>
    <xf numFmtId="0" fontId="32" fillId="3" borderId="18" xfId="0" applyFont="1" applyFill="1" applyBorder="1" applyAlignment="1">
      <alignment horizontal="left"/>
    </xf>
    <xf numFmtId="0" fontId="29" fillId="19" borderId="26" xfId="0" applyFont="1" applyFill="1" applyBorder="1"/>
    <xf numFmtId="0" fontId="32" fillId="4" borderId="18" xfId="0" applyFont="1" applyFill="1" applyBorder="1"/>
    <xf numFmtId="0" fontId="32" fillId="8" borderId="12" xfId="0" applyFont="1" applyFill="1" applyBorder="1"/>
    <xf numFmtId="0" fontId="29" fillId="10" borderId="18" xfId="0" applyFont="1" applyFill="1" applyBorder="1" applyAlignment="1" applyProtection="1">
      <alignment horizontal="left"/>
    </xf>
    <xf numFmtId="0" fontId="27" fillId="8" borderId="27" xfId="0" applyFont="1" applyFill="1" applyBorder="1" applyAlignment="1" applyProtection="1">
      <alignment horizontal="center" wrapText="1"/>
    </xf>
    <xf numFmtId="0" fontId="27" fillId="8" borderId="12" xfId="0" applyFont="1" applyFill="1" applyBorder="1" applyAlignment="1" applyProtection="1">
      <alignment horizontal="left" wrapText="1"/>
    </xf>
    <xf numFmtId="0" fontId="27" fillId="8" borderId="16" xfId="0" applyFont="1" applyFill="1" applyBorder="1" applyAlignment="1" applyProtection="1">
      <alignment horizontal="left" wrapText="1"/>
    </xf>
    <xf numFmtId="0" fontId="27" fillId="2" borderId="18" xfId="0" applyFont="1" applyFill="1" applyBorder="1" applyAlignment="1" applyProtection="1">
      <alignment horizontal="left" wrapText="1"/>
    </xf>
    <xf numFmtId="0" fontId="27" fillId="11" borderId="18" xfId="0" applyFont="1" applyFill="1" applyBorder="1" applyAlignment="1" applyProtection="1">
      <alignment horizontal="left" wrapText="1"/>
    </xf>
    <xf numFmtId="0" fontId="29" fillId="10" borderId="18" xfId="0" applyFont="1" applyFill="1" applyBorder="1"/>
    <xf numFmtId="0" fontId="27" fillId="8" borderId="12" xfId="0" applyFont="1" applyFill="1" applyBorder="1" applyAlignment="1"/>
    <xf numFmtId="0" fontId="27" fillId="18" borderId="16" xfId="0" applyFont="1" applyFill="1" applyBorder="1" applyAlignment="1">
      <alignment wrapText="1"/>
    </xf>
    <xf numFmtId="0" fontId="27" fillId="3" borderId="18" xfId="0" applyFont="1" applyFill="1" applyBorder="1" applyAlignment="1">
      <alignment wrapText="1"/>
    </xf>
    <xf numFmtId="0" fontId="27" fillId="15" borderId="18" xfId="0" applyFont="1" applyFill="1" applyBorder="1" applyAlignment="1">
      <alignment horizontal="left" wrapText="1"/>
    </xf>
    <xf numFmtId="0" fontId="6" fillId="0" borderId="2" xfId="0" applyFont="1" applyBorder="1" applyAlignment="1">
      <alignment wrapText="1"/>
    </xf>
    <xf numFmtId="2" fontId="27" fillId="8" borderId="29" xfId="0" applyNumberFormat="1" applyFont="1" applyFill="1" applyBorder="1" applyAlignment="1" applyProtection="1"/>
    <xf numFmtId="0" fontId="27" fillId="8" borderId="29" xfId="0" applyFont="1" applyFill="1" applyBorder="1" applyAlignment="1" applyProtection="1">
      <alignment wrapText="1"/>
    </xf>
    <xf numFmtId="0" fontId="25" fillId="0" borderId="18" xfId="0" applyFont="1" applyFill="1" applyBorder="1" applyAlignment="1">
      <alignment horizontal="left"/>
    </xf>
    <xf numFmtId="0" fontId="29" fillId="7" borderId="26" xfId="0" applyFont="1" applyFill="1" applyBorder="1" applyAlignment="1" applyProtection="1">
      <alignment horizontal="left"/>
    </xf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8" fillId="9" borderId="28" xfId="0" applyFont="1" applyFill="1" applyBorder="1" applyAlignment="1" applyProtection="1">
      <alignment wrapText="1"/>
    </xf>
    <xf numFmtId="0" fontId="8" fillId="10" borderId="28" xfId="0" applyFont="1" applyFill="1" applyBorder="1" applyAlignment="1" applyProtection="1">
      <alignment wrapText="1"/>
    </xf>
    <xf numFmtId="0" fontId="7" fillId="7" borderId="3" xfId="0" applyFont="1" applyFill="1" applyBorder="1" applyAlignment="1" applyProtection="1">
      <alignment wrapText="1"/>
    </xf>
    <xf numFmtId="0" fontId="15" fillId="2" borderId="29" xfId="0" applyFont="1" applyFill="1" applyBorder="1" applyAlignment="1" applyProtection="1">
      <alignment wrapText="1"/>
    </xf>
    <xf numFmtId="0" fontId="7" fillId="11" borderId="29" xfId="0" applyFont="1" applyFill="1" applyBorder="1" applyAlignment="1" applyProtection="1">
      <alignment wrapText="1"/>
    </xf>
    <xf numFmtId="0" fontId="7" fillId="12" borderId="29" xfId="0" applyFont="1" applyFill="1" applyBorder="1" applyAlignment="1" applyProtection="1">
      <alignment wrapText="1"/>
    </xf>
    <xf numFmtId="0" fontId="5" fillId="0" borderId="29" xfId="0" applyFont="1" applyBorder="1" applyAlignment="1" applyProtection="1">
      <alignment wrapText="1"/>
    </xf>
    <xf numFmtId="0" fontId="7" fillId="7" borderId="29" xfId="0" applyFont="1" applyFill="1" applyBorder="1" applyAlignment="1" applyProtection="1">
      <alignment wrapText="1"/>
    </xf>
    <xf numFmtId="3" fontId="4" fillId="7" borderId="2" xfId="0" applyNumberFormat="1" applyFont="1" applyFill="1" applyBorder="1" applyProtection="1"/>
    <xf numFmtId="3" fontId="4" fillId="8" borderId="2" xfId="0" applyNumberFormat="1" applyFont="1" applyFill="1" applyBorder="1" applyProtection="1"/>
    <xf numFmtId="3" fontId="4" fillId="11" borderId="2" xfId="0" applyNumberFormat="1" applyFont="1" applyFill="1" applyBorder="1" applyProtection="1"/>
    <xf numFmtId="3" fontId="4" fillId="12" borderId="2" xfId="0" applyNumberFormat="1" applyFont="1" applyFill="1" applyBorder="1" applyProtection="1"/>
    <xf numFmtId="3" fontId="6" fillId="2" borderId="2" xfId="0" applyNumberFormat="1" applyFont="1" applyFill="1" applyBorder="1" applyProtection="1"/>
    <xf numFmtId="3" fontId="6" fillId="0" borderId="2" xfId="0" applyNumberFormat="1" applyFont="1" applyFill="1" applyBorder="1" applyProtection="1"/>
    <xf numFmtId="0" fontId="14" fillId="0" borderId="14" xfId="0" applyFont="1" applyBorder="1" applyAlignment="1">
      <alignment horizontal="center" vertical="center"/>
    </xf>
    <xf numFmtId="3" fontId="10" fillId="9" borderId="14" xfId="0" applyNumberFormat="1" applyFont="1" applyFill="1" applyBorder="1" applyProtection="1"/>
    <xf numFmtId="3" fontId="4" fillId="7" borderId="6" xfId="0" applyNumberFormat="1" applyFont="1" applyFill="1" applyBorder="1" applyProtection="1"/>
    <xf numFmtId="3" fontId="10" fillId="10" borderId="14" xfId="0" applyNumberFormat="1" applyFont="1" applyFill="1" applyBorder="1" applyProtection="1"/>
    <xf numFmtId="0" fontId="28" fillId="9" borderId="28" xfId="0" applyFont="1" applyFill="1" applyBorder="1" applyAlignment="1" applyProtection="1">
      <alignment wrapText="1"/>
    </xf>
    <xf numFmtId="0" fontId="25" fillId="4" borderId="29" xfId="0" applyFont="1" applyFill="1" applyBorder="1" applyAlignment="1" applyProtection="1">
      <alignment wrapText="1"/>
    </xf>
    <xf numFmtId="0" fontId="27" fillId="11" borderId="29" xfId="0" applyFont="1" applyFill="1" applyBorder="1" applyAlignment="1" applyProtection="1">
      <alignment wrapText="1"/>
    </xf>
    <xf numFmtId="0" fontId="27" fillId="6" borderId="29" xfId="0" applyFont="1" applyFill="1" applyBorder="1" applyAlignment="1" applyProtection="1">
      <alignment wrapText="1"/>
    </xf>
    <xf numFmtId="0" fontId="25" fillId="12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wrapText="1"/>
    </xf>
    <xf numFmtId="0" fontId="25" fillId="0" borderId="29" xfId="0" applyFont="1" applyFill="1" applyBorder="1" applyAlignment="1" applyProtection="1">
      <alignment wrapText="1"/>
    </xf>
    <xf numFmtId="0" fontId="27" fillId="8" borderId="29" xfId="0" applyFont="1" applyFill="1" applyBorder="1" applyAlignment="1" applyProtection="1">
      <alignment horizontal="left" wrapText="1"/>
    </xf>
    <xf numFmtId="0" fontId="25" fillId="13" borderId="29" xfId="0" applyFont="1" applyFill="1" applyBorder="1" applyAlignment="1" applyProtection="1">
      <alignment wrapText="1"/>
    </xf>
    <xf numFmtId="0" fontId="25" fillId="0" borderId="29" xfId="0" applyFont="1" applyBorder="1" applyAlignment="1" applyProtection="1">
      <alignment horizontal="left" wrapText="1"/>
    </xf>
    <xf numFmtId="0" fontId="25" fillId="0" borderId="29" xfId="0" applyFont="1" applyBorder="1" applyAlignment="1" applyProtection="1">
      <alignment horizontal="left"/>
    </xf>
    <xf numFmtId="0" fontId="25" fillId="14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wrapText="1"/>
    </xf>
    <xf numFmtId="0" fontId="25" fillId="5" borderId="29" xfId="0" applyFont="1" applyFill="1" applyBorder="1" applyAlignment="1" applyProtection="1">
      <alignment horizontal="left"/>
    </xf>
    <xf numFmtId="0" fontId="25" fillId="0" borderId="29" xfId="0" applyFont="1" applyFill="1" applyBorder="1" applyAlignment="1" applyProtection="1">
      <alignment horizontal="left"/>
    </xf>
    <xf numFmtId="0" fontId="25" fillId="12" borderId="29" xfId="0" applyFont="1" applyFill="1" applyBorder="1" applyAlignment="1" applyProtection="1">
      <alignment horizontal="left"/>
    </xf>
    <xf numFmtId="0" fontId="27" fillId="8" borderId="8" xfId="0" applyFont="1" applyFill="1" applyBorder="1" applyAlignment="1" applyProtection="1">
      <alignment horizontal="left" wrapText="1"/>
    </xf>
    <xf numFmtId="0" fontId="27" fillId="0" borderId="8" xfId="0" applyFont="1" applyFill="1" applyBorder="1" applyAlignment="1" applyProtection="1">
      <alignment wrapText="1"/>
    </xf>
    <xf numFmtId="0" fontId="27" fillId="6" borderId="8" xfId="0" applyFont="1" applyFill="1" applyBorder="1" applyAlignment="1" applyProtection="1">
      <alignment wrapText="1"/>
    </xf>
    <xf numFmtId="3" fontId="25" fillId="0" borderId="29" xfId="0" applyNumberFormat="1" applyFont="1" applyFill="1" applyBorder="1" applyAlignment="1" applyProtection="1">
      <alignment horizontal="left" wrapText="1"/>
    </xf>
    <xf numFmtId="2" fontId="25" fillId="2" borderId="29" xfId="0" applyNumberFormat="1" applyFont="1" applyFill="1" applyBorder="1" applyAlignment="1" applyProtection="1">
      <alignment wrapText="1"/>
    </xf>
    <xf numFmtId="0" fontId="27" fillId="11" borderId="29" xfId="0" applyFont="1" applyFill="1" applyBorder="1" applyAlignment="1">
      <alignment wrapText="1"/>
    </xf>
    <xf numFmtId="0" fontId="27" fillId="6" borderId="29" xfId="0" applyFont="1" applyFill="1" applyBorder="1" applyAlignment="1">
      <alignment wrapText="1"/>
    </xf>
    <xf numFmtId="0" fontId="27" fillId="7" borderId="8" xfId="0" applyFont="1" applyFill="1" applyBorder="1" applyAlignment="1" applyProtection="1">
      <alignment wrapText="1"/>
    </xf>
    <xf numFmtId="0" fontId="27" fillId="8" borderId="8" xfId="0" applyFont="1" applyFill="1" applyBorder="1" applyAlignment="1" applyProtection="1">
      <alignment wrapText="1"/>
    </xf>
    <xf numFmtId="0" fontId="25" fillId="13" borderId="29" xfId="0" applyFont="1" applyFill="1" applyBorder="1" applyAlignment="1">
      <alignment wrapText="1"/>
    </xf>
    <xf numFmtId="0" fontId="25" fillId="0" borderId="29" xfId="0" applyFont="1" applyBorder="1" applyAlignment="1">
      <alignment wrapText="1"/>
    </xf>
    <xf numFmtId="0" fontId="25" fillId="0" borderId="29" xfId="0" applyFont="1" applyFill="1" applyBorder="1" applyAlignment="1">
      <alignment wrapText="1"/>
    </xf>
    <xf numFmtId="0" fontId="29" fillId="7" borderId="8" xfId="0" applyFont="1" applyFill="1" applyBorder="1" applyAlignment="1">
      <alignment wrapText="1"/>
    </xf>
    <xf numFmtId="0" fontId="29" fillId="7" borderId="29" xfId="0" applyFont="1" applyFill="1" applyBorder="1" applyAlignment="1" applyProtection="1">
      <alignment wrapText="1"/>
    </xf>
    <xf numFmtId="0" fontId="27" fillId="8" borderId="29" xfId="0" applyFont="1" applyFill="1" applyBorder="1"/>
    <xf numFmtId="0" fontId="25" fillId="2" borderId="29" xfId="0" applyFont="1" applyFill="1" applyBorder="1" applyAlignment="1" applyProtection="1">
      <alignment wrapText="1"/>
    </xf>
    <xf numFmtId="0" fontId="27" fillId="8" borderId="3" xfId="0" applyFont="1" applyFill="1" applyBorder="1" applyAlignment="1" applyProtection="1">
      <alignment vertical="top" wrapText="1"/>
      <protection locked="0"/>
    </xf>
    <xf numFmtId="0" fontId="27" fillId="8" borderId="5" xfId="0" applyFont="1" applyFill="1" applyBorder="1" applyAlignment="1">
      <alignment wrapText="1"/>
    </xf>
    <xf numFmtId="0" fontId="25" fillId="4" borderId="29" xfId="0" applyFont="1" applyFill="1" applyBorder="1" applyAlignment="1">
      <alignment wrapText="1"/>
    </xf>
    <xf numFmtId="0" fontId="27" fillId="8" borderId="29" xfId="0" applyFont="1" applyFill="1" applyBorder="1" applyAlignment="1" applyProtection="1">
      <alignment horizontal="left"/>
    </xf>
    <xf numFmtId="0" fontId="27" fillId="8" borderId="29" xfId="0" applyFont="1" applyFill="1" applyBorder="1" applyAlignment="1">
      <alignment wrapText="1"/>
    </xf>
    <xf numFmtId="0" fontId="25" fillId="2" borderId="29" xfId="0" applyFont="1" applyFill="1" applyBorder="1" applyAlignment="1">
      <alignment wrapText="1"/>
    </xf>
    <xf numFmtId="0" fontId="23" fillId="8" borderId="29" xfId="0" applyFont="1" applyFill="1" applyBorder="1" applyAlignment="1">
      <alignment wrapText="1"/>
    </xf>
    <xf numFmtId="0" fontId="29" fillId="19" borderId="8" xfId="0" applyFont="1" applyFill="1" applyBorder="1" applyAlignment="1" applyProtection="1">
      <alignment wrapText="1"/>
    </xf>
    <xf numFmtId="0" fontId="29" fillId="7" borderId="8" xfId="0" applyFont="1" applyFill="1" applyBorder="1" applyAlignment="1" applyProtection="1">
      <alignment wrapText="1"/>
    </xf>
    <xf numFmtId="0" fontId="27" fillId="8" borderId="1" xfId="0" applyFont="1" applyFill="1" applyBorder="1" applyAlignment="1" applyProtection="1">
      <alignment wrapText="1"/>
    </xf>
    <xf numFmtId="0" fontId="27" fillId="11" borderId="3" xfId="0" applyFont="1" applyFill="1" applyBorder="1" applyAlignment="1" applyProtection="1">
      <alignment wrapText="1"/>
    </xf>
    <xf numFmtId="0" fontId="27" fillId="8" borderId="4" xfId="0" applyFont="1" applyFill="1" applyBorder="1" applyAlignment="1">
      <alignment wrapText="1"/>
    </xf>
    <xf numFmtId="0" fontId="30" fillId="4" borderId="29" xfId="0" applyFont="1" applyFill="1" applyBorder="1" applyAlignment="1" applyProtection="1">
      <alignment wrapText="1"/>
    </xf>
    <xf numFmtId="0" fontId="29" fillId="19" borderId="8" xfId="0" applyFont="1" applyFill="1" applyBorder="1" applyAlignment="1" applyProtection="1">
      <alignment horizontal="center" wrapText="1"/>
    </xf>
    <xf numFmtId="0" fontId="25" fillId="13" borderId="29" xfId="0" applyFont="1" applyFill="1" applyBorder="1" applyAlignment="1">
      <alignment horizontal="left" wrapText="1"/>
    </xf>
    <xf numFmtId="0" fontId="25" fillId="0" borderId="4" xfId="0" applyFont="1" applyBorder="1" applyAlignment="1">
      <alignment horizontal="left" wrapText="1"/>
    </xf>
    <xf numFmtId="0" fontId="27" fillId="2" borderId="29" xfId="0" applyFont="1" applyFill="1" applyBorder="1" applyAlignment="1">
      <alignment wrapText="1"/>
    </xf>
    <xf numFmtId="0" fontId="27" fillId="13" borderId="29" xfId="0" applyFont="1" applyFill="1" applyBorder="1" applyAlignment="1">
      <alignment wrapText="1"/>
    </xf>
    <xf numFmtId="0" fontId="27" fillId="8" borderId="8" xfId="0" applyFont="1" applyFill="1" applyBorder="1" applyAlignment="1">
      <alignment horizontal="left" wrapText="1"/>
    </xf>
    <xf numFmtId="0" fontId="27" fillId="4" borderId="29" xfId="0" applyFont="1" applyFill="1" applyBorder="1" applyAlignment="1">
      <alignment horizontal="left" wrapText="1"/>
    </xf>
    <xf numFmtId="0" fontId="27" fillId="6" borderId="29" xfId="0" applyFont="1" applyFill="1" applyBorder="1" applyAlignment="1">
      <alignment horizontal="left" wrapText="1"/>
    </xf>
    <xf numFmtId="0" fontId="25" fillId="4" borderId="29" xfId="0" applyFont="1" applyFill="1" applyBorder="1" applyAlignment="1">
      <alignment horizontal="left" wrapText="1"/>
    </xf>
    <xf numFmtId="0" fontId="29" fillId="19" borderId="8" xfId="0" applyFont="1" applyFill="1" applyBorder="1" applyAlignment="1">
      <alignment horizontal="center" wrapText="1"/>
    </xf>
    <xf numFmtId="0" fontId="29" fillId="8" borderId="29" xfId="0" applyFont="1" applyFill="1" applyBorder="1"/>
    <xf numFmtId="0" fontId="27" fillId="4" borderId="29" xfId="0" applyFont="1" applyFill="1" applyBorder="1" applyAlignment="1">
      <alignment wrapText="1"/>
    </xf>
    <xf numFmtId="0" fontId="29" fillId="8" borderId="29" xfId="0" applyFont="1" applyFill="1" applyBorder="1" applyAlignment="1">
      <alignment vertical="top" wrapText="1"/>
    </xf>
    <xf numFmtId="0" fontId="27" fillId="8" borderId="29" xfId="0" applyFont="1" applyFill="1" applyBorder="1" applyAlignment="1"/>
    <xf numFmtId="0" fontId="25" fillId="0" borderId="4" xfId="0" applyFont="1" applyBorder="1" applyAlignment="1">
      <alignment wrapText="1"/>
    </xf>
    <xf numFmtId="0" fontId="27" fillId="2" borderId="29" xfId="0" applyFont="1" applyFill="1" applyBorder="1" applyAlignment="1" applyProtection="1">
      <alignment wrapText="1"/>
    </xf>
    <xf numFmtId="0" fontId="25" fillId="13" borderId="29" xfId="0" applyFont="1" applyFill="1" applyBorder="1"/>
    <xf numFmtId="0" fontId="25" fillId="0" borderId="29" xfId="0" applyFont="1" applyBorder="1"/>
    <xf numFmtId="0" fontId="27" fillId="3" borderId="29" xfId="0" applyFont="1" applyFill="1" applyBorder="1" applyAlignment="1">
      <alignment wrapText="1"/>
    </xf>
    <xf numFmtId="0" fontId="25" fillId="0" borderId="29" xfId="0" applyFont="1" applyBorder="1" applyAlignment="1">
      <alignment horizontal="left" wrapText="1"/>
    </xf>
    <xf numFmtId="0" fontId="30" fillId="17" borderId="8" xfId="0" applyFont="1" applyFill="1" applyBorder="1" applyAlignment="1">
      <alignment wrapText="1"/>
    </xf>
    <xf numFmtId="0" fontId="32" fillId="8" borderId="29" xfId="0" applyFont="1" applyFill="1" applyBorder="1" applyAlignment="1">
      <alignment horizontal="left" wrapText="1"/>
    </xf>
    <xf numFmtId="0" fontId="32" fillId="8" borderId="29" xfId="0" applyFont="1" applyFill="1" applyBorder="1" applyAlignment="1">
      <alignment wrapText="1"/>
    </xf>
    <xf numFmtId="0" fontId="32" fillId="3" borderId="29" xfId="0" applyFont="1" applyFill="1" applyBorder="1" applyAlignment="1">
      <alignment wrapText="1"/>
    </xf>
    <xf numFmtId="0" fontId="32" fillId="8" borderId="29" xfId="0" applyFont="1" applyFill="1" applyBorder="1"/>
    <xf numFmtId="0" fontId="33" fillId="3" borderId="29" xfId="0" applyFont="1" applyFill="1" applyBorder="1" applyAlignment="1">
      <alignment wrapText="1"/>
    </xf>
    <xf numFmtId="0" fontId="32" fillId="4" borderId="29" xfId="0" applyFont="1" applyFill="1" applyBorder="1" applyAlignment="1">
      <alignment wrapText="1"/>
    </xf>
    <xf numFmtId="0" fontId="32" fillId="7" borderId="8" xfId="0" applyFont="1" applyFill="1" applyBorder="1" applyAlignment="1">
      <alignment wrapText="1"/>
    </xf>
    <xf numFmtId="0" fontId="29" fillId="19" borderId="8" xfId="0" applyFont="1" applyFill="1" applyBorder="1" applyAlignment="1">
      <alignment wrapText="1"/>
    </xf>
    <xf numFmtId="0" fontId="33" fillId="4" borderId="29" xfId="0" applyFont="1" applyFill="1" applyBorder="1" applyAlignment="1">
      <alignment wrapText="1"/>
    </xf>
    <xf numFmtId="0" fontId="27" fillId="10" borderId="29" xfId="0" applyFont="1" applyFill="1" applyBorder="1" applyAlignment="1" applyProtection="1">
      <alignment wrapText="1"/>
    </xf>
    <xf numFmtId="0" fontId="29" fillId="7" borderId="1" xfId="0" applyFont="1" applyFill="1" applyBorder="1" applyAlignment="1" applyProtection="1">
      <alignment wrapText="1"/>
    </xf>
    <xf numFmtId="0" fontId="29" fillId="8" borderId="3" xfId="0" applyFont="1" applyFill="1" applyBorder="1" applyAlignment="1">
      <alignment wrapText="1"/>
    </xf>
    <xf numFmtId="0" fontId="27" fillId="4" borderId="29" xfId="0" applyFont="1" applyFill="1" applyBorder="1" applyAlignment="1" applyProtection="1">
      <alignment wrapText="1"/>
    </xf>
    <xf numFmtId="0" fontId="29" fillId="10" borderId="29" xfId="0" applyFont="1" applyFill="1" applyBorder="1" applyAlignment="1">
      <alignment wrapText="1"/>
    </xf>
    <xf numFmtId="0" fontId="30" fillId="17" borderId="1" xfId="0" applyFont="1" applyFill="1" applyBorder="1" applyAlignment="1">
      <alignment wrapText="1"/>
    </xf>
    <xf numFmtId="0" fontId="27" fillId="8" borderId="3" xfId="0" applyFont="1" applyFill="1" applyBorder="1" applyAlignment="1"/>
    <xf numFmtId="0" fontId="27" fillId="18" borderId="3" xfId="0" applyFont="1" applyFill="1" applyBorder="1" applyAlignment="1">
      <alignment wrapText="1"/>
    </xf>
    <xf numFmtId="3" fontId="29" fillId="7" borderId="2" xfId="0" applyNumberFormat="1" applyFont="1" applyFill="1" applyBorder="1" applyAlignment="1" applyProtection="1">
      <alignment horizontal="right" wrapText="1"/>
    </xf>
    <xf numFmtId="3" fontId="29" fillId="8" borderId="2" xfId="0" applyNumberFormat="1" applyFont="1" applyFill="1" applyBorder="1" applyAlignment="1" applyProtection="1">
      <alignment horizontal="right" wrapText="1"/>
    </xf>
    <xf numFmtId="3" fontId="30" fillId="4" borderId="2" xfId="0" applyNumberFormat="1" applyFont="1" applyFill="1" applyBorder="1" applyAlignment="1" applyProtection="1">
      <alignment horizontal="right" wrapText="1"/>
    </xf>
    <xf numFmtId="3" fontId="30" fillId="8" borderId="2" xfId="0" applyNumberFormat="1" applyFont="1" applyFill="1" applyBorder="1" applyAlignment="1" applyProtection="1">
      <alignment horizontal="right" wrapText="1"/>
    </xf>
    <xf numFmtId="3" fontId="30" fillId="2" borderId="2" xfId="0" applyNumberFormat="1" applyFont="1" applyFill="1" applyBorder="1" applyAlignment="1" applyProtection="1">
      <alignment horizontal="right"/>
    </xf>
    <xf numFmtId="3" fontId="29" fillId="8" borderId="2" xfId="0" applyNumberFormat="1" applyFont="1" applyFill="1" applyBorder="1" applyAlignment="1" applyProtection="1">
      <alignment horizontal="right"/>
    </xf>
    <xf numFmtId="3" fontId="29" fillId="11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>
      <alignment horizontal="right" wrapText="1"/>
    </xf>
    <xf numFmtId="3" fontId="30" fillId="13" borderId="2" xfId="0" applyNumberFormat="1" applyFont="1" applyFill="1" applyBorder="1" applyAlignment="1">
      <alignment horizontal="right" wrapText="1"/>
    </xf>
    <xf numFmtId="3" fontId="30" fillId="0" borderId="2" xfId="0" applyNumberFormat="1" applyFont="1" applyFill="1" applyBorder="1" applyAlignment="1">
      <alignment horizontal="right" wrapText="1"/>
    </xf>
    <xf numFmtId="3" fontId="29" fillId="7" borderId="2" xfId="0" applyNumberFormat="1" applyFont="1" applyFill="1" applyBorder="1" applyAlignment="1">
      <alignment horizontal="right" wrapText="1"/>
    </xf>
    <xf numFmtId="3" fontId="31" fillId="19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 applyProtection="1">
      <alignment horizontal="right" wrapText="1"/>
    </xf>
    <xf numFmtId="3" fontId="29" fillId="19" borderId="2" xfId="0" applyNumberFormat="1" applyFont="1" applyFill="1" applyBorder="1" applyAlignment="1">
      <alignment horizontal="right" wrapText="1"/>
    </xf>
    <xf numFmtId="3" fontId="29" fillId="8" borderId="2" xfId="0" applyNumberFormat="1" applyFont="1" applyFill="1" applyBorder="1" applyAlignment="1">
      <alignment horizontal="right" wrapText="1"/>
    </xf>
    <xf numFmtId="3" fontId="30" fillId="4" borderId="2" xfId="0" applyNumberFormat="1" applyFont="1" applyFill="1" applyBorder="1" applyAlignment="1">
      <alignment horizontal="right" wrapText="1"/>
    </xf>
    <xf numFmtId="3" fontId="29" fillId="2" borderId="2" xfId="0" applyNumberFormat="1" applyFont="1" applyFill="1" applyBorder="1" applyAlignment="1">
      <alignment horizontal="right" wrapText="1"/>
    </xf>
    <xf numFmtId="3" fontId="30" fillId="8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 applyProtection="1">
      <alignment horizontal="right" wrapText="1"/>
    </xf>
    <xf numFmtId="3" fontId="29" fillId="7" borderId="2" xfId="0" applyNumberFormat="1" applyFont="1" applyFill="1" applyBorder="1" applyAlignment="1">
      <alignment horizontal="right"/>
    </xf>
    <xf numFmtId="3" fontId="29" fillId="8" borderId="2" xfId="0" applyNumberFormat="1" applyFont="1" applyFill="1" applyBorder="1" applyAlignment="1">
      <alignment horizontal="right"/>
    </xf>
    <xf numFmtId="3" fontId="29" fillId="4" borderId="2" xfId="0" applyNumberFormat="1" applyFont="1" applyFill="1" applyBorder="1" applyAlignment="1">
      <alignment horizontal="right" wrapText="1"/>
    </xf>
    <xf numFmtId="3" fontId="29" fillId="19" borderId="2" xfId="0" applyNumberFormat="1" applyFont="1" applyFill="1" applyBorder="1" applyAlignment="1">
      <alignment horizontal="center" wrapText="1"/>
    </xf>
    <xf numFmtId="3" fontId="29" fillId="4" borderId="2" xfId="0" applyNumberFormat="1" applyFont="1" applyFill="1" applyBorder="1" applyAlignment="1" applyProtection="1">
      <alignment horizontal="right" wrapText="1"/>
    </xf>
    <xf numFmtId="3" fontId="31" fillId="19" borderId="2" xfId="0" applyNumberFormat="1" applyFont="1" applyFill="1" applyBorder="1" applyAlignment="1">
      <alignment horizontal="right" wrapText="1"/>
    </xf>
    <xf numFmtId="3" fontId="29" fillId="3" borderId="2" xfId="0" applyNumberFormat="1" applyFont="1" applyFill="1" applyBorder="1" applyAlignment="1">
      <alignment horizontal="right" wrapText="1"/>
    </xf>
    <xf numFmtId="3" fontId="29" fillId="0" borderId="2" xfId="0" applyNumberFormat="1" applyFont="1" applyBorder="1" applyAlignment="1">
      <alignment horizontal="right" wrapText="1"/>
    </xf>
    <xf numFmtId="3" fontId="29" fillId="0" borderId="2" xfId="0" applyNumberFormat="1" applyFont="1" applyFill="1" applyBorder="1" applyAlignment="1">
      <alignment horizontal="right" wrapText="1"/>
    </xf>
    <xf numFmtId="3" fontId="31" fillId="17" borderId="2" xfId="0" applyNumberFormat="1" applyFont="1" applyFill="1" applyBorder="1" applyAlignment="1">
      <alignment horizontal="right" wrapText="1"/>
    </xf>
    <xf numFmtId="3" fontId="29" fillId="10" borderId="2" xfId="0" applyNumberFormat="1" applyFont="1" applyFill="1" applyBorder="1" applyAlignment="1" applyProtection="1">
      <alignment horizontal="right" wrapText="1"/>
    </xf>
    <xf numFmtId="3" fontId="29" fillId="10" borderId="2" xfId="0" applyNumberFormat="1" applyFont="1" applyFill="1" applyBorder="1" applyAlignment="1">
      <alignment horizontal="right" wrapText="1"/>
    </xf>
    <xf numFmtId="3" fontId="29" fillId="18" borderId="2" xfId="0" applyNumberFormat="1" applyFont="1" applyFill="1" applyBorder="1" applyAlignment="1">
      <alignment horizontal="right" wrapText="1"/>
    </xf>
    <xf numFmtId="0" fontId="27" fillId="0" borderId="9" xfId="0" applyFont="1" applyBorder="1" applyAlignment="1" applyProtection="1">
      <alignment horizontal="center" vertical="center"/>
    </xf>
    <xf numFmtId="0" fontId="27" fillId="0" borderId="10" xfId="0" applyFont="1" applyBorder="1" applyAlignment="1" applyProtection="1">
      <alignment horizontal="center" vertical="center" wrapText="1"/>
    </xf>
    <xf numFmtId="3" fontId="26" fillId="9" borderId="14" xfId="0" applyNumberFormat="1" applyFont="1" applyFill="1" applyBorder="1" applyAlignment="1" applyProtection="1">
      <alignment horizontal="right" wrapText="1"/>
    </xf>
    <xf numFmtId="3" fontId="29" fillId="7" borderId="6" xfId="0" applyNumberFormat="1" applyFont="1" applyFill="1" applyBorder="1" applyAlignment="1" applyProtection="1">
      <alignment horizontal="right" wrapText="1"/>
    </xf>
    <xf numFmtId="0" fontId="26" fillId="10" borderId="9" xfId="0" applyFont="1" applyFill="1" applyBorder="1" applyAlignment="1" applyProtection="1">
      <alignment horizontal="left"/>
    </xf>
    <xf numFmtId="0" fontId="26" fillId="10" borderId="28" xfId="0" applyFont="1" applyFill="1" applyBorder="1" applyAlignment="1" applyProtection="1">
      <alignment wrapText="1"/>
    </xf>
    <xf numFmtId="3" fontId="26" fillId="10" borderId="14" xfId="0" applyNumberFormat="1" applyFont="1" applyFill="1" applyBorder="1" applyAlignment="1" applyProtection="1">
      <alignment horizontal="right" wrapText="1"/>
    </xf>
    <xf numFmtId="0" fontId="27" fillId="22" borderId="18" xfId="0" applyFont="1" applyFill="1" applyBorder="1"/>
    <xf numFmtId="0" fontId="27" fillId="22" borderId="29" xfId="0" applyFont="1" applyFill="1" applyBorder="1" applyAlignment="1">
      <alignment wrapText="1"/>
    </xf>
    <xf numFmtId="3" fontId="11" fillId="7" borderId="2" xfId="0" applyNumberFormat="1" applyFont="1" applyFill="1" applyBorder="1" applyAlignment="1"/>
    <xf numFmtId="3" fontId="11" fillId="8" borderId="2" xfId="0" applyNumberFormat="1" applyFont="1" applyFill="1" applyBorder="1" applyAlignment="1"/>
    <xf numFmtId="3" fontId="11" fillId="10" borderId="2" xfId="0" applyNumberFormat="1" applyFont="1" applyFill="1" applyBorder="1" applyAlignment="1"/>
    <xf numFmtId="3" fontId="11" fillId="8" borderId="2" xfId="0" applyNumberFormat="1" applyFont="1" applyFill="1" applyBorder="1" applyAlignment="1">
      <alignment wrapText="1"/>
    </xf>
    <xf numFmtId="0" fontId="27" fillId="0" borderId="28" xfId="0" applyFont="1" applyBorder="1" applyAlignment="1" applyProtection="1">
      <alignment horizontal="center"/>
    </xf>
    <xf numFmtId="0" fontId="14" fillId="0" borderId="14" xfId="0" applyFont="1" applyBorder="1" applyAlignment="1">
      <alignment horizontal="center"/>
    </xf>
    <xf numFmtId="3" fontId="22" fillId="9" borderId="14" xfId="0" applyNumberFormat="1" applyFont="1" applyFill="1" applyBorder="1" applyAlignment="1"/>
    <xf numFmtId="3" fontId="22" fillId="10" borderId="14" xfId="0" applyNumberFormat="1" applyFont="1" applyFill="1" applyBorder="1" applyAlignment="1"/>
    <xf numFmtId="3" fontId="11" fillId="7" borderId="6" xfId="0" applyNumberFormat="1" applyFont="1" applyFill="1" applyBorder="1" applyAlignment="1"/>
    <xf numFmtId="3" fontId="11" fillId="11" borderId="2" xfId="0" applyNumberFormat="1" applyFont="1" applyFill="1" applyBorder="1" applyAlignment="1"/>
    <xf numFmtId="3" fontId="11" fillId="23" borderId="2" xfId="0" applyNumberFormat="1" applyFont="1" applyFill="1" applyBorder="1" applyAlignment="1"/>
    <xf numFmtId="3" fontId="1" fillId="8" borderId="2" xfId="0" applyNumberFormat="1" applyFont="1" applyFill="1" applyBorder="1"/>
    <xf numFmtId="0" fontId="29" fillId="8" borderId="29" xfId="0" applyFont="1" applyFill="1" applyBorder="1" applyAlignment="1">
      <alignment wrapText="1"/>
    </xf>
    <xf numFmtId="0" fontId="25" fillId="0" borderId="32" xfId="0" applyFont="1" applyBorder="1" applyAlignment="1">
      <alignment horizontal="left"/>
    </xf>
    <xf numFmtId="0" fontId="27" fillId="8" borderId="0" xfId="0" applyFont="1" applyFill="1" applyBorder="1" applyAlignment="1">
      <alignment wrapText="1"/>
    </xf>
    <xf numFmtId="3" fontId="10" fillId="9" borderId="14" xfId="0" applyNumberFormat="1" applyFont="1" applyFill="1" applyBorder="1"/>
    <xf numFmtId="3" fontId="11" fillId="10" borderId="14" xfId="0" applyNumberFormat="1" applyFont="1" applyFill="1" applyBorder="1"/>
    <xf numFmtId="3" fontId="11" fillId="7" borderId="6" xfId="0" applyNumberFormat="1" applyFont="1" applyFill="1" applyBorder="1"/>
    <xf numFmtId="3" fontId="11" fillId="8" borderId="2" xfId="0" applyNumberFormat="1" applyFont="1" applyFill="1" applyBorder="1"/>
    <xf numFmtId="3" fontId="11" fillId="11" borderId="2" xfId="0" applyNumberFormat="1" applyFont="1" applyFill="1" applyBorder="1"/>
    <xf numFmtId="3" fontId="11" fillId="12" borderId="2" xfId="0" applyNumberFormat="1" applyFont="1" applyFill="1" applyBorder="1"/>
    <xf numFmtId="3" fontId="11" fillId="7" borderId="2" xfId="0" applyNumberFormat="1" applyFont="1" applyFill="1" applyBorder="1"/>
    <xf numFmtId="0" fontId="25" fillId="0" borderId="32" xfId="0" applyFont="1" applyFill="1" applyBorder="1" applyAlignment="1">
      <alignment horizontal="left"/>
    </xf>
    <xf numFmtId="0" fontId="29" fillId="8" borderId="33" xfId="0" applyFont="1" applyFill="1" applyBorder="1"/>
    <xf numFmtId="0" fontId="1" fillId="0" borderId="0" xfId="0" applyFont="1" applyAlignme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5" fillId="0" borderId="36" xfId="0" applyFont="1" applyBorder="1"/>
    <xf numFmtId="0" fontId="5" fillId="0" borderId="31" xfId="0" applyFont="1" applyBorder="1"/>
    <xf numFmtId="0" fontId="27" fillId="8" borderId="37" xfId="0" applyFont="1" applyFill="1" applyBorder="1" applyAlignment="1" applyProtection="1">
      <alignment horizontal="left"/>
    </xf>
    <xf numFmtId="3" fontId="29" fillId="8" borderId="31" xfId="0" applyNumberFormat="1" applyFont="1" applyFill="1" applyBorder="1" applyAlignment="1" applyProtection="1">
      <alignment horizontal="right" wrapText="1"/>
    </xf>
    <xf numFmtId="3" fontId="11" fillId="8" borderId="31" xfId="0" applyNumberFormat="1" applyFont="1" applyFill="1" applyBorder="1" applyAlignment="1"/>
    <xf numFmtId="0" fontId="25" fillId="0" borderId="32" xfId="0" applyFont="1" applyBorder="1" applyAlignment="1" applyProtection="1">
      <alignment horizontal="left"/>
    </xf>
    <xf numFmtId="0" fontId="25" fillId="0" borderId="8" xfId="0" applyFont="1" applyBorder="1" applyAlignment="1" applyProtection="1">
      <alignment wrapText="1"/>
    </xf>
    <xf numFmtId="0" fontId="25" fillId="4" borderId="32" xfId="0" applyFont="1" applyFill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25" fillId="0" borderId="33" xfId="0" applyFont="1" applyBorder="1" applyAlignment="1">
      <alignment horizontal="left"/>
    </xf>
    <xf numFmtId="0" fontId="25" fillId="0" borderId="33" xfId="0" applyFont="1" applyBorder="1" applyAlignment="1">
      <alignment wrapText="1"/>
    </xf>
    <xf numFmtId="0" fontId="27" fillId="23" borderId="33" xfId="0" applyFont="1" applyFill="1" applyBorder="1" applyAlignment="1">
      <alignment horizontal="left"/>
    </xf>
    <xf numFmtId="0" fontId="27" fillId="23" borderId="33" xfId="0" applyFont="1" applyFill="1" applyBorder="1" applyAlignment="1">
      <alignment wrapText="1"/>
    </xf>
    <xf numFmtId="0" fontId="25" fillId="12" borderId="33" xfId="0" applyFont="1" applyFill="1" applyBorder="1" applyAlignment="1">
      <alignment horizontal="left"/>
    </xf>
    <xf numFmtId="0" fontId="25" fillId="12" borderId="33" xfId="0" applyFont="1" applyFill="1" applyBorder="1" applyAlignment="1">
      <alignment wrapText="1"/>
    </xf>
    <xf numFmtId="0" fontId="27" fillId="11" borderId="33" xfId="0" applyFont="1" applyFill="1" applyBorder="1" applyAlignment="1">
      <alignment horizontal="left"/>
    </xf>
    <xf numFmtId="0" fontId="27" fillId="11" borderId="33" xfId="0" applyFont="1" applyFill="1" applyBorder="1" applyAlignment="1">
      <alignment wrapText="1"/>
    </xf>
    <xf numFmtId="0" fontId="27" fillId="12" borderId="33" xfId="0" applyFont="1" applyFill="1" applyBorder="1" applyAlignment="1">
      <alignment horizontal="left"/>
    </xf>
    <xf numFmtId="0" fontId="27" fillId="6" borderId="33" xfId="0" applyFont="1" applyFill="1" applyBorder="1" applyAlignment="1">
      <alignment horizontal="left"/>
    </xf>
    <xf numFmtId="0" fontId="27" fillId="6" borderId="33" xfId="0" applyFont="1" applyFill="1" applyBorder="1" applyAlignment="1">
      <alignment wrapText="1"/>
    </xf>
    <xf numFmtId="3" fontId="30" fillId="0" borderId="33" xfId="0" applyNumberFormat="1" applyFont="1" applyFill="1" applyBorder="1" applyAlignment="1">
      <alignment horizontal="right" wrapText="1"/>
    </xf>
    <xf numFmtId="0" fontId="0" fillId="0" borderId="0" xfId="0" applyAlignment="1"/>
    <xf numFmtId="0" fontId="25" fillId="4" borderId="33" xfId="0" applyFont="1" applyFill="1" applyBorder="1" applyAlignment="1">
      <alignment horizontal="left"/>
    </xf>
    <xf numFmtId="0" fontId="7" fillId="8" borderId="33" xfId="0" applyFont="1" applyFill="1" applyBorder="1" applyAlignment="1" applyProtection="1">
      <alignment wrapText="1"/>
    </xf>
    <xf numFmtId="0" fontId="13" fillId="2" borderId="33" xfId="0" applyFont="1" applyFill="1" applyBorder="1" applyAlignment="1" applyProtection="1">
      <alignment wrapText="1"/>
    </xf>
    <xf numFmtId="0" fontId="7" fillId="11" borderId="33" xfId="0" applyFont="1" applyFill="1" applyBorder="1" applyAlignment="1" applyProtection="1">
      <alignment wrapText="1"/>
    </xf>
    <xf numFmtId="0" fontId="7" fillId="12" borderId="33" xfId="0" applyFont="1" applyFill="1" applyBorder="1" applyAlignment="1" applyProtection="1">
      <alignment wrapText="1"/>
    </xf>
    <xf numFmtId="3" fontId="4" fillId="8" borderId="33" xfId="0" applyNumberFormat="1" applyFont="1" applyFill="1" applyBorder="1" applyProtection="1"/>
    <xf numFmtId="3" fontId="1" fillId="4" borderId="33" xfId="0" applyNumberFormat="1" applyFont="1" applyFill="1" applyBorder="1" applyProtection="1"/>
    <xf numFmtId="3" fontId="4" fillId="11" borderId="33" xfId="0" applyNumberFormat="1" applyFont="1" applyFill="1" applyBorder="1" applyProtection="1"/>
    <xf numFmtId="3" fontId="4" fillId="12" borderId="33" xfId="0" applyNumberFormat="1" applyFont="1" applyFill="1" applyBorder="1" applyProtection="1"/>
    <xf numFmtId="3" fontId="0" fillId="0" borderId="33" xfId="0" applyNumberFormat="1" applyBorder="1"/>
    <xf numFmtId="3" fontId="0" fillId="11" borderId="33" xfId="0" applyNumberFormat="1" applyFill="1" applyBorder="1"/>
    <xf numFmtId="3" fontId="0" fillId="12" borderId="33" xfId="0" applyNumberFormat="1" applyFill="1" applyBorder="1"/>
    <xf numFmtId="0" fontId="5" fillId="0" borderId="35" xfId="0" applyFont="1" applyBorder="1" applyAlignment="1" applyProtection="1">
      <alignment horizontal="left" wrapText="1"/>
    </xf>
    <xf numFmtId="0" fontId="5" fillId="0" borderId="4" xfId="0" applyFont="1" applyBorder="1" applyAlignment="1" applyProtection="1">
      <alignment wrapText="1"/>
    </xf>
    <xf numFmtId="3" fontId="6" fillId="0" borderId="36" xfId="0" applyNumberFormat="1" applyFont="1" applyFill="1" applyBorder="1" applyProtection="1"/>
    <xf numFmtId="3" fontId="1" fillId="0" borderId="36" xfId="0" applyNumberFormat="1" applyFont="1" applyBorder="1"/>
    <xf numFmtId="0" fontId="7" fillId="8" borderId="33" xfId="0" applyFont="1" applyFill="1" applyBorder="1" applyAlignment="1" applyProtection="1">
      <alignment horizontal="left" wrapText="1"/>
    </xf>
    <xf numFmtId="0" fontId="6" fillId="0" borderId="33" xfId="0" applyFont="1" applyFill="1" applyBorder="1" applyAlignment="1" applyProtection="1">
      <alignment horizontal="left"/>
    </xf>
    <xf numFmtId="0" fontId="6" fillId="0" borderId="33" xfId="0" applyFont="1" applyBorder="1" applyAlignment="1">
      <alignment wrapText="1"/>
    </xf>
    <xf numFmtId="3" fontId="6" fillId="0" borderId="33" xfId="0" applyNumberFormat="1" applyFont="1" applyFill="1" applyBorder="1" applyAlignment="1" applyProtection="1">
      <alignment horizontal="right"/>
    </xf>
    <xf numFmtId="0" fontId="19" fillId="20" borderId="39" xfId="0" applyFont="1" applyFill="1" applyBorder="1" applyAlignment="1" applyProtection="1">
      <alignment horizontal="left"/>
    </xf>
    <xf numFmtId="0" fontId="19" fillId="20" borderId="40" xfId="0" applyFont="1" applyFill="1" applyBorder="1" applyAlignment="1" applyProtection="1">
      <alignment wrapText="1"/>
    </xf>
    <xf numFmtId="3" fontId="19" fillId="20" borderId="41" xfId="0" applyNumberFormat="1" applyFont="1" applyFill="1" applyBorder="1" applyAlignment="1" applyProtection="1">
      <alignment horizontal="right"/>
    </xf>
    <xf numFmtId="0" fontId="5" fillId="0" borderId="33" xfId="0" applyFont="1" applyBorder="1" applyAlignment="1">
      <alignment wrapText="1"/>
    </xf>
    <xf numFmtId="0" fontId="1" fillId="0" borderId="33" xfId="0" applyFont="1" applyBorder="1" applyAlignment="1">
      <alignment horizontal="left"/>
    </xf>
    <xf numFmtId="0" fontId="11" fillId="7" borderId="33" xfId="0" applyFont="1" applyFill="1" applyBorder="1" applyAlignment="1" applyProtection="1">
      <alignment horizontal="left"/>
    </xf>
    <xf numFmtId="0" fontId="14" fillId="7" borderId="33" xfId="0" applyFont="1" applyFill="1" applyBorder="1" applyAlignment="1">
      <alignment wrapText="1"/>
    </xf>
    <xf numFmtId="3" fontId="11" fillId="7" borderId="33" xfId="0" applyNumberFormat="1" applyFont="1" applyFill="1" applyBorder="1"/>
    <xf numFmtId="0" fontId="1" fillId="0" borderId="0" xfId="0" applyFont="1" applyFill="1"/>
    <xf numFmtId="0" fontId="6" fillId="0" borderId="33" xfId="0" applyFont="1" applyFill="1" applyBorder="1" applyAlignment="1"/>
    <xf numFmtId="0" fontId="16" fillId="0" borderId="36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/>
    </xf>
    <xf numFmtId="3" fontId="11" fillId="0" borderId="33" xfId="0" applyNumberFormat="1" applyFont="1" applyBorder="1"/>
    <xf numFmtId="3" fontId="6" fillId="0" borderId="33" xfId="0" applyNumberFormat="1" applyFont="1" applyFill="1" applyBorder="1" applyAlignment="1"/>
    <xf numFmtId="0" fontId="6" fillId="0" borderId="33" xfId="0" applyFont="1" applyFill="1" applyBorder="1" applyAlignment="1">
      <alignment wrapText="1"/>
    </xf>
    <xf numFmtId="0" fontId="1" fillId="0" borderId="0" xfId="0" applyFont="1" applyAlignment="1"/>
    <xf numFmtId="0" fontId="1" fillId="0" borderId="0" xfId="0" applyFont="1"/>
    <xf numFmtId="0" fontId="4" fillId="8" borderId="33" xfId="0" applyFont="1" applyFill="1" applyBorder="1" applyAlignment="1" applyProtection="1">
      <alignment horizontal="left" wrapText="1"/>
    </xf>
    <xf numFmtId="0" fontId="7" fillId="2" borderId="33" xfId="0" applyFont="1" applyFill="1" applyBorder="1" applyAlignment="1" applyProtection="1">
      <alignment horizontal="left" wrapText="1"/>
    </xf>
    <xf numFmtId="0" fontId="7" fillId="11" borderId="33" xfId="0" applyFont="1" applyFill="1" applyBorder="1" applyAlignment="1" applyProtection="1">
      <alignment horizontal="left" wrapText="1"/>
    </xf>
    <xf numFmtId="0" fontId="7" fillId="12" borderId="33" xfId="0" applyFont="1" applyFill="1" applyBorder="1" applyAlignment="1" applyProtection="1">
      <alignment horizontal="left" wrapText="1"/>
    </xf>
    <xf numFmtId="0" fontId="5" fillId="0" borderId="33" xfId="0" applyFont="1" applyBorder="1" applyAlignment="1" applyProtection="1">
      <alignment horizontal="left" wrapText="1"/>
    </xf>
    <xf numFmtId="0" fontId="5" fillId="0" borderId="33" xfId="0" applyFont="1" applyBorder="1" applyAlignment="1" applyProtection="1">
      <alignment wrapText="1"/>
    </xf>
    <xf numFmtId="3" fontId="6" fillId="0" borderId="33" xfId="0" applyNumberFormat="1" applyFont="1" applyFill="1" applyBorder="1" applyProtection="1"/>
    <xf numFmtId="0" fontId="19" fillId="20" borderId="39" xfId="0" applyFont="1" applyFill="1" applyBorder="1" applyAlignment="1" applyProtection="1">
      <alignment horizontal="left" vertical="top"/>
    </xf>
    <xf numFmtId="0" fontId="19" fillId="21" borderId="40" xfId="0" applyFont="1" applyFill="1" applyBorder="1" applyAlignment="1" applyProtection="1">
      <alignment wrapText="1"/>
    </xf>
    <xf numFmtId="3" fontId="20" fillId="20" borderId="41" xfId="0" applyNumberFormat="1" applyFont="1" applyFill="1" applyBorder="1" applyProtection="1"/>
    <xf numFmtId="0" fontId="0" fillId="7" borderId="29" xfId="0" applyFill="1" applyBorder="1" applyAlignment="1">
      <alignment horizontal="left"/>
    </xf>
    <xf numFmtId="0" fontId="6" fillId="7" borderId="33" xfId="0" applyFont="1" applyFill="1" applyBorder="1" applyAlignment="1">
      <alignment wrapText="1"/>
    </xf>
    <xf numFmtId="3" fontId="6" fillId="7" borderId="38" xfId="0" applyNumberFormat="1" applyFont="1" applyFill="1" applyBorder="1" applyAlignment="1">
      <alignment wrapText="1"/>
    </xf>
    <xf numFmtId="0" fontId="0" fillId="4" borderId="29" xfId="0" applyFill="1" applyBorder="1" applyAlignment="1">
      <alignment horizontal="left"/>
    </xf>
    <xf numFmtId="0" fontId="6" fillId="4" borderId="33" xfId="0" applyFont="1" applyFill="1" applyBorder="1" applyAlignment="1">
      <alignment wrapText="1"/>
    </xf>
    <xf numFmtId="3" fontId="6" fillId="4" borderId="38" xfId="0" applyNumberFormat="1" applyFont="1" applyFill="1" applyBorder="1" applyAlignment="1">
      <alignment wrapText="1"/>
    </xf>
    <xf numFmtId="3" fontId="11" fillId="8" borderId="33" xfId="0" applyNumberFormat="1" applyFont="1" applyFill="1" applyBorder="1"/>
    <xf numFmtId="0" fontId="27" fillId="11" borderId="32" xfId="0" applyFont="1" applyFill="1" applyBorder="1" applyAlignment="1">
      <alignment horizontal="left"/>
    </xf>
    <xf numFmtId="0" fontId="27" fillId="8" borderId="35" xfId="0" applyFont="1" applyFill="1" applyBorder="1" applyAlignment="1">
      <alignment horizontal="left"/>
    </xf>
    <xf numFmtId="3" fontId="29" fillId="8" borderId="33" xfId="0" applyNumberFormat="1" applyFont="1" applyFill="1" applyBorder="1" applyAlignment="1">
      <alignment horizontal="right" wrapText="1"/>
    </xf>
    <xf numFmtId="0" fontId="25" fillId="8" borderId="30" xfId="0" applyFont="1" applyFill="1" applyBorder="1" applyAlignment="1">
      <alignment horizontal="left"/>
    </xf>
    <xf numFmtId="3" fontId="30" fillId="8" borderId="33" xfId="0" applyNumberFormat="1" applyFont="1" applyFill="1" applyBorder="1" applyAlignment="1">
      <alignment horizontal="right" wrapText="1"/>
    </xf>
    <xf numFmtId="0" fontId="27" fillId="4" borderId="32" xfId="0" applyFont="1" applyFill="1" applyBorder="1" applyAlignment="1">
      <alignment horizontal="left"/>
    </xf>
    <xf numFmtId="3" fontId="30" fillId="4" borderId="33" xfId="0" applyNumberFormat="1" applyFont="1" applyFill="1" applyBorder="1" applyAlignment="1">
      <alignment horizontal="right" wrapText="1"/>
    </xf>
    <xf numFmtId="0" fontId="27" fillId="6" borderId="32" xfId="0" applyFont="1" applyFill="1" applyBorder="1" applyAlignment="1" applyProtection="1">
      <alignment horizontal="left"/>
    </xf>
    <xf numFmtId="0" fontId="25" fillId="13" borderId="32" xfId="0" applyFont="1" applyFill="1" applyBorder="1" applyAlignment="1">
      <alignment horizontal="left"/>
    </xf>
    <xf numFmtId="10" fontId="29" fillId="7" borderId="6" xfId="0" applyNumberFormat="1" applyFont="1" applyFill="1" applyBorder="1" applyAlignment="1" applyProtection="1">
      <alignment horizontal="right" wrapText="1"/>
    </xf>
    <xf numFmtId="10" fontId="29" fillId="8" borderId="2" xfId="0" applyNumberFormat="1" applyFont="1" applyFill="1" applyBorder="1" applyAlignment="1" applyProtection="1">
      <alignment horizontal="right" wrapText="1"/>
    </xf>
    <xf numFmtId="10" fontId="30" fillId="4" borderId="2" xfId="0" applyNumberFormat="1" applyFont="1" applyFill="1" applyBorder="1" applyAlignment="1" applyProtection="1">
      <alignment horizontal="right" wrapText="1"/>
    </xf>
    <xf numFmtId="10" fontId="29" fillId="4" borderId="2" xfId="0" applyNumberFormat="1" applyFont="1" applyFill="1" applyBorder="1" applyAlignment="1" applyProtection="1">
      <alignment horizontal="right" wrapText="1"/>
    </xf>
    <xf numFmtId="10" fontId="30" fillId="8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/>
    </xf>
    <xf numFmtId="10" fontId="29" fillId="8" borderId="2" xfId="0" applyNumberFormat="1" applyFont="1" applyFill="1" applyBorder="1" applyAlignment="1" applyProtection="1">
      <alignment horizontal="right"/>
    </xf>
    <xf numFmtId="10" fontId="29" fillId="7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>
      <alignment horizontal="right" wrapText="1"/>
    </xf>
    <xf numFmtId="10" fontId="29" fillId="6" borderId="2" xfId="0" applyNumberFormat="1" applyFont="1" applyFill="1" applyBorder="1" applyAlignment="1">
      <alignment horizontal="right" wrapText="1"/>
    </xf>
    <xf numFmtId="10" fontId="30" fillId="13" borderId="2" xfId="0" applyNumberFormat="1" applyFont="1" applyFill="1" applyBorder="1" applyAlignment="1">
      <alignment horizontal="right" wrapText="1"/>
    </xf>
    <xf numFmtId="10" fontId="30" fillId="0" borderId="2" xfId="0" applyNumberFormat="1" applyFont="1" applyFill="1" applyBorder="1" applyAlignment="1">
      <alignment horizontal="right" wrapText="1"/>
    </xf>
    <xf numFmtId="10" fontId="30" fillId="0" borderId="33" xfId="0" applyNumberFormat="1" applyFont="1" applyFill="1" applyBorder="1" applyAlignment="1">
      <alignment horizontal="right" wrapText="1"/>
    </xf>
    <xf numFmtId="10" fontId="29" fillId="7" borderId="2" xfId="0" applyNumberFormat="1" applyFont="1" applyFill="1" applyBorder="1" applyAlignment="1">
      <alignment horizontal="right" wrapText="1"/>
    </xf>
    <xf numFmtId="10" fontId="31" fillId="19" borderId="2" xfId="0" applyNumberFormat="1" applyFont="1" applyFill="1" applyBorder="1" applyAlignment="1" applyProtection="1">
      <alignment horizontal="right" wrapText="1"/>
    </xf>
    <xf numFmtId="10" fontId="29" fillId="8" borderId="31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Border="1" applyAlignment="1" applyProtection="1">
      <alignment horizontal="right" wrapText="1"/>
    </xf>
    <xf numFmtId="10" fontId="29" fillId="19" borderId="2" xfId="0" applyNumberFormat="1" applyFont="1" applyFill="1" applyBorder="1" applyAlignment="1">
      <alignment horizontal="right" wrapText="1"/>
    </xf>
    <xf numFmtId="10" fontId="29" fillId="8" borderId="2" xfId="0" applyNumberFormat="1" applyFont="1" applyFill="1" applyBorder="1" applyAlignment="1">
      <alignment horizontal="right" wrapText="1"/>
    </xf>
    <xf numFmtId="10" fontId="30" fillId="4" borderId="2" xfId="0" applyNumberFormat="1" applyFont="1" applyFill="1" applyBorder="1" applyAlignment="1">
      <alignment horizontal="right" wrapText="1"/>
    </xf>
    <xf numFmtId="10" fontId="29" fillId="2" borderId="2" xfId="0" applyNumberFormat="1" applyFont="1" applyFill="1" applyBorder="1" applyAlignment="1">
      <alignment horizontal="right" wrapText="1"/>
    </xf>
    <xf numFmtId="10" fontId="30" fillId="8" borderId="2" xfId="0" applyNumberFormat="1" applyFont="1" applyFill="1" applyBorder="1" applyAlignment="1">
      <alignment horizontal="right" wrapText="1"/>
    </xf>
    <xf numFmtId="10" fontId="29" fillId="8" borderId="33" xfId="0" applyNumberFormat="1" applyFont="1" applyFill="1" applyBorder="1" applyAlignment="1">
      <alignment horizontal="right" wrapText="1"/>
    </xf>
    <xf numFmtId="10" fontId="30" fillId="8" borderId="33" xfId="0" applyNumberFormat="1" applyFont="1" applyFill="1" applyBorder="1" applyAlignment="1">
      <alignment horizontal="right" wrapText="1"/>
    </xf>
    <xf numFmtId="10" fontId="30" fillId="4" borderId="33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 applyProtection="1">
      <alignment horizontal="right" wrapText="1"/>
    </xf>
    <xf numFmtId="10" fontId="29" fillId="7" borderId="2" xfId="0" applyNumberFormat="1" applyFont="1" applyFill="1" applyBorder="1" applyAlignment="1">
      <alignment horizontal="right"/>
    </xf>
    <xf numFmtId="10" fontId="29" fillId="8" borderId="2" xfId="0" applyNumberFormat="1" applyFont="1" applyFill="1" applyBorder="1" applyAlignment="1">
      <alignment horizontal="right"/>
    </xf>
    <xf numFmtId="10" fontId="29" fillId="4" borderId="2" xfId="0" applyNumberFormat="1" applyFont="1" applyFill="1" applyBorder="1" applyAlignment="1">
      <alignment horizontal="right" wrapText="1"/>
    </xf>
    <xf numFmtId="10" fontId="29" fillId="19" borderId="2" xfId="0" applyNumberFormat="1" applyFont="1" applyFill="1" applyBorder="1" applyAlignment="1">
      <alignment horizontal="center" wrapText="1"/>
    </xf>
    <xf numFmtId="10" fontId="31" fillId="19" borderId="2" xfId="0" applyNumberFormat="1" applyFont="1" applyFill="1" applyBorder="1" applyAlignment="1">
      <alignment horizontal="right" wrapText="1"/>
    </xf>
    <xf numFmtId="10" fontId="29" fillId="3" borderId="2" xfId="0" applyNumberFormat="1" applyFont="1" applyFill="1" applyBorder="1" applyAlignment="1">
      <alignment horizontal="right" wrapText="1"/>
    </xf>
    <xf numFmtId="10" fontId="29" fillId="0" borderId="2" xfId="0" applyNumberFormat="1" applyFont="1" applyBorder="1" applyAlignment="1">
      <alignment horizontal="right" wrapText="1"/>
    </xf>
    <xf numFmtId="10" fontId="29" fillId="0" borderId="2" xfId="0" applyNumberFormat="1" applyFont="1" applyFill="1" applyBorder="1" applyAlignment="1">
      <alignment horizontal="right" wrapText="1"/>
    </xf>
    <xf numFmtId="10" fontId="31" fillId="17" borderId="2" xfId="0" applyNumberFormat="1" applyFont="1" applyFill="1" applyBorder="1" applyAlignment="1">
      <alignment horizontal="right" wrapText="1"/>
    </xf>
    <xf numFmtId="10" fontId="29" fillId="10" borderId="2" xfId="0" applyNumberFormat="1" applyFont="1" applyFill="1" applyBorder="1" applyAlignment="1" applyProtection="1">
      <alignment horizontal="right" wrapText="1"/>
    </xf>
    <xf numFmtId="10" fontId="29" fillId="10" borderId="2" xfId="0" applyNumberFormat="1" applyFont="1" applyFill="1" applyBorder="1" applyAlignment="1">
      <alignment horizontal="right" wrapText="1"/>
    </xf>
    <xf numFmtId="10" fontId="29" fillId="18" borderId="2" xfId="0" applyNumberFormat="1" applyFont="1" applyFill="1" applyBorder="1" applyAlignment="1">
      <alignment horizontal="right" wrapText="1"/>
    </xf>
    <xf numFmtId="10" fontId="10" fillId="9" borderId="14" xfId="0" applyNumberFormat="1" applyFont="1" applyFill="1" applyBorder="1"/>
    <xf numFmtId="10" fontId="11" fillId="10" borderId="14" xfId="0" applyNumberFormat="1" applyFont="1" applyFill="1" applyBorder="1"/>
    <xf numFmtId="10" fontId="11" fillId="7" borderId="6" xfId="0" applyNumberFormat="1" applyFont="1" applyFill="1" applyBorder="1"/>
    <xf numFmtId="10" fontId="1" fillId="8" borderId="2" xfId="0" applyNumberFormat="1" applyFont="1" applyFill="1" applyBorder="1" applyProtection="1"/>
    <xf numFmtId="10" fontId="11" fillId="8" borderId="2" xfId="0" applyNumberFormat="1" applyFont="1" applyFill="1" applyBorder="1"/>
    <xf numFmtId="10" fontId="1" fillId="0" borderId="2" xfId="0" applyNumberFormat="1" applyFont="1" applyFill="1" applyBorder="1"/>
    <xf numFmtId="10" fontId="11" fillId="11" borderId="2" xfId="0" applyNumberFormat="1" applyFont="1" applyFill="1" applyBorder="1"/>
    <xf numFmtId="10" fontId="11" fillId="12" borderId="2" xfId="0" applyNumberFormat="1" applyFont="1" applyFill="1" applyBorder="1"/>
    <xf numFmtId="10" fontId="1" fillId="0" borderId="2" xfId="0" applyNumberFormat="1" applyFont="1" applyBorder="1"/>
    <xf numFmtId="10" fontId="11" fillId="7" borderId="2" xfId="0" applyNumberFormat="1" applyFont="1" applyFill="1" applyBorder="1"/>
    <xf numFmtId="10" fontId="1" fillId="0" borderId="36" xfId="0" applyNumberFormat="1" applyFont="1" applyBorder="1"/>
    <xf numFmtId="10" fontId="11" fillId="8" borderId="33" xfId="0" applyNumberFormat="1" applyFont="1" applyFill="1" applyBorder="1"/>
    <xf numFmtId="10" fontId="0" fillId="0" borderId="33" xfId="0" applyNumberFormat="1" applyBorder="1"/>
    <xf numFmtId="10" fontId="0" fillId="11" borderId="33" xfId="0" applyNumberFormat="1" applyFill="1" applyBorder="1"/>
    <xf numFmtId="10" fontId="0" fillId="12" borderId="33" xfId="0" applyNumberFormat="1" applyFill="1" applyBorder="1"/>
    <xf numFmtId="0" fontId="11" fillId="0" borderId="0" xfId="0" applyFont="1" applyBorder="1" applyAlignment="1"/>
    <xf numFmtId="0" fontId="16" fillId="0" borderId="33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/>
    </xf>
    <xf numFmtId="3" fontId="11" fillId="0" borderId="33" xfId="0" applyNumberFormat="1" applyFont="1" applyFill="1" applyBorder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11" fillId="0" borderId="33" xfId="0" applyFont="1" applyBorder="1" applyAlignment="1">
      <alignment horizontal="center" wrapText="1"/>
    </xf>
    <xf numFmtId="0" fontId="11" fillId="0" borderId="33" xfId="0" applyFont="1" applyBorder="1" applyAlignment="1">
      <alignment horizontal="center"/>
    </xf>
    <xf numFmtId="0" fontId="12" fillId="4" borderId="37" xfId="0" applyFont="1" applyFill="1" applyBorder="1" applyAlignment="1" applyProtection="1">
      <alignment horizontal="left" vertical="top"/>
    </xf>
    <xf numFmtId="3" fontId="12" fillId="4" borderId="13" xfId="0" applyNumberFormat="1" applyFont="1" applyFill="1" applyBorder="1" applyProtection="1"/>
    <xf numFmtId="0" fontId="1" fillId="4" borderId="7" xfId="0" applyFont="1" applyFill="1" applyBorder="1" applyAlignment="1" applyProtection="1">
      <alignment wrapText="1"/>
    </xf>
    <xf numFmtId="0" fontId="19" fillId="20" borderId="21" xfId="0" applyFont="1" applyFill="1" applyBorder="1" applyAlignment="1" applyProtection="1">
      <alignment horizontal="left"/>
    </xf>
    <xf numFmtId="0" fontId="19" fillId="20" borderId="22" xfId="0" applyFont="1" applyFill="1" applyBorder="1" applyAlignment="1" applyProtection="1">
      <alignment wrapText="1"/>
    </xf>
    <xf numFmtId="3" fontId="19" fillId="20" borderId="23" xfId="0" applyNumberFormat="1" applyFont="1" applyFill="1" applyBorder="1" applyAlignment="1" applyProtection="1">
      <alignment horizontal="right"/>
    </xf>
    <xf numFmtId="0" fontId="6" fillId="0" borderId="33" xfId="0" applyFont="1" applyBorder="1" applyAlignment="1" applyProtection="1">
      <alignment horizontal="left"/>
    </xf>
    <xf numFmtId="0" fontId="6" fillId="0" borderId="33" xfId="0" applyFont="1" applyBorder="1" applyAlignment="1" applyProtection="1">
      <alignment wrapText="1"/>
    </xf>
    <xf numFmtId="3" fontId="1" fillId="8" borderId="2" xfId="0" applyNumberFormat="1" applyFont="1" applyFill="1" applyBorder="1" applyAlignment="1"/>
    <xf numFmtId="3" fontId="1" fillId="0" borderId="2" xfId="0" applyNumberFormat="1" applyFont="1" applyBorder="1" applyAlignment="1"/>
    <xf numFmtId="3" fontId="29" fillId="11" borderId="2" xfId="0" applyNumberFormat="1" applyFont="1" applyFill="1" applyBorder="1" applyAlignment="1" applyProtection="1">
      <alignment horizontal="right" wrapText="1"/>
    </xf>
    <xf numFmtId="10" fontId="29" fillId="11" borderId="2" xfId="0" applyNumberFormat="1" applyFont="1" applyFill="1" applyBorder="1" applyAlignment="1" applyProtection="1">
      <alignment horizontal="right" wrapText="1"/>
    </xf>
    <xf numFmtId="3" fontId="29" fillId="6" borderId="2" xfId="0" applyNumberFormat="1" applyFont="1" applyFill="1" applyBorder="1" applyAlignment="1" applyProtection="1">
      <alignment horizontal="right" wrapText="1"/>
    </xf>
    <xf numFmtId="10" fontId="29" fillId="6" borderId="2" xfId="0" applyNumberFormat="1" applyFont="1" applyFill="1" applyBorder="1" applyAlignment="1" applyProtection="1">
      <alignment horizontal="right" wrapText="1"/>
    </xf>
    <xf numFmtId="3" fontId="30" fillId="12" borderId="2" xfId="0" applyNumberFormat="1" applyFont="1" applyFill="1" applyBorder="1" applyAlignment="1" applyProtection="1">
      <alignment horizontal="right" wrapText="1"/>
    </xf>
    <xf numFmtId="3" fontId="1" fillId="12" borderId="2" xfId="0" applyNumberFormat="1" applyFont="1" applyFill="1" applyBorder="1" applyAlignment="1"/>
    <xf numFmtId="10" fontId="30" fillId="1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Fill="1" applyBorder="1" applyAlignment="1" applyProtection="1">
      <alignment horizontal="right" wrapText="1"/>
    </xf>
    <xf numFmtId="10" fontId="30" fillId="0" borderId="2" xfId="0" applyNumberFormat="1" applyFont="1" applyFill="1" applyBorder="1" applyAlignment="1" applyProtection="1">
      <alignment horizontal="right" wrapText="1"/>
    </xf>
    <xf numFmtId="3" fontId="30" fillId="0" borderId="33" xfId="0" applyNumberFormat="1" applyFont="1" applyBorder="1" applyAlignment="1" applyProtection="1">
      <alignment horizontal="right" wrapText="1"/>
    </xf>
    <xf numFmtId="3" fontId="1" fillId="0" borderId="33" xfId="0" applyNumberFormat="1" applyFont="1" applyBorder="1" applyAlignment="1"/>
    <xf numFmtId="10" fontId="30" fillId="0" borderId="33" xfId="0" applyNumberFormat="1" applyFont="1" applyBorder="1" applyAlignment="1" applyProtection="1">
      <alignment horizontal="right" wrapText="1"/>
    </xf>
    <xf numFmtId="3" fontId="29" fillId="11" borderId="2" xfId="0" applyNumberFormat="1" applyFont="1" applyFill="1" applyBorder="1" applyAlignment="1" applyProtection="1">
      <alignment horizontal="right"/>
    </xf>
    <xf numFmtId="10" fontId="29" fillId="11" borderId="2" xfId="0" applyNumberFormat="1" applyFont="1" applyFill="1" applyBorder="1" applyAlignment="1" applyProtection="1">
      <alignment horizontal="right"/>
    </xf>
    <xf numFmtId="3" fontId="29" fillId="6" borderId="2" xfId="0" applyNumberFormat="1" applyFont="1" applyFill="1" applyBorder="1" applyAlignment="1" applyProtection="1">
      <alignment horizontal="right"/>
    </xf>
    <xf numFmtId="10" fontId="29" fillId="6" borderId="2" xfId="0" applyNumberFormat="1" applyFont="1" applyFill="1" applyBorder="1" applyAlignment="1" applyProtection="1">
      <alignment horizontal="right"/>
    </xf>
    <xf numFmtId="3" fontId="30" fillId="0" borderId="2" xfId="0" applyNumberFormat="1" applyFont="1" applyBorder="1" applyAlignment="1" applyProtection="1">
      <alignment wrapText="1"/>
    </xf>
    <xf numFmtId="10" fontId="30" fillId="0" borderId="2" xfId="0" applyNumberFormat="1" applyFont="1" applyBorder="1" applyAlignment="1" applyProtection="1">
      <alignment wrapText="1"/>
    </xf>
    <xf numFmtId="3" fontId="30" fillId="14" borderId="2" xfId="0" applyNumberFormat="1" applyFont="1" applyFill="1" applyBorder="1" applyAlignment="1" applyProtection="1">
      <alignment horizontal="right" wrapText="1"/>
    </xf>
    <xf numFmtId="3" fontId="1" fillId="14" borderId="2" xfId="0" applyNumberFormat="1" applyFont="1" applyFill="1" applyBorder="1" applyAlignment="1"/>
    <xf numFmtId="10" fontId="30" fillId="14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horizontal="right" wrapText="1"/>
    </xf>
    <xf numFmtId="3" fontId="1" fillId="5" borderId="2" xfId="0" applyNumberFormat="1" applyFont="1" applyFill="1" applyBorder="1" applyAlignment="1"/>
    <xf numFmtId="10" fontId="30" fillId="5" borderId="2" xfId="0" applyNumberFormat="1" applyFont="1" applyFill="1" applyBorder="1" applyAlignment="1" applyProtection="1">
      <alignment horizontal="right" wrapText="1"/>
    </xf>
    <xf numFmtId="3" fontId="30" fillId="5" borderId="2" xfId="0" applyNumberFormat="1" applyFont="1" applyFill="1" applyBorder="1" applyAlignment="1" applyProtection="1">
      <alignment wrapText="1"/>
    </xf>
    <xf numFmtId="10" fontId="30" fillId="5" borderId="2" xfId="0" applyNumberFormat="1" applyFont="1" applyFill="1" applyBorder="1" applyAlignment="1" applyProtection="1">
      <alignment wrapText="1"/>
    </xf>
    <xf numFmtId="3" fontId="30" fillId="0" borderId="2" xfId="0" applyNumberFormat="1" applyFont="1" applyFill="1" applyBorder="1" applyAlignment="1" applyProtection="1">
      <alignment wrapText="1"/>
    </xf>
    <xf numFmtId="10" fontId="30" fillId="0" borderId="2" xfId="0" applyNumberFormat="1" applyFont="1" applyFill="1" applyBorder="1" applyAlignment="1" applyProtection="1">
      <alignment wrapText="1"/>
    </xf>
    <xf numFmtId="3" fontId="30" fillId="12" borderId="2" xfId="0" applyNumberFormat="1" applyFont="1" applyFill="1" applyBorder="1" applyAlignment="1" applyProtection="1">
      <alignment wrapText="1"/>
    </xf>
    <xf numFmtId="10" fontId="30" fillId="12" borderId="2" xfId="0" applyNumberFormat="1" applyFont="1" applyFill="1" applyBorder="1" applyAlignment="1" applyProtection="1">
      <alignment wrapText="1"/>
    </xf>
    <xf numFmtId="3" fontId="11" fillId="11" borderId="33" xfId="0" applyNumberFormat="1" applyFont="1" applyFill="1" applyBorder="1" applyAlignment="1"/>
    <xf numFmtId="3" fontId="29" fillId="11" borderId="33" xfId="0" applyNumberFormat="1" applyFont="1" applyFill="1" applyBorder="1" applyAlignment="1" applyProtection="1">
      <alignment horizontal="right" wrapText="1"/>
    </xf>
    <xf numFmtId="10" fontId="29" fillId="11" borderId="33" xfId="0" applyNumberFormat="1" applyFont="1" applyFill="1" applyBorder="1" applyAlignment="1" applyProtection="1">
      <alignment horizontal="right" wrapText="1"/>
    </xf>
    <xf numFmtId="3" fontId="29" fillId="6" borderId="33" xfId="0" applyNumberFormat="1" applyFont="1" applyFill="1" applyBorder="1" applyAlignment="1">
      <alignment horizontal="right" wrapText="1"/>
    </xf>
    <xf numFmtId="3" fontId="11" fillId="6" borderId="33" xfId="0" applyNumberFormat="1" applyFont="1" applyFill="1" applyBorder="1" applyAlignment="1"/>
    <xf numFmtId="10" fontId="29" fillId="6" borderId="33" xfId="0" applyNumberFormat="1" applyFont="1" applyFill="1" applyBorder="1" applyAlignment="1">
      <alignment horizontal="right" wrapText="1"/>
    </xf>
    <xf numFmtId="3" fontId="29" fillId="12" borderId="33" xfId="0" applyNumberFormat="1" applyFont="1" applyFill="1" applyBorder="1" applyAlignment="1">
      <alignment horizontal="right" wrapText="1"/>
    </xf>
    <xf numFmtId="3" fontId="11" fillId="12" borderId="33" xfId="0" applyNumberFormat="1" applyFont="1" applyFill="1" applyBorder="1" applyAlignment="1"/>
    <xf numFmtId="10" fontId="29" fillId="12" borderId="33" xfId="0" applyNumberFormat="1" applyFont="1" applyFill="1" applyBorder="1" applyAlignment="1">
      <alignment horizontal="right" wrapText="1"/>
    </xf>
    <xf numFmtId="3" fontId="30" fillId="0" borderId="33" xfId="0" applyNumberFormat="1" applyFont="1" applyBorder="1" applyAlignment="1">
      <alignment horizontal="right" wrapText="1"/>
    </xf>
    <xf numFmtId="10" fontId="30" fillId="0" borderId="33" xfId="0" applyNumberFormat="1" applyFont="1" applyBorder="1" applyAlignment="1">
      <alignment horizontal="right" wrapText="1"/>
    </xf>
    <xf numFmtId="3" fontId="30" fillId="13" borderId="2" xfId="0" applyNumberFormat="1" applyFont="1" applyFill="1" applyBorder="1" applyAlignment="1" applyProtection="1">
      <alignment horizontal="right" wrapText="1"/>
    </xf>
    <xf numFmtId="10" fontId="30" fillId="13" borderId="2" xfId="0" applyNumberFormat="1" applyFont="1" applyFill="1" applyBorder="1" applyAlignment="1" applyProtection="1">
      <alignment horizontal="right" wrapText="1"/>
    </xf>
    <xf numFmtId="3" fontId="1" fillId="19" borderId="2" xfId="0" applyNumberFormat="1" applyFont="1" applyFill="1" applyBorder="1" applyAlignment="1"/>
    <xf numFmtId="3" fontId="30" fillId="2" borderId="2" xfId="0" applyNumberFormat="1" applyFont="1" applyFill="1" applyBorder="1" applyAlignment="1" applyProtection="1">
      <alignment horizontal="right" wrapText="1"/>
    </xf>
    <xf numFmtId="10" fontId="30" fillId="2" borderId="2" xfId="0" applyNumberFormat="1" applyFont="1" applyFill="1" applyBorder="1" applyAlignment="1" applyProtection="1">
      <alignment horizontal="right" wrapText="1"/>
    </xf>
    <xf numFmtId="3" fontId="30" fillId="0" borderId="2" xfId="0" applyNumberFormat="1" applyFont="1" applyBorder="1" applyAlignment="1">
      <alignment horizontal="right" wrapText="1"/>
    </xf>
    <xf numFmtId="10" fontId="30" fillId="0" borderId="2" xfId="0" applyNumberFormat="1" applyFont="1" applyBorder="1" applyAlignment="1">
      <alignment horizontal="right" wrapText="1"/>
    </xf>
    <xf numFmtId="3" fontId="29" fillId="11" borderId="33" xfId="0" applyNumberFormat="1" applyFont="1" applyFill="1" applyBorder="1" applyAlignment="1">
      <alignment horizontal="right" wrapText="1"/>
    </xf>
    <xf numFmtId="10" fontId="29" fillId="11" borderId="33" xfId="0" applyNumberFormat="1" applyFont="1" applyFill="1" applyBorder="1" applyAlignment="1">
      <alignment horizontal="right" wrapText="1"/>
    </xf>
    <xf numFmtId="3" fontId="30" fillId="13" borderId="33" xfId="0" applyNumberFormat="1" applyFont="1" applyFill="1" applyBorder="1" applyAlignment="1">
      <alignment horizontal="right" wrapText="1"/>
    </xf>
    <xf numFmtId="10" fontId="30" fillId="13" borderId="33" xfId="0" applyNumberFormat="1" applyFont="1" applyFill="1" applyBorder="1" applyAlignment="1">
      <alignment horizontal="right" wrapText="1"/>
    </xf>
    <xf numFmtId="3" fontId="1" fillId="4" borderId="33" xfId="0" applyNumberFormat="1" applyFont="1" applyFill="1" applyBorder="1" applyAlignment="1"/>
    <xf numFmtId="3" fontId="29" fillId="15" borderId="2" xfId="0" applyNumberFormat="1" applyFont="1" applyFill="1" applyBorder="1" applyAlignment="1">
      <alignment horizontal="right" wrapText="1"/>
    </xf>
    <xf numFmtId="10" fontId="29" fillId="15" borderId="2" xfId="0" applyNumberFormat="1" applyFont="1" applyFill="1" applyBorder="1" applyAlignment="1">
      <alignment horizontal="right" wrapText="1"/>
    </xf>
    <xf numFmtId="3" fontId="29" fillId="16" borderId="2" xfId="0" applyNumberFormat="1" applyFont="1" applyFill="1" applyBorder="1" applyAlignment="1">
      <alignment horizontal="right" wrapText="1"/>
    </xf>
    <xf numFmtId="10" fontId="29" fillId="16" borderId="2" xfId="0" applyNumberFormat="1" applyFont="1" applyFill="1" applyBorder="1" applyAlignment="1">
      <alignment horizontal="right" wrapText="1"/>
    </xf>
    <xf numFmtId="3" fontId="29" fillId="6" borderId="2" xfId="0" applyNumberFormat="1" applyFont="1" applyFill="1" applyBorder="1" applyAlignment="1" applyProtection="1">
      <alignment wrapText="1"/>
    </xf>
    <xf numFmtId="10" fontId="29" fillId="6" borderId="2" xfId="0" applyNumberFormat="1" applyFont="1" applyFill="1" applyBorder="1" applyAlignment="1" applyProtection="1">
      <alignment wrapText="1"/>
    </xf>
    <xf numFmtId="3" fontId="30" fillId="13" borderId="2" xfId="0" applyNumberFormat="1" applyFont="1" applyFill="1" applyBorder="1" applyAlignment="1" applyProtection="1">
      <alignment wrapText="1"/>
    </xf>
    <xf numFmtId="10" fontId="30" fillId="13" borderId="2" xfId="0" applyNumberFormat="1" applyFont="1" applyFill="1" applyBorder="1" applyAlignment="1" applyProtection="1">
      <alignment wrapText="1"/>
    </xf>
    <xf numFmtId="3" fontId="1" fillId="0" borderId="33" xfId="0" applyNumberFormat="1" applyFont="1" applyFill="1" applyBorder="1" applyAlignment="1"/>
    <xf numFmtId="3" fontId="29" fillId="23" borderId="33" xfId="0" applyNumberFormat="1" applyFont="1" applyFill="1" applyBorder="1" applyAlignment="1">
      <alignment horizontal="right" wrapText="1"/>
    </xf>
    <xf numFmtId="3" fontId="11" fillId="23" borderId="33" xfId="0" applyNumberFormat="1" applyFont="1" applyFill="1" applyBorder="1" applyAlignment="1"/>
    <xf numFmtId="10" fontId="29" fillId="23" borderId="33" xfId="0" applyNumberFormat="1" applyFont="1" applyFill="1" applyBorder="1" applyAlignment="1">
      <alignment horizontal="right" wrapText="1"/>
    </xf>
    <xf numFmtId="3" fontId="30" fillId="12" borderId="33" xfId="0" applyNumberFormat="1" applyFont="1" applyFill="1" applyBorder="1" applyAlignment="1">
      <alignment horizontal="right" wrapText="1"/>
    </xf>
    <xf numFmtId="10" fontId="30" fillId="12" borderId="33" xfId="0" applyNumberFormat="1" applyFont="1" applyFill="1" applyBorder="1" applyAlignment="1">
      <alignment horizontal="right" wrapText="1"/>
    </xf>
    <xf numFmtId="3" fontId="30" fillId="0" borderId="36" xfId="0" applyNumberFormat="1" applyFont="1" applyBorder="1" applyAlignment="1">
      <alignment horizontal="right" wrapText="1"/>
    </xf>
    <xf numFmtId="3" fontId="1" fillId="0" borderId="36" xfId="0" applyNumberFormat="1" applyFont="1" applyBorder="1" applyAlignment="1"/>
    <xf numFmtId="10" fontId="30" fillId="0" borderId="36" xfId="0" applyNumberFormat="1" applyFont="1" applyBorder="1" applyAlignment="1">
      <alignment horizontal="right" wrapText="1"/>
    </xf>
    <xf numFmtId="0" fontId="14" fillId="0" borderId="28" xfId="0" applyFont="1" applyBorder="1" applyAlignment="1" applyProtection="1">
      <alignment horizontal="center"/>
    </xf>
    <xf numFmtId="0" fontId="1" fillId="0" borderId="0" xfId="4" applyFill="1" applyBorder="1" applyAlignment="1"/>
    <xf numFmtId="0" fontId="3" fillId="0" borderId="0" xfId="4" applyFont="1" applyAlignment="1"/>
    <xf numFmtId="0" fontId="3" fillId="0" borderId="0" xfId="4" applyFont="1" applyAlignment="1"/>
    <xf numFmtId="0" fontId="1" fillId="0" borderId="0" xfId="4" applyFill="1" applyBorder="1" applyAlignment="1"/>
    <xf numFmtId="0" fontId="3" fillId="0" borderId="0" xfId="4" applyFont="1" applyAlignment="1"/>
    <xf numFmtId="0" fontId="27" fillId="8" borderId="24" xfId="0" applyFont="1" applyFill="1" applyBorder="1" applyAlignment="1">
      <alignment horizontal="left" wrapText="1"/>
    </xf>
    <xf numFmtId="0" fontId="29" fillId="7" borderId="33" xfId="0" applyFont="1" applyFill="1" applyBorder="1" applyAlignment="1" applyProtection="1">
      <alignment horizontal="left"/>
    </xf>
    <xf numFmtId="0" fontId="27" fillId="2" borderId="33" xfId="0" applyFont="1" applyFill="1" applyBorder="1" applyAlignment="1" applyProtection="1">
      <alignment horizontal="left"/>
    </xf>
    <xf numFmtId="3" fontId="0" fillId="0" borderId="0" xfId="0" applyNumberFormat="1" applyBorder="1" applyAlignment="1">
      <alignment vertical="center"/>
    </xf>
    <xf numFmtId="164" fontId="6" fillId="0" borderId="33" xfId="0" applyNumberFormat="1" applyFont="1" applyBorder="1" applyAlignment="1" applyProtection="1">
      <alignment wrapText="1"/>
    </xf>
    <xf numFmtId="1" fontId="6" fillId="0" borderId="33" xfId="0" applyNumberFormat="1" applyFont="1" applyBorder="1" applyAlignment="1" applyProtection="1">
      <alignment horizontal="left"/>
    </xf>
    <xf numFmtId="3" fontId="11" fillId="7" borderId="19" xfId="0" applyNumberFormat="1" applyFont="1" applyFill="1" applyBorder="1" applyProtection="1"/>
    <xf numFmtId="0" fontId="11" fillId="0" borderId="2" xfId="0" applyFont="1" applyBorder="1" applyAlignment="1">
      <alignment horizontal="left"/>
    </xf>
    <xf numFmtId="3" fontId="14" fillId="0" borderId="2" xfId="0" applyNumberFormat="1" applyFont="1" applyBorder="1" applyAlignment="1">
      <alignment horizontal="right"/>
    </xf>
    <xf numFmtId="0" fontId="11" fillId="0" borderId="2" xfId="0" applyFont="1" applyBorder="1"/>
    <xf numFmtId="0" fontId="11" fillId="0" borderId="29" xfId="0" applyFont="1" applyBorder="1"/>
    <xf numFmtId="0" fontId="11" fillId="0" borderId="2" xfId="0" applyFont="1" applyFill="1" applyBorder="1" applyAlignment="1">
      <alignment horizontal="left"/>
    </xf>
    <xf numFmtId="3" fontId="11" fillId="0" borderId="2" xfId="0" applyNumberFormat="1" applyFont="1" applyFill="1" applyBorder="1"/>
    <xf numFmtId="0" fontId="11" fillId="0" borderId="2" xfId="0" applyFont="1" applyFill="1" applyBorder="1"/>
    <xf numFmtId="0" fontId="11" fillId="0" borderId="29" xfId="0" applyFont="1" applyFill="1" applyBorder="1"/>
    <xf numFmtId="0" fontId="11" fillId="0" borderId="33" xfId="0" applyFont="1" applyBorder="1" applyAlignment="1">
      <alignment horizontal="left"/>
    </xf>
    <xf numFmtId="3" fontId="14" fillId="0" borderId="33" xfId="0" applyNumberFormat="1" applyFont="1" applyBorder="1" applyAlignment="1">
      <alignment horizontal="right"/>
    </xf>
    <xf numFmtId="0" fontId="11" fillId="0" borderId="33" xfId="0" applyFont="1" applyBorder="1"/>
    <xf numFmtId="0" fontId="11" fillId="0" borderId="33" xfId="0" applyFont="1" applyBorder="1" applyAlignment="1">
      <alignment horizontal="left" wrapText="1"/>
    </xf>
    <xf numFmtId="0" fontId="11" fillId="0" borderId="33" xfId="0" applyFont="1" applyFill="1" applyBorder="1" applyAlignment="1"/>
    <xf numFmtId="3" fontId="11" fillId="0" borderId="33" xfId="0" applyNumberFormat="1" applyFont="1" applyFill="1" applyBorder="1" applyAlignment="1"/>
    <xf numFmtId="0" fontId="11" fillId="0" borderId="33" xfId="0" applyFont="1" applyBorder="1" applyAlignment="1">
      <alignment horizontal="center" vertical="center" wrapText="1"/>
    </xf>
    <xf numFmtId="0" fontId="27" fillId="8" borderId="35" xfId="0" applyFont="1" applyFill="1" applyBorder="1" applyAlignment="1">
      <alignment horizontal="left" wrapText="1"/>
    </xf>
    <xf numFmtId="0" fontId="24" fillId="8" borderId="29" xfId="0" applyFont="1" applyFill="1" applyBorder="1" applyAlignment="1">
      <alignment wrapText="1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protection locked="0"/>
    </xf>
    <xf numFmtId="10" fontId="26" fillId="9" borderId="14" xfId="0" applyNumberFormat="1" applyFont="1" applyFill="1" applyBorder="1" applyAlignment="1" applyProtection="1">
      <alignment horizontal="right" wrapText="1"/>
    </xf>
    <xf numFmtId="10" fontId="26" fillId="10" borderId="14" xfId="0" applyNumberFormat="1" applyFont="1" applyFill="1" applyBorder="1" applyAlignment="1" applyProtection="1">
      <alignment horizontal="right" wrapText="1"/>
    </xf>
    <xf numFmtId="0" fontId="11" fillId="0" borderId="28" xfId="0" applyFont="1" applyBorder="1" applyAlignment="1" applyProtection="1">
      <alignment horizontal="center" vertical="center" wrapText="1"/>
    </xf>
    <xf numFmtId="0" fontId="13" fillId="0" borderId="44" xfId="0" applyFont="1" applyBorder="1" applyAlignment="1" applyProtection="1">
      <alignment horizontal="center" wrapText="1"/>
    </xf>
    <xf numFmtId="3" fontId="19" fillId="20" borderId="28" xfId="0" applyNumberFormat="1" applyFont="1" applyFill="1" applyBorder="1" applyAlignment="1" applyProtection="1">
      <alignment wrapText="1"/>
    </xf>
    <xf numFmtId="3" fontId="22" fillId="0" borderId="28" xfId="0" applyNumberFormat="1" applyFont="1" applyBorder="1" applyAlignment="1" applyProtection="1">
      <alignment horizontal="right" wrapText="1"/>
    </xf>
    <xf numFmtId="3" fontId="19" fillId="20" borderId="28" xfId="0" applyNumberFormat="1" applyFont="1" applyFill="1" applyBorder="1" applyAlignment="1" applyProtection="1">
      <alignment horizontal="right" wrapText="1"/>
    </xf>
    <xf numFmtId="3" fontId="4" fillId="7" borderId="31" xfId="0" applyNumberFormat="1" applyFont="1" applyFill="1" applyBorder="1" applyAlignment="1" applyProtection="1">
      <alignment horizontal="right" wrapText="1"/>
    </xf>
    <xf numFmtId="3" fontId="6" fillId="0" borderId="33" xfId="0" applyNumberFormat="1" applyFont="1" applyBorder="1" applyAlignment="1" applyProtection="1">
      <alignment horizontal="right" wrapText="1"/>
    </xf>
    <xf numFmtId="3" fontId="4" fillId="7" borderId="33" xfId="0" applyNumberFormat="1" applyFont="1" applyFill="1" applyBorder="1" applyAlignment="1" applyProtection="1">
      <alignment horizontal="right" wrapText="1"/>
    </xf>
    <xf numFmtId="0" fontId="6" fillId="0" borderId="33" xfId="0" applyNumberFormat="1" applyFont="1" applyBorder="1" applyAlignment="1" applyProtection="1">
      <alignment horizontal="right" wrapText="1"/>
    </xf>
    <xf numFmtId="0" fontId="11" fillId="7" borderId="33" xfId="0" applyNumberFormat="1" applyFont="1" applyFill="1" applyBorder="1" applyAlignment="1" applyProtection="1">
      <alignment horizontal="right" wrapText="1"/>
    </xf>
    <xf numFmtId="0" fontId="12" fillId="0" borderId="33" xfId="0" applyNumberFormat="1" applyFont="1" applyFill="1" applyBorder="1" applyAlignment="1" applyProtection="1">
      <alignment horizontal="right" wrapText="1"/>
    </xf>
    <xf numFmtId="3" fontId="19" fillId="20" borderId="44" xfId="0" applyNumberFormat="1" applyFont="1" applyFill="1" applyBorder="1" applyAlignment="1" applyProtection="1">
      <alignment horizontal="right" wrapText="1"/>
    </xf>
    <xf numFmtId="0" fontId="6" fillId="0" borderId="33" xfId="0" applyNumberFormat="1" applyFont="1" applyBorder="1" applyAlignment="1">
      <alignment horizontal="right" wrapText="1"/>
    </xf>
    <xf numFmtId="3" fontId="6" fillId="0" borderId="33" xfId="0" applyNumberFormat="1" applyFont="1" applyBorder="1" applyAlignment="1">
      <alignment horizontal="right" wrapText="1"/>
    </xf>
    <xf numFmtId="0" fontId="19" fillId="20" borderId="45" xfId="0" applyNumberFormat="1" applyFont="1" applyFill="1" applyBorder="1" applyAlignment="1" applyProtection="1">
      <alignment horizontal="right" wrapText="1"/>
    </xf>
    <xf numFmtId="0" fontId="14" fillId="7" borderId="33" xfId="0" applyNumberFormat="1" applyFont="1" applyFill="1" applyBorder="1" applyAlignment="1">
      <alignment horizontal="right" wrapText="1"/>
    </xf>
    <xf numFmtId="3" fontId="11" fillId="7" borderId="33" xfId="0" applyNumberFormat="1" applyFont="1" applyFill="1" applyBorder="1" applyAlignment="1">
      <alignment horizontal="right"/>
    </xf>
    <xf numFmtId="0" fontId="5" fillId="0" borderId="33" xfId="0" applyNumberFormat="1" applyFont="1" applyBorder="1" applyAlignment="1">
      <alignment horizontal="right" wrapText="1"/>
    </xf>
    <xf numFmtId="3" fontId="0" fillId="0" borderId="33" xfId="0" applyNumberFormat="1" applyBorder="1" applyAlignment="1">
      <alignment horizontal="right"/>
    </xf>
    <xf numFmtId="10" fontId="19" fillId="20" borderId="11" xfId="0" applyNumberFormat="1" applyFont="1" applyFill="1" applyBorder="1" applyAlignment="1" applyProtection="1">
      <alignment horizontal="right"/>
    </xf>
    <xf numFmtId="10" fontId="4" fillId="7" borderId="6" xfId="0" applyNumberFormat="1" applyFont="1" applyFill="1" applyBorder="1" applyAlignment="1" applyProtection="1">
      <alignment horizontal="right"/>
    </xf>
    <xf numFmtId="10" fontId="6" fillId="0" borderId="2" xfId="0" applyNumberFormat="1" applyFont="1" applyFill="1" applyBorder="1" applyAlignment="1" applyProtection="1">
      <alignment horizontal="right"/>
    </xf>
    <xf numFmtId="10" fontId="4" fillId="7" borderId="2" xfId="0" applyNumberFormat="1" applyFont="1" applyFill="1" applyBorder="1" applyAlignment="1" applyProtection="1">
      <alignment horizontal="right"/>
    </xf>
    <xf numFmtId="10" fontId="11" fillId="7" borderId="2" xfId="0" applyNumberFormat="1" applyFont="1" applyFill="1" applyBorder="1" applyAlignment="1" applyProtection="1">
      <alignment horizontal="right"/>
    </xf>
    <xf numFmtId="10" fontId="12" fillId="0" borderId="2" xfId="0" applyNumberFormat="1" applyFont="1" applyFill="1" applyBorder="1" applyAlignment="1" applyProtection="1">
      <alignment horizontal="right"/>
    </xf>
    <xf numFmtId="10" fontId="4" fillId="7" borderId="2" xfId="0" applyNumberFormat="1" applyFont="1" applyFill="1" applyBorder="1" applyAlignment="1" applyProtection="1">
      <alignment horizontal="right" wrapText="1"/>
    </xf>
    <xf numFmtId="10" fontId="6" fillId="0" borderId="33" xfId="0" applyNumberFormat="1" applyFont="1" applyFill="1" applyBorder="1" applyAlignment="1" applyProtection="1">
      <alignment horizontal="right"/>
    </xf>
    <xf numFmtId="10" fontId="19" fillId="20" borderId="23" xfId="0" applyNumberFormat="1" applyFont="1" applyFill="1" applyBorder="1" applyAlignment="1" applyProtection="1">
      <alignment horizontal="right"/>
    </xf>
    <xf numFmtId="10" fontId="19" fillId="20" borderId="41" xfId="0" applyNumberFormat="1" applyFont="1" applyFill="1" applyBorder="1" applyAlignment="1" applyProtection="1">
      <alignment horizontal="right"/>
    </xf>
    <xf numFmtId="10" fontId="11" fillId="7" borderId="33" xfId="0" applyNumberFormat="1" applyFont="1" applyFill="1" applyBorder="1"/>
    <xf numFmtId="0" fontId="13" fillId="0" borderId="28" xfId="0" applyFont="1" applyBorder="1" applyAlignment="1" applyProtection="1">
      <alignment horizontal="center" wrapText="1"/>
    </xf>
    <xf numFmtId="3" fontId="4" fillId="7" borderId="3" xfId="0" applyNumberFormat="1" applyFont="1" applyFill="1" applyBorder="1" applyAlignment="1" applyProtection="1">
      <alignment wrapText="1"/>
    </xf>
    <xf numFmtId="3" fontId="12" fillId="4" borderId="29" xfId="0" applyNumberFormat="1" applyFont="1" applyFill="1" applyBorder="1" applyAlignment="1" applyProtection="1">
      <alignment wrapText="1"/>
    </xf>
    <xf numFmtId="3" fontId="11" fillId="7" borderId="29" xfId="0" applyNumberFormat="1" applyFont="1" applyFill="1" applyBorder="1" applyAlignment="1" applyProtection="1">
      <alignment wrapText="1"/>
    </xf>
    <xf numFmtId="3" fontId="12" fillId="4" borderId="46" xfId="0" applyNumberFormat="1" applyFont="1" applyFill="1" applyBorder="1" applyAlignment="1" applyProtection="1">
      <alignment wrapText="1"/>
    </xf>
    <xf numFmtId="3" fontId="19" fillId="21" borderId="28" xfId="0" applyNumberFormat="1" applyFont="1" applyFill="1" applyBorder="1" applyAlignment="1" applyProtection="1">
      <alignment wrapText="1"/>
    </xf>
    <xf numFmtId="3" fontId="11" fillId="7" borderId="3" xfId="0" applyNumberFormat="1" applyFont="1" applyFill="1" applyBorder="1" applyAlignment="1" applyProtection="1">
      <alignment wrapText="1"/>
    </xf>
    <xf numFmtId="3" fontId="12" fillId="7" borderId="29" xfId="0" applyNumberFormat="1" applyFont="1" applyFill="1" applyBorder="1" applyAlignment="1" applyProtection="1">
      <alignment wrapText="1"/>
    </xf>
    <xf numFmtId="3" fontId="1" fillId="4" borderId="46" xfId="0" applyNumberFormat="1" applyFont="1" applyFill="1" applyBorder="1" applyAlignment="1" applyProtection="1">
      <alignment wrapText="1"/>
    </xf>
    <xf numFmtId="3" fontId="19" fillId="21" borderId="45" xfId="0" applyNumberFormat="1" applyFont="1" applyFill="1" applyBorder="1" applyAlignment="1" applyProtection="1">
      <alignment wrapText="1"/>
    </xf>
    <xf numFmtId="10" fontId="22" fillId="0" borderId="11" xfId="0" applyNumberFormat="1" applyFont="1" applyBorder="1" applyAlignment="1" applyProtection="1">
      <alignment horizontal="right"/>
    </xf>
    <xf numFmtId="10" fontId="20" fillId="20" borderId="11" xfId="0" applyNumberFormat="1" applyFont="1" applyFill="1" applyBorder="1" applyAlignment="1" applyProtection="1">
      <alignment horizontal="right"/>
    </xf>
    <xf numFmtId="10" fontId="11" fillId="7" borderId="17" xfId="0" applyNumberFormat="1" applyFont="1" applyFill="1" applyBorder="1" applyAlignment="1" applyProtection="1">
      <alignment horizontal="right"/>
    </xf>
    <xf numFmtId="10" fontId="12" fillId="4" borderId="19" xfId="0" applyNumberFormat="1" applyFont="1" applyFill="1" applyBorder="1" applyAlignment="1" applyProtection="1">
      <alignment horizontal="right"/>
    </xf>
    <xf numFmtId="10" fontId="11" fillId="7" borderId="19" xfId="0" applyNumberFormat="1" applyFont="1" applyFill="1" applyBorder="1" applyAlignment="1" applyProtection="1">
      <alignment horizontal="right"/>
    </xf>
    <xf numFmtId="10" fontId="12" fillId="4" borderId="13" xfId="0" applyNumberFormat="1" applyFont="1" applyFill="1" applyBorder="1" applyAlignment="1" applyProtection="1">
      <alignment horizontal="right"/>
    </xf>
    <xf numFmtId="10" fontId="20" fillId="20" borderId="11" xfId="0" applyNumberFormat="1" applyFont="1" applyFill="1" applyBorder="1" applyProtection="1"/>
    <xf numFmtId="10" fontId="11" fillId="7" borderId="17" xfId="0" applyNumberFormat="1" applyFont="1" applyFill="1" applyBorder="1" applyProtection="1"/>
    <xf numFmtId="10" fontId="12" fillId="4" borderId="19" xfId="0" applyNumberFormat="1" applyFont="1" applyFill="1" applyBorder="1" applyProtection="1"/>
    <xf numFmtId="10" fontId="11" fillId="7" borderId="19" xfId="0" applyNumberFormat="1" applyFont="1" applyFill="1" applyBorder="1" applyProtection="1"/>
    <xf numFmtId="10" fontId="12" fillId="4" borderId="13" xfId="0" applyNumberFormat="1" applyFont="1" applyFill="1" applyBorder="1" applyProtection="1"/>
    <xf numFmtId="10" fontId="20" fillId="20" borderId="41" xfId="0" applyNumberFormat="1" applyFont="1" applyFill="1" applyBorder="1" applyProtection="1"/>
    <xf numFmtId="10" fontId="6" fillId="7" borderId="38" xfId="0" applyNumberFormat="1" applyFont="1" applyFill="1" applyBorder="1" applyAlignment="1">
      <alignment wrapText="1"/>
    </xf>
    <xf numFmtId="10" fontId="6" fillId="4" borderId="38" xfId="0" applyNumberFormat="1" applyFont="1" applyFill="1" applyBorder="1" applyAlignment="1">
      <alignment wrapText="1"/>
    </xf>
    <xf numFmtId="0" fontId="12" fillId="4" borderId="32" xfId="0" applyFont="1" applyFill="1" applyBorder="1" applyAlignment="1" applyProtection="1">
      <alignment horizontal="left" vertical="top"/>
    </xf>
    <xf numFmtId="3" fontId="12" fillId="4" borderId="34" xfId="0" applyNumberFormat="1" applyFont="1" applyFill="1" applyBorder="1" applyAlignment="1" applyProtection="1">
      <alignment horizontal="right"/>
    </xf>
    <xf numFmtId="10" fontId="12" fillId="4" borderId="34" xfId="0" applyNumberFormat="1" applyFont="1" applyFill="1" applyBorder="1" applyAlignment="1" applyProtection="1">
      <alignment horizontal="right"/>
    </xf>
    <xf numFmtId="0" fontId="1" fillId="4" borderId="33" xfId="0" applyFont="1" applyFill="1" applyBorder="1" applyAlignment="1" applyProtection="1">
      <alignment wrapText="1"/>
    </xf>
    <xf numFmtId="0" fontId="11" fillId="0" borderId="36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10" fontId="11" fillId="0" borderId="33" xfId="0" applyNumberFormat="1" applyFont="1" applyBorder="1"/>
    <xf numFmtId="10" fontId="11" fillId="0" borderId="33" xfId="0" applyNumberFormat="1" applyFont="1" applyFill="1" applyBorder="1"/>
    <xf numFmtId="0" fontId="1" fillId="0" borderId="0" xfId="0" applyFont="1" applyAlignment="1" applyProtection="1">
      <alignment vertical="top"/>
      <protection locked="0"/>
    </xf>
    <xf numFmtId="0" fontId="3" fillId="0" borderId="0" xfId="4" applyFont="1" applyAlignment="1">
      <alignment horizontal="left"/>
    </xf>
    <xf numFmtId="0" fontId="1" fillId="0" borderId="0" xfId="4" applyFill="1" applyBorder="1" applyAlignment="1">
      <alignment horizontal="left"/>
    </xf>
    <xf numFmtId="3" fontId="1" fillId="0" borderId="0" xfId="0" applyNumberFormat="1" applyFont="1"/>
    <xf numFmtId="0" fontId="0" fillId="0" borderId="0" xfId="0" applyBorder="1" applyAlignment="1">
      <alignment vertical="top"/>
    </xf>
    <xf numFmtId="0" fontId="37" fillId="0" borderId="9" xfId="0" applyFont="1" applyBorder="1" applyAlignment="1" applyProtection="1">
      <alignment horizontal="center" vertical="center" wrapText="1"/>
    </xf>
    <xf numFmtId="0" fontId="37" fillId="0" borderId="10" xfId="0" applyFont="1" applyBorder="1" applyAlignment="1" applyProtection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0" fillId="0" borderId="33" xfId="0" applyFill="1" applyBorder="1"/>
    <xf numFmtId="3" fontId="0" fillId="0" borderId="0" xfId="0" applyNumberFormat="1" applyFill="1"/>
    <xf numFmtId="3" fontId="6" fillId="0" borderId="0" xfId="0" applyNumberFormat="1" applyFont="1" applyFill="1" applyBorder="1" applyAlignment="1"/>
    <xf numFmtId="3" fontId="12" fillId="0" borderId="33" xfId="0" applyNumberFormat="1" applyFont="1" applyFill="1" applyBorder="1" applyAlignment="1" applyProtection="1">
      <alignment horizontal="right" wrapText="1"/>
    </xf>
    <xf numFmtId="3" fontId="11" fillId="7" borderId="33" xfId="0" applyNumberFormat="1" applyFont="1" applyFill="1" applyBorder="1" applyAlignment="1" applyProtection="1">
      <alignment horizontal="right" wrapText="1"/>
    </xf>
    <xf numFmtId="3" fontId="19" fillId="20" borderId="45" xfId="0" applyNumberFormat="1" applyFont="1" applyFill="1" applyBorder="1" applyAlignment="1" applyProtection="1">
      <alignment horizontal="right" wrapText="1"/>
    </xf>
    <xf numFmtId="3" fontId="11" fillId="7" borderId="33" xfId="0" applyNumberFormat="1" applyFont="1" applyFill="1" applyBorder="1" applyAlignment="1">
      <alignment horizontal="right" wrapText="1"/>
    </xf>
    <xf numFmtId="0" fontId="11" fillId="0" borderId="28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9" fillId="0" borderId="36" xfId="0" applyFont="1" applyBorder="1" applyAlignment="1">
      <alignment horizontal="center" vertical="center" wrapText="1"/>
    </xf>
    <xf numFmtId="0" fontId="29" fillId="0" borderId="31" xfId="0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1" fillId="0" borderId="0" xfId="0" applyFont="1" applyFill="1" applyBorder="1" applyAlignment="1">
      <alignment horizontal="left"/>
    </xf>
    <xf numFmtId="0" fontId="6" fillId="0" borderId="0" xfId="0" applyFont="1" applyAlignment="1" applyProtection="1"/>
    <xf numFmtId="0" fontId="0" fillId="0" borderId="0" xfId="0" applyAlignment="1" applyProtection="1"/>
    <xf numFmtId="0" fontId="6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9" fillId="7" borderId="26" xfId="0" applyFont="1" applyFill="1" applyBorder="1" applyAlignment="1"/>
    <xf numFmtId="0" fontId="29" fillId="7" borderId="38" xfId="0" applyFont="1" applyFill="1" applyBorder="1" applyAlignment="1"/>
    <xf numFmtId="0" fontId="29" fillId="7" borderId="42" xfId="0" applyFont="1" applyFill="1" applyBorder="1" applyAlignment="1" applyProtection="1">
      <alignment horizontal="left"/>
    </xf>
    <xf numFmtId="0" fontId="29" fillId="7" borderId="43" xfId="0" applyFont="1" applyFill="1" applyBorder="1" applyAlignment="1" applyProtection="1">
      <alignment horizontal="left"/>
    </xf>
    <xf numFmtId="0" fontId="29" fillId="7" borderId="26" xfId="0" applyFont="1" applyFill="1" applyBorder="1" applyAlignment="1">
      <alignment horizontal="left"/>
    </xf>
    <xf numFmtId="0" fontId="29" fillId="7" borderId="38" xfId="0" applyFont="1" applyFill="1" applyBorder="1" applyAlignment="1">
      <alignment horizontal="left"/>
    </xf>
    <xf numFmtId="0" fontId="29" fillId="19" borderId="26" xfId="0" applyFont="1" applyFill="1" applyBorder="1" applyAlignment="1">
      <alignment horizontal="center" wrapText="1"/>
    </xf>
    <xf numFmtId="0" fontId="29" fillId="19" borderId="38" xfId="0" applyFont="1" applyFill="1" applyBorder="1" applyAlignment="1">
      <alignment horizontal="center" wrapText="1"/>
    </xf>
    <xf numFmtId="0" fontId="29" fillId="19" borderId="26" xfId="0" applyFont="1" applyFill="1" applyBorder="1" applyAlignment="1" applyProtection="1">
      <alignment horizontal="center" wrapText="1"/>
    </xf>
    <xf numFmtId="0" fontId="29" fillId="19" borderId="38" xfId="0" applyFont="1" applyFill="1" applyBorder="1" applyAlignment="1" applyProtection="1">
      <alignment horizontal="center" wrapText="1"/>
    </xf>
    <xf numFmtId="0" fontId="29" fillId="7" borderId="26" xfId="0" applyFont="1" applyFill="1" applyBorder="1" applyAlignment="1">
      <alignment horizontal="left" vertical="center" wrapText="1"/>
    </xf>
    <xf numFmtId="0" fontId="29" fillId="7" borderId="38" xfId="0" applyFont="1" applyFill="1" applyBorder="1" applyAlignment="1">
      <alignment horizontal="left" vertical="center" wrapText="1"/>
    </xf>
    <xf numFmtId="0" fontId="29" fillId="7" borderId="26" xfId="0" applyFont="1" applyFill="1" applyBorder="1" applyAlignment="1" applyProtection="1">
      <alignment horizontal="left"/>
    </xf>
    <xf numFmtId="0" fontId="29" fillId="7" borderId="38" xfId="0" applyFont="1" applyFill="1" applyBorder="1" applyAlignment="1" applyProtection="1">
      <alignment horizontal="left"/>
    </xf>
    <xf numFmtId="0" fontId="0" fillId="0" borderId="0" xfId="0" applyAlignment="1" applyProtection="1">
      <alignment horizontal="center" wrapText="1"/>
      <protection locked="0"/>
    </xf>
  </cellXfs>
  <cellStyles count="7">
    <cellStyle name="Normalno" xfId="0" builtinId="0"/>
    <cellStyle name="Normalno 2" xfId="4"/>
    <cellStyle name="Zarez 2" xfId="1"/>
    <cellStyle name="Zarez 2 2" xfId="2"/>
    <cellStyle name="Zarez 2 3" xfId="5"/>
    <cellStyle name="Zarez 3" xfId="3"/>
    <cellStyle name="Zarez 4" xfId="6"/>
  </cellStyles>
  <dxfs count="0"/>
  <tableStyles count="0" defaultTableStyle="TableStyleMedium2" defaultPivotStyle="PivotStyleLight16"/>
  <colors>
    <mruColors>
      <color rgb="FFCCFF66"/>
      <color rgb="FF808000"/>
      <color rgb="FFCCCC00"/>
      <color rgb="FFFFCC99"/>
      <color rgb="FFC659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95250</xdr:rowOff>
    </xdr:from>
    <xdr:to>
      <xdr:col>1</xdr:col>
      <xdr:colOff>561975</xdr:colOff>
      <xdr:row>4</xdr:row>
      <xdr:rowOff>95250</xdr:rowOff>
    </xdr:to>
    <xdr:pic>
      <xdr:nvPicPr>
        <xdr:cNvPr id="3" name="Picture 2" descr="GRBM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95250"/>
          <a:ext cx="5143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workbookViewId="0">
      <selection activeCell="N14" sqref="N14"/>
    </sheetView>
  </sheetViews>
  <sheetFormatPr defaultRowHeight="12.75" x14ac:dyDescent="0.2"/>
  <cols>
    <col min="1" max="1" width="3.7109375" style="1" customWidth="1"/>
    <col min="2" max="2" width="38.85546875" style="17" customWidth="1"/>
    <col min="3" max="3" width="11.140625" style="5" hidden="1" customWidth="1"/>
    <col min="4" max="9" width="9.140625" hidden="1" customWidth="1"/>
    <col min="10" max="10" width="0.140625" customWidth="1"/>
    <col min="11" max="11" width="14.7109375" customWidth="1"/>
    <col min="12" max="12" width="0.140625" customWidth="1"/>
    <col min="13" max="13" width="12.42578125" customWidth="1"/>
    <col min="14" max="14" width="11.42578125" customWidth="1"/>
    <col min="15" max="15" width="14" customWidth="1"/>
    <col min="16" max="16" width="10.7109375" customWidth="1"/>
    <col min="17" max="17" width="11.7109375" customWidth="1"/>
  </cols>
  <sheetData>
    <row r="1" spans="1:20" x14ac:dyDescent="0.2">
      <c r="O1" s="146"/>
      <c r="P1" s="146"/>
      <c r="Q1" s="146"/>
      <c r="R1" s="146"/>
      <c r="S1" s="146"/>
      <c r="T1" s="146"/>
    </row>
    <row r="2" spans="1:20" x14ac:dyDescent="0.2">
      <c r="O2" s="146"/>
      <c r="P2" s="146"/>
      <c r="Q2" s="146"/>
      <c r="R2" s="146"/>
      <c r="S2" s="146"/>
      <c r="T2" s="146"/>
    </row>
    <row r="3" spans="1:20" x14ac:dyDescent="0.2">
      <c r="N3" s="146"/>
      <c r="O3" s="146"/>
      <c r="P3" s="146"/>
      <c r="Q3" s="146"/>
      <c r="R3" s="146"/>
      <c r="S3" s="146"/>
      <c r="T3" s="146"/>
    </row>
    <row r="4" spans="1:20" x14ac:dyDescent="0.2">
      <c r="N4" s="146"/>
      <c r="O4" s="146"/>
      <c r="P4" s="146"/>
      <c r="Q4" s="146"/>
      <c r="R4" s="146"/>
      <c r="S4" s="146"/>
      <c r="T4" s="146"/>
    </row>
    <row r="5" spans="1:20" x14ac:dyDescent="0.2">
      <c r="A5" s="145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6"/>
      <c r="O5" s="146"/>
      <c r="P5" s="146"/>
      <c r="Q5" s="146"/>
      <c r="R5" s="146"/>
      <c r="S5" s="146"/>
      <c r="T5" s="146"/>
    </row>
    <row r="6" spans="1:20" x14ac:dyDescent="0.2">
      <c r="A6" s="791" t="s">
        <v>459</v>
      </c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6"/>
      <c r="P6" s="146"/>
      <c r="Q6" s="146"/>
      <c r="R6" s="146"/>
      <c r="S6" s="146"/>
      <c r="T6" s="146"/>
    </row>
    <row r="7" spans="1:20" x14ac:dyDescent="0.2">
      <c r="A7" s="464" t="s">
        <v>460</v>
      </c>
      <c r="B7" s="723"/>
      <c r="C7" s="723"/>
      <c r="D7" s="723"/>
      <c r="E7" s="723"/>
      <c r="F7" s="723"/>
      <c r="G7" s="723"/>
      <c r="H7" s="723"/>
      <c r="I7" s="723"/>
      <c r="J7" s="723"/>
      <c r="K7" s="723"/>
      <c r="L7" s="723"/>
      <c r="M7" s="726"/>
      <c r="N7" s="723"/>
      <c r="O7" s="146"/>
      <c r="P7" s="146"/>
      <c r="Q7" s="146"/>
      <c r="R7" s="146"/>
      <c r="S7" s="146"/>
      <c r="T7" s="146"/>
    </row>
    <row r="8" spans="1:20" x14ac:dyDescent="0.2">
      <c r="A8" s="464" t="s">
        <v>461</v>
      </c>
      <c r="B8" s="723"/>
      <c r="C8" s="723"/>
      <c r="D8" s="723"/>
      <c r="E8" s="723"/>
      <c r="F8" s="723"/>
      <c r="G8" s="723"/>
      <c r="H8" s="723"/>
      <c r="I8" s="723"/>
      <c r="J8" s="723"/>
      <c r="K8" s="723"/>
      <c r="L8" s="723"/>
      <c r="M8" s="726"/>
      <c r="N8" s="723"/>
      <c r="O8" s="146"/>
      <c r="P8" s="146"/>
      <c r="Q8" s="146"/>
      <c r="R8" s="146"/>
      <c r="S8" s="146"/>
      <c r="T8" s="146"/>
    </row>
    <row r="9" spans="1:20" ht="15.75" customHeight="1" x14ac:dyDescent="0.2">
      <c r="A9" s="811" t="s">
        <v>462</v>
      </c>
      <c r="B9" s="812"/>
      <c r="C9" s="812"/>
      <c r="D9" s="812"/>
      <c r="E9" s="812"/>
      <c r="F9" s="812"/>
      <c r="G9" s="812"/>
      <c r="H9" s="812"/>
      <c r="I9" s="812"/>
      <c r="J9" s="812"/>
      <c r="K9" s="812"/>
      <c r="L9" s="812"/>
      <c r="M9" s="725"/>
      <c r="N9" s="146"/>
      <c r="O9" s="146"/>
      <c r="P9" s="146"/>
      <c r="Q9" s="146"/>
      <c r="R9" s="146"/>
      <c r="S9" s="146"/>
      <c r="T9" s="146"/>
    </row>
    <row r="10" spans="1:20" ht="15.75" customHeight="1" x14ac:dyDescent="0.2">
      <c r="N10" s="146"/>
      <c r="O10" s="146"/>
      <c r="P10" s="146"/>
      <c r="Q10" s="146"/>
      <c r="R10" s="146"/>
      <c r="S10" s="146"/>
      <c r="T10" s="146"/>
    </row>
    <row r="11" spans="1:20" ht="15" customHeight="1" x14ac:dyDescent="0.25">
      <c r="A11" s="608"/>
      <c r="B11" s="695"/>
      <c r="C11" s="695"/>
      <c r="D11" s="695"/>
      <c r="E11" s="695"/>
      <c r="F11" s="694"/>
      <c r="G11" s="694"/>
      <c r="H11" s="694"/>
      <c r="I11" s="694"/>
      <c r="J11" s="694"/>
      <c r="K11" s="694"/>
      <c r="L11" s="694"/>
      <c r="M11" s="697"/>
      <c r="N11" s="693"/>
      <c r="O11" s="146"/>
      <c r="P11" s="146"/>
      <c r="Q11" s="146"/>
      <c r="R11" s="146"/>
      <c r="S11" s="146"/>
      <c r="T11" s="146"/>
    </row>
    <row r="12" spans="1:20" ht="15" customHeight="1" x14ac:dyDescent="0.25">
      <c r="A12" s="608"/>
      <c r="B12" s="792" t="s">
        <v>453</v>
      </c>
      <c r="C12" s="792"/>
      <c r="D12" s="792"/>
      <c r="E12" s="792"/>
      <c r="F12" s="792"/>
      <c r="G12" s="792"/>
      <c r="H12" s="792"/>
      <c r="I12" s="792"/>
      <c r="J12" s="792"/>
      <c r="K12" s="792"/>
      <c r="L12" s="792"/>
      <c r="M12" s="792"/>
      <c r="N12" s="793"/>
      <c r="O12" s="149"/>
      <c r="P12" s="146"/>
      <c r="Q12" s="146"/>
      <c r="R12" s="146"/>
      <c r="S12" s="146"/>
      <c r="T12" s="146"/>
    </row>
    <row r="13" spans="1:20" ht="15.75" x14ac:dyDescent="0.25">
      <c r="A13" s="147"/>
      <c r="B13" s="792" t="s">
        <v>454</v>
      </c>
      <c r="C13" s="792"/>
      <c r="D13" s="792"/>
      <c r="E13" s="792"/>
      <c r="F13" s="792"/>
      <c r="G13" s="792"/>
      <c r="H13" s="792"/>
      <c r="I13" s="792"/>
      <c r="J13" s="792"/>
      <c r="K13" s="792"/>
      <c r="L13" s="792"/>
      <c r="M13" s="792"/>
      <c r="N13" s="793"/>
      <c r="O13" s="149"/>
      <c r="P13" s="146"/>
      <c r="Q13" s="146"/>
      <c r="R13" s="146"/>
      <c r="S13" s="146"/>
      <c r="T13" s="146"/>
    </row>
    <row r="14" spans="1:20" ht="15.75" x14ac:dyDescent="0.25">
      <c r="A14" s="608"/>
      <c r="B14" s="697"/>
      <c r="C14" s="697"/>
      <c r="D14" s="697"/>
      <c r="E14" s="697"/>
      <c r="F14" s="697"/>
      <c r="G14" s="697"/>
      <c r="H14" s="697"/>
      <c r="I14" s="697"/>
      <c r="J14" s="697"/>
      <c r="K14" s="697"/>
      <c r="L14" s="697"/>
      <c r="M14" s="697"/>
      <c r="N14" s="696"/>
      <c r="O14" s="146"/>
      <c r="P14" s="146"/>
      <c r="Q14" s="146"/>
      <c r="R14" s="146"/>
      <c r="S14" s="146"/>
      <c r="T14" s="146"/>
    </row>
    <row r="15" spans="1:20" ht="15.75" x14ac:dyDescent="0.25">
      <c r="A15" s="609"/>
      <c r="B15" s="61" t="s">
        <v>111</v>
      </c>
      <c r="C15" s="31"/>
      <c r="K15" s="16"/>
      <c r="N15" s="146"/>
      <c r="O15" s="146"/>
      <c r="P15" s="146"/>
      <c r="Q15" s="146"/>
      <c r="R15" s="146"/>
      <c r="S15" s="146"/>
      <c r="T15" s="146"/>
    </row>
    <row r="16" spans="1:20" ht="15" x14ac:dyDescent="0.25">
      <c r="A16" s="60" t="s">
        <v>1</v>
      </c>
      <c r="B16" s="58" t="s">
        <v>0</v>
      </c>
      <c r="N16" s="146"/>
      <c r="O16" s="146"/>
      <c r="P16" s="146"/>
      <c r="Q16" s="146"/>
      <c r="R16" s="146"/>
      <c r="S16" s="146"/>
      <c r="T16" s="146"/>
    </row>
    <row r="17" spans="1:29" ht="15" x14ac:dyDescent="0.2">
      <c r="A17" s="2"/>
      <c r="N17" s="146"/>
      <c r="O17" s="146"/>
      <c r="P17" s="146"/>
      <c r="Q17" s="146"/>
      <c r="R17" s="146"/>
      <c r="S17" s="146"/>
      <c r="T17" s="146"/>
    </row>
    <row r="18" spans="1:29" ht="18.75" customHeight="1" x14ac:dyDescent="0.2">
      <c r="B18" s="524" t="s">
        <v>464</v>
      </c>
      <c r="C18" s="794"/>
      <c r="D18" s="524"/>
      <c r="E18" s="524"/>
      <c r="F18" s="6"/>
      <c r="I18" s="795"/>
      <c r="J18" s="795"/>
      <c r="K18" s="795"/>
      <c r="L18" s="795"/>
      <c r="M18" s="795"/>
      <c r="N18" s="795"/>
      <c r="O18" s="795"/>
      <c r="P18" s="795"/>
      <c r="Q18" s="795"/>
      <c r="R18" s="795"/>
      <c r="S18" s="795"/>
      <c r="T18" s="146"/>
      <c r="U18" s="146"/>
      <c r="V18" s="146"/>
    </row>
    <row r="19" spans="1:29" x14ac:dyDescent="0.2">
      <c r="B19" s="10" t="s">
        <v>463</v>
      </c>
      <c r="C19" s="6"/>
      <c r="K19" s="59"/>
      <c r="N19" s="146"/>
      <c r="O19" s="146"/>
      <c r="P19" s="146"/>
      <c r="Q19" s="146"/>
      <c r="R19" s="146"/>
      <c r="S19" s="146"/>
      <c r="T19" s="146"/>
    </row>
    <row r="20" spans="1:29" x14ac:dyDescent="0.2">
      <c r="A20" s="3"/>
      <c r="C20" s="6"/>
      <c r="K20" s="59"/>
      <c r="N20" s="146"/>
      <c r="O20" s="146"/>
      <c r="P20" s="146"/>
      <c r="Q20" s="146"/>
      <c r="R20" s="146"/>
      <c r="S20" s="146"/>
    </row>
    <row r="21" spans="1:29" ht="15" x14ac:dyDescent="0.25">
      <c r="B21" s="178" t="s">
        <v>282</v>
      </c>
      <c r="C21" s="16" t="s">
        <v>69</v>
      </c>
      <c r="K21" s="35"/>
      <c r="N21" s="146"/>
      <c r="O21" s="146"/>
      <c r="P21" s="146"/>
      <c r="Q21" s="146"/>
      <c r="R21" s="146"/>
      <c r="S21" s="146"/>
    </row>
    <row r="22" spans="1:29" ht="15" x14ac:dyDescent="0.25">
      <c r="A22" s="62" t="s">
        <v>2</v>
      </c>
      <c r="C22" s="6"/>
      <c r="K22" s="35"/>
      <c r="N22" s="146"/>
      <c r="O22" s="146"/>
      <c r="P22" s="146"/>
      <c r="Q22" s="146"/>
      <c r="R22" s="146"/>
      <c r="S22" s="146"/>
    </row>
    <row r="23" spans="1:29" ht="25.5" x14ac:dyDescent="0.2">
      <c r="B23" s="787" t="s">
        <v>449</v>
      </c>
      <c r="C23" s="52"/>
      <c r="D23" s="53"/>
      <c r="E23" s="53"/>
      <c r="F23" s="53"/>
      <c r="G23" s="53"/>
      <c r="H23" s="53"/>
      <c r="I23" s="53"/>
      <c r="J23" s="53"/>
      <c r="K23" s="719" t="s">
        <v>448</v>
      </c>
      <c r="L23" s="605"/>
      <c r="M23" s="610" t="s">
        <v>457</v>
      </c>
      <c r="N23" s="719" t="s">
        <v>441</v>
      </c>
      <c r="O23" s="610" t="s">
        <v>439</v>
      </c>
      <c r="P23" s="719" t="s">
        <v>444</v>
      </c>
      <c r="Q23" s="719" t="s">
        <v>456</v>
      </c>
      <c r="R23" s="146"/>
      <c r="S23" s="146"/>
      <c r="T23" s="146"/>
      <c r="U23" s="146"/>
    </row>
    <row r="24" spans="1:29" s="11" customFormat="1" x14ac:dyDescent="0.2">
      <c r="A24" s="1"/>
      <c r="B24" s="788">
        <v>1</v>
      </c>
      <c r="C24" s="54"/>
      <c r="D24" s="55"/>
      <c r="E24" s="55"/>
      <c r="F24" s="55"/>
      <c r="G24" s="55"/>
      <c r="H24" s="55"/>
      <c r="I24" s="55"/>
      <c r="J24" s="55"/>
      <c r="K24" s="611">
        <v>2</v>
      </c>
      <c r="L24" s="606"/>
      <c r="M24" s="611">
        <v>3</v>
      </c>
      <c r="N24" s="611">
        <v>4</v>
      </c>
      <c r="O24" s="611">
        <v>5</v>
      </c>
      <c r="P24" s="611">
        <v>6</v>
      </c>
      <c r="Q24" s="611">
        <v>7</v>
      </c>
      <c r="R24" s="146"/>
      <c r="S24" s="146"/>
      <c r="T24" s="146"/>
      <c r="U24" s="146"/>
    </row>
    <row r="25" spans="1:29" s="11" customFormat="1" x14ac:dyDescent="0.2">
      <c r="A25" s="1"/>
      <c r="B25" s="705" t="s">
        <v>275</v>
      </c>
      <c r="C25" s="706"/>
      <c r="D25" s="707"/>
      <c r="E25" s="707"/>
      <c r="F25" s="707"/>
      <c r="G25" s="707"/>
      <c r="H25" s="707"/>
      <c r="I25" s="707"/>
      <c r="J25" s="708"/>
      <c r="K25" s="520">
        <v>4365350</v>
      </c>
      <c r="L25" s="520"/>
      <c r="M25" s="520">
        <v>14379000</v>
      </c>
      <c r="N25" s="520">
        <v>14379000</v>
      </c>
      <c r="O25" s="520">
        <v>4666759</v>
      </c>
      <c r="P25" s="789">
        <f>O25/N25</f>
        <v>0.32455379372696291</v>
      </c>
      <c r="Q25" s="789">
        <f>O25/K25</f>
        <v>1.0690457809797611</v>
      </c>
      <c r="R25" s="146"/>
      <c r="S25" s="146"/>
      <c r="T25" s="146"/>
      <c r="U25" s="146"/>
    </row>
    <row r="26" spans="1:29" s="11" customFormat="1" x14ac:dyDescent="0.2">
      <c r="A26" s="3"/>
      <c r="B26" s="705" t="s">
        <v>276</v>
      </c>
      <c r="C26" s="706" t="s">
        <v>5</v>
      </c>
      <c r="D26" s="707"/>
      <c r="E26" s="707"/>
      <c r="F26" s="707"/>
      <c r="G26" s="707"/>
      <c r="H26" s="707"/>
      <c r="I26" s="707"/>
      <c r="J26" s="708"/>
      <c r="K26" s="520">
        <v>108011</v>
      </c>
      <c r="L26" s="520"/>
      <c r="M26" s="520">
        <v>4800000</v>
      </c>
      <c r="N26" s="520">
        <v>4800000</v>
      </c>
      <c r="O26" s="520">
        <v>139495</v>
      </c>
      <c r="P26" s="789">
        <f t="shared" ref="P26:P28" si="0">O26/N26</f>
        <v>2.9061458333333335E-2</v>
      </c>
      <c r="Q26" s="789">
        <f t="shared" ref="Q26:Q28" si="1">O26/K26</f>
        <v>1.2914888298414051</v>
      </c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</row>
    <row r="27" spans="1:29" s="11" customFormat="1" ht="12.75" customHeight="1" x14ac:dyDescent="0.2">
      <c r="A27" s="1"/>
      <c r="B27" s="709" t="s">
        <v>277</v>
      </c>
      <c r="C27" s="710"/>
      <c r="D27" s="711"/>
      <c r="E27" s="711"/>
      <c r="F27" s="711"/>
      <c r="G27" s="711"/>
      <c r="H27" s="711"/>
      <c r="I27" s="711"/>
      <c r="J27" s="712"/>
      <c r="K27" s="607">
        <v>3038983</v>
      </c>
      <c r="L27" s="607"/>
      <c r="M27" s="607">
        <v>8792000</v>
      </c>
      <c r="N27" s="607">
        <v>8802000</v>
      </c>
      <c r="O27" s="607">
        <v>3667418</v>
      </c>
      <c r="P27" s="790">
        <f t="shared" si="0"/>
        <v>0.41665735060213588</v>
      </c>
      <c r="Q27" s="790">
        <f t="shared" si="1"/>
        <v>1.2067912192993511</v>
      </c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</row>
    <row r="28" spans="1:29" s="11" customFormat="1" x14ac:dyDescent="0.2">
      <c r="A28" s="40"/>
      <c r="B28" s="709" t="s">
        <v>278</v>
      </c>
      <c r="C28" s="710"/>
      <c r="D28" s="711"/>
      <c r="E28" s="711"/>
      <c r="F28" s="711"/>
      <c r="G28" s="711"/>
      <c r="H28" s="711"/>
      <c r="I28" s="711"/>
      <c r="J28" s="712"/>
      <c r="K28" s="607">
        <v>3931183</v>
      </c>
      <c r="L28" s="607"/>
      <c r="M28" s="607">
        <v>7137000</v>
      </c>
      <c r="N28" s="607">
        <v>7127000</v>
      </c>
      <c r="O28" s="607">
        <v>560935</v>
      </c>
      <c r="P28" s="790">
        <f t="shared" si="0"/>
        <v>7.8705626490809602E-2</v>
      </c>
      <c r="Q28" s="790">
        <f t="shared" si="1"/>
        <v>0.14268860035261649</v>
      </c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</row>
    <row r="29" spans="1:29" x14ac:dyDescent="0.2">
      <c r="A29" s="174"/>
      <c r="B29" s="175"/>
      <c r="C29" s="175"/>
      <c r="D29" s="175"/>
      <c r="E29" s="175"/>
      <c r="F29" s="175"/>
      <c r="G29" s="175"/>
      <c r="H29" s="175"/>
      <c r="I29" s="175"/>
      <c r="J29" s="175"/>
      <c r="K29" s="175"/>
      <c r="L29" s="173"/>
      <c r="M29" s="173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</row>
    <row r="30" spans="1:29" ht="15" x14ac:dyDescent="0.25">
      <c r="A30" s="63" t="s">
        <v>4</v>
      </c>
      <c r="B30" s="813" t="s">
        <v>112</v>
      </c>
      <c r="C30" s="813"/>
      <c r="D30" s="813"/>
      <c r="E30" s="813"/>
      <c r="F30" s="813"/>
      <c r="G30" s="813"/>
      <c r="H30" s="813"/>
      <c r="I30" s="813"/>
      <c r="J30" s="813"/>
      <c r="K30" s="813"/>
      <c r="L30" s="11"/>
      <c r="M30" s="11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</row>
    <row r="31" spans="1:29" ht="15" x14ac:dyDescent="0.25">
      <c r="A31" s="63"/>
      <c r="B31" s="175"/>
      <c r="C31" s="175"/>
      <c r="D31" s="175"/>
      <c r="E31" s="175"/>
      <c r="F31" s="175"/>
      <c r="G31" s="175"/>
      <c r="H31" s="175"/>
      <c r="I31" s="175"/>
      <c r="J31" s="175"/>
      <c r="K31" s="175"/>
      <c r="L31" s="11"/>
      <c r="M31" s="11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</row>
    <row r="32" spans="1:29" x14ac:dyDescent="0.2">
      <c r="A32" s="516"/>
      <c r="B32" s="517" t="s">
        <v>279</v>
      </c>
      <c r="C32" s="517"/>
      <c r="D32" s="517"/>
      <c r="E32" s="517"/>
      <c r="F32" s="517"/>
      <c r="G32" s="517"/>
      <c r="H32" s="517"/>
      <c r="I32" s="517"/>
      <c r="J32" s="517"/>
      <c r="K32" s="521">
        <v>0</v>
      </c>
      <c r="L32" s="175"/>
      <c r="M32" s="517">
        <v>0</v>
      </c>
      <c r="N32" s="521">
        <v>0</v>
      </c>
      <c r="O32" s="521">
        <v>0</v>
      </c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</row>
    <row r="33" spans="1:27" x14ac:dyDescent="0.2">
      <c r="A33" s="41"/>
      <c r="B33" s="175"/>
      <c r="C33" s="175"/>
      <c r="D33" s="175"/>
      <c r="E33" s="175"/>
      <c r="F33" s="175"/>
      <c r="G33" s="175"/>
      <c r="H33" s="175"/>
      <c r="I33" s="175"/>
      <c r="J33" s="175"/>
      <c r="K33" s="175"/>
      <c r="L33" s="11"/>
      <c r="M33" s="11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</row>
    <row r="34" spans="1:27" x14ac:dyDescent="0.2">
      <c r="A34" s="41"/>
      <c r="B34" s="175"/>
      <c r="C34" s="175"/>
      <c r="D34" s="175"/>
      <c r="E34" s="175"/>
      <c r="F34" s="175"/>
      <c r="G34" s="175"/>
      <c r="H34" s="175"/>
      <c r="I34" s="175"/>
      <c r="J34" s="175"/>
      <c r="K34" s="175"/>
      <c r="L34" s="11"/>
      <c r="M34" s="11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</row>
    <row r="35" spans="1:27" ht="15" x14ac:dyDescent="0.25">
      <c r="A35" s="177" t="s">
        <v>3</v>
      </c>
      <c r="B35" s="179" t="s">
        <v>115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1"/>
      <c r="M35" s="11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</row>
    <row r="36" spans="1:27" ht="15" x14ac:dyDescent="0.25">
      <c r="A36" s="177"/>
      <c r="B36" s="179"/>
      <c r="C36" s="180"/>
      <c r="D36" s="180"/>
      <c r="E36" s="180"/>
      <c r="F36" s="180"/>
      <c r="G36" s="180"/>
      <c r="H36" s="180"/>
      <c r="I36" s="180"/>
      <c r="J36" s="180"/>
      <c r="K36" s="180"/>
      <c r="L36" s="11"/>
      <c r="M36" s="11"/>
      <c r="N36" s="146"/>
      <c r="O36" s="146"/>
      <c r="P36" s="146"/>
      <c r="Q36" s="146"/>
      <c r="R36" s="146"/>
      <c r="S36" s="146"/>
      <c r="T36" s="146"/>
    </row>
    <row r="37" spans="1:27" ht="12.75" customHeight="1" x14ac:dyDescent="0.2">
      <c r="A37" s="41"/>
      <c r="B37" s="466"/>
      <c r="C37" s="52"/>
      <c r="D37" s="53"/>
      <c r="E37" s="53"/>
      <c r="F37" s="53"/>
      <c r="G37" s="53"/>
      <c r="H37" s="53"/>
      <c r="I37" s="53"/>
      <c r="J37" s="53"/>
      <c r="K37" s="809" t="s">
        <v>448</v>
      </c>
      <c r="L37" s="518"/>
      <c r="M37" s="518"/>
      <c r="N37" s="809" t="s">
        <v>450</v>
      </c>
      <c r="O37" s="809" t="s">
        <v>439</v>
      </c>
      <c r="P37" s="809" t="s">
        <v>451</v>
      </c>
      <c r="Q37" s="809" t="s">
        <v>452</v>
      </c>
      <c r="R37" s="146"/>
      <c r="S37" s="146"/>
      <c r="T37" s="146"/>
      <c r="U37" s="146"/>
      <c r="V37" s="146"/>
      <c r="W37" s="146"/>
    </row>
    <row r="38" spans="1:27" ht="12.75" customHeight="1" x14ac:dyDescent="0.2">
      <c r="A38" s="41"/>
      <c r="B38" s="467"/>
      <c r="C38" s="54"/>
      <c r="D38" s="55"/>
      <c r="E38" s="55"/>
      <c r="F38" s="55"/>
      <c r="G38" s="55"/>
      <c r="H38" s="55"/>
      <c r="I38" s="55"/>
      <c r="J38" s="55"/>
      <c r="K38" s="810"/>
      <c r="L38" s="519"/>
      <c r="M38" s="519"/>
      <c r="N38" s="810"/>
      <c r="O38" s="810"/>
      <c r="P38" s="810"/>
      <c r="Q38" s="810"/>
      <c r="R38" s="146"/>
      <c r="S38" s="146"/>
      <c r="T38" s="146"/>
      <c r="U38" s="146"/>
      <c r="V38" s="146"/>
      <c r="W38" s="146"/>
    </row>
    <row r="39" spans="1:27" x14ac:dyDescent="0.2">
      <c r="A39" s="41"/>
      <c r="B39" s="713" t="s">
        <v>386</v>
      </c>
      <c r="C39" s="714"/>
      <c r="D39" s="715"/>
      <c r="E39" s="715"/>
      <c r="F39" s="715"/>
      <c r="G39" s="715"/>
      <c r="H39" s="715"/>
      <c r="I39" s="715"/>
      <c r="J39" s="715"/>
      <c r="K39" s="520">
        <v>2734788</v>
      </c>
      <c r="L39" s="520"/>
      <c r="M39" s="520">
        <v>2000000</v>
      </c>
      <c r="N39" s="520">
        <v>2000000</v>
      </c>
      <c r="O39" s="520">
        <v>0</v>
      </c>
      <c r="P39" s="789">
        <f>O39/N39</f>
        <v>0</v>
      </c>
      <c r="Q39" s="789">
        <v>0</v>
      </c>
      <c r="R39" s="146"/>
      <c r="S39" s="146"/>
      <c r="T39" s="146"/>
      <c r="U39" s="146"/>
      <c r="V39" s="146"/>
      <c r="W39" s="146"/>
    </row>
    <row r="40" spans="1:27" ht="25.5" x14ac:dyDescent="0.2">
      <c r="A40" s="41"/>
      <c r="B40" s="716" t="s">
        <v>387</v>
      </c>
      <c r="C40" s="714" t="s">
        <v>5</v>
      </c>
      <c r="D40" s="715"/>
      <c r="E40" s="715"/>
      <c r="F40" s="715"/>
      <c r="G40" s="715"/>
      <c r="H40" s="715"/>
      <c r="I40" s="715"/>
      <c r="J40" s="715"/>
      <c r="K40" s="520">
        <v>0</v>
      </c>
      <c r="L40" s="520"/>
      <c r="M40" s="520">
        <v>5250000</v>
      </c>
      <c r="N40" s="520">
        <v>5250000</v>
      </c>
      <c r="O40" s="520">
        <v>550000</v>
      </c>
      <c r="P40" s="789">
        <f>O40/N40</f>
        <v>0.10476190476190476</v>
      </c>
      <c r="Q40" s="789">
        <v>0</v>
      </c>
      <c r="R40" s="146"/>
      <c r="S40" s="146"/>
      <c r="T40" s="146"/>
      <c r="U40" s="146"/>
      <c r="V40" s="146"/>
      <c r="W40" s="146"/>
    </row>
    <row r="41" spans="1:27" x14ac:dyDescent="0.2">
      <c r="A41" s="176"/>
      <c r="B41" s="175"/>
      <c r="C41" s="175"/>
      <c r="D41" s="175"/>
      <c r="E41" s="175"/>
      <c r="F41" s="175"/>
      <c r="G41" s="175"/>
      <c r="H41" s="175"/>
      <c r="I41" s="175"/>
      <c r="J41" s="175"/>
      <c r="K41" s="175"/>
      <c r="L41" s="11"/>
      <c r="M41" s="801"/>
      <c r="N41" s="802"/>
      <c r="O41" s="175"/>
      <c r="P41" s="175"/>
      <c r="Q41" s="175"/>
      <c r="R41" s="146"/>
      <c r="S41" s="146"/>
      <c r="T41" s="146"/>
      <c r="U41" s="146"/>
      <c r="V41" s="146"/>
      <c r="W41" s="146"/>
    </row>
    <row r="42" spans="1:27" x14ac:dyDescent="0.2">
      <c r="A42" s="176"/>
      <c r="B42" s="717" t="s">
        <v>280</v>
      </c>
      <c r="C42" s="717"/>
      <c r="D42" s="717"/>
      <c r="E42" s="717"/>
      <c r="F42" s="717"/>
      <c r="G42" s="717"/>
      <c r="H42" s="717"/>
      <c r="I42" s="717"/>
      <c r="J42" s="717"/>
      <c r="K42" s="718"/>
      <c r="L42" s="521">
        <v>4444554</v>
      </c>
      <c r="M42" s="718">
        <v>3250000</v>
      </c>
      <c r="N42" s="718">
        <v>3250000</v>
      </c>
      <c r="O42" s="718"/>
      <c r="P42" s="718"/>
      <c r="Q42" s="718"/>
      <c r="R42" s="146"/>
      <c r="S42" s="146"/>
      <c r="T42" s="146"/>
      <c r="U42" s="146"/>
      <c r="V42" s="146"/>
      <c r="W42" s="146"/>
    </row>
    <row r="43" spans="1:27" x14ac:dyDescent="0.2">
      <c r="B43" s="175"/>
      <c r="C43" s="175"/>
      <c r="D43" s="175"/>
      <c r="E43" s="175"/>
      <c r="F43" s="175"/>
      <c r="G43" s="175"/>
      <c r="H43" s="175"/>
      <c r="I43" s="175"/>
      <c r="J43" s="175"/>
      <c r="K43" s="175"/>
      <c r="L43" s="11"/>
      <c r="M43" s="11"/>
      <c r="N43" s="146"/>
      <c r="O43" s="146"/>
      <c r="P43" s="146"/>
      <c r="Q43" s="146"/>
      <c r="R43" s="146"/>
      <c r="S43" s="146"/>
      <c r="T43" s="146"/>
      <c r="U43" s="146"/>
    </row>
    <row r="44" spans="1:27" ht="25.5" x14ac:dyDescent="0.2">
      <c r="B44" s="522" t="s">
        <v>281</v>
      </c>
      <c r="C44" s="517"/>
      <c r="D44" s="517"/>
      <c r="E44" s="517"/>
      <c r="F44" s="517"/>
      <c r="G44" s="517"/>
      <c r="H44" s="517"/>
      <c r="I44" s="517"/>
      <c r="J44" s="517"/>
      <c r="K44" s="521"/>
      <c r="L44" s="11"/>
      <c r="M44" s="800"/>
      <c r="N44" s="521"/>
      <c r="O44" s="521"/>
      <c r="P44" s="521"/>
      <c r="Q44" s="521"/>
      <c r="R44" s="146"/>
      <c r="S44" s="146"/>
      <c r="T44" s="146"/>
      <c r="U44" s="146"/>
      <c r="V44" s="146"/>
      <c r="W44" s="146"/>
      <c r="X44" s="146"/>
    </row>
    <row r="45" spans="1:27" x14ac:dyDescent="0.2"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1"/>
      <c r="M45" s="11"/>
      <c r="N45" s="146"/>
    </row>
    <row r="46" spans="1:27" x14ac:dyDescent="0.2">
      <c r="B46" s="523" t="s">
        <v>116</v>
      </c>
      <c r="C46" s="487"/>
      <c r="N46" s="146"/>
    </row>
    <row r="48" spans="1:27" x14ac:dyDescent="0.2">
      <c r="B48" s="524" t="s">
        <v>117</v>
      </c>
    </row>
    <row r="49" spans="2:2" x14ac:dyDescent="0.2">
      <c r="B49" s="17" t="s">
        <v>406</v>
      </c>
    </row>
  </sheetData>
  <mergeCells count="7">
    <mergeCell ref="Q37:Q38"/>
    <mergeCell ref="P37:P38"/>
    <mergeCell ref="O37:O38"/>
    <mergeCell ref="A9:L9"/>
    <mergeCell ref="B30:K30"/>
    <mergeCell ref="K37:K38"/>
    <mergeCell ref="N37:N38"/>
  </mergeCells>
  <phoneticPr fontId="0" type="noConversion"/>
  <pageMargins left="0.74803149606299213" right="0.49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workbookViewId="0">
      <selection activeCell="C23" sqref="C23"/>
    </sheetView>
  </sheetViews>
  <sheetFormatPr defaultRowHeight="12.75" x14ac:dyDescent="0.2"/>
  <cols>
    <col min="1" max="1" width="5.85546875" customWidth="1"/>
    <col min="2" max="2" width="54" style="15" customWidth="1"/>
    <col min="3" max="3" width="15" style="15" customWidth="1"/>
    <col min="4" max="4" width="13" style="15" customWidth="1"/>
    <col min="5" max="5" width="13.28515625" style="44" customWidth="1"/>
    <col min="6" max="6" width="12" customWidth="1"/>
    <col min="7" max="7" width="9.5703125" customWidth="1"/>
    <col min="8" max="8" width="10" customWidth="1"/>
    <col min="9" max="9" width="11.7109375" customWidth="1"/>
  </cols>
  <sheetData>
    <row r="1" spans="1:12" ht="15" x14ac:dyDescent="0.25">
      <c r="A1" s="19"/>
      <c r="B1" s="57" t="s">
        <v>6</v>
      </c>
      <c r="C1" s="57"/>
      <c r="D1" s="57"/>
      <c r="E1" s="42"/>
      <c r="F1" s="74"/>
      <c r="G1" s="74"/>
      <c r="H1" s="74"/>
      <c r="I1" s="74"/>
      <c r="J1" s="74"/>
    </row>
    <row r="2" spans="1:12" ht="13.5" thickBot="1" x14ac:dyDescent="0.25">
      <c r="A2" s="20"/>
      <c r="B2" s="21"/>
      <c r="C2" s="21"/>
      <c r="D2" s="21"/>
      <c r="E2" s="43"/>
      <c r="F2" s="74"/>
      <c r="G2" s="74"/>
      <c r="H2" s="74"/>
      <c r="I2" s="74"/>
      <c r="J2" s="74"/>
    </row>
    <row r="3" spans="1:12" ht="49.5" customHeight="1" thickBot="1" x14ac:dyDescent="0.25">
      <c r="A3" s="117" t="s">
        <v>7</v>
      </c>
      <c r="B3" s="118" t="s">
        <v>8</v>
      </c>
      <c r="C3" s="729" t="s">
        <v>446</v>
      </c>
      <c r="D3" s="729" t="s">
        <v>457</v>
      </c>
      <c r="E3" s="110" t="s">
        <v>441</v>
      </c>
      <c r="F3" s="110" t="s">
        <v>443</v>
      </c>
      <c r="G3" s="110" t="s">
        <v>444</v>
      </c>
      <c r="H3" s="110" t="s">
        <v>445</v>
      </c>
      <c r="I3" s="74"/>
      <c r="J3" s="74"/>
      <c r="K3" s="74"/>
      <c r="L3" s="74"/>
    </row>
    <row r="4" spans="1:12" ht="12.75" customHeight="1" thickBot="1" x14ac:dyDescent="0.25">
      <c r="A4" s="107">
        <v>1</v>
      </c>
      <c r="B4" s="108">
        <v>2</v>
      </c>
      <c r="C4" s="759">
        <v>3</v>
      </c>
      <c r="D4" s="759">
        <v>4</v>
      </c>
      <c r="E4" s="109">
        <v>5</v>
      </c>
      <c r="F4" s="109">
        <v>6</v>
      </c>
      <c r="G4" s="109">
        <v>7</v>
      </c>
      <c r="H4" s="109">
        <v>8</v>
      </c>
      <c r="I4" s="74"/>
      <c r="J4" s="74"/>
      <c r="K4" s="74"/>
      <c r="L4" s="74"/>
    </row>
    <row r="5" spans="1:12" ht="20.100000000000001" customHeight="1" thickBot="1" x14ac:dyDescent="0.3">
      <c r="A5" s="84"/>
      <c r="B5" s="85" t="s">
        <v>232</v>
      </c>
      <c r="C5" s="732">
        <f>C6+C25+C33</f>
        <v>7208149</v>
      </c>
      <c r="D5" s="732">
        <v>21179000</v>
      </c>
      <c r="E5" s="86">
        <v>21179000</v>
      </c>
      <c r="F5" s="86">
        <f>F6+F25+F33</f>
        <v>4806254</v>
      </c>
      <c r="G5" s="769">
        <f>F5/E5</f>
        <v>0.22693488833278247</v>
      </c>
      <c r="H5" s="769">
        <f>F5/C5</f>
        <v>0.66678061177703185</v>
      </c>
      <c r="I5" s="74"/>
      <c r="J5" s="74"/>
      <c r="K5" s="74"/>
      <c r="L5" s="74"/>
    </row>
    <row r="6" spans="1:12" ht="20.100000000000001" customHeight="1" thickBot="1" x14ac:dyDescent="0.25">
      <c r="A6" s="100">
        <v>6</v>
      </c>
      <c r="B6" s="101" t="s">
        <v>6</v>
      </c>
      <c r="C6" s="731">
        <f>C7+C11+C16+C19+C23</f>
        <v>4365350</v>
      </c>
      <c r="D6" s="731">
        <v>14379000</v>
      </c>
      <c r="E6" s="106">
        <v>14379000</v>
      </c>
      <c r="F6" s="106">
        <f>F7+F11+F16+F19+F23</f>
        <v>4666759</v>
      </c>
      <c r="G6" s="770">
        <f t="shared" ref="G6:G35" si="0">F6/E6</f>
        <v>0.32455379372696291</v>
      </c>
      <c r="H6" s="770">
        <f t="shared" ref="H6:H35" si="1">F6/C6</f>
        <v>1.0690457809797611</v>
      </c>
      <c r="I6" s="74"/>
      <c r="J6" s="74"/>
      <c r="K6" s="74"/>
      <c r="L6" s="74"/>
    </row>
    <row r="7" spans="1:12" ht="15" customHeight="1" x14ac:dyDescent="0.2">
      <c r="A7" s="103">
        <v>61</v>
      </c>
      <c r="B7" s="104" t="s">
        <v>9</v>
      </c>
      <c r="C7" s="760">
        <f>C8+C9+C10</f>
        <v>2217044</v>
      </c>
      <c r="D7" s="760">
        <v>4829000</v>
      </c>
      <c r="E7" s="105">
        <v>4829000</v>
      </c>
      <c r="F7" s="105">
        <f>F8+F9+F10</f>
        <v>1405416</v>
      </c>
      <c r="G7" s="771">
        <f t="shared" si="0"/>
        <v>0.29103665355145991</v>
      </c>
      <c r="H7" s="771">
        <f t="shared" si="1"/>
        <v>0.63391434721187312</v>
      </c>
      <c r="I7" s="74"/>
      <c r="J7" s="74"/>
      <c r="K7" s="74"/>
      <c r="L7" s="74"/>
    </row>
    <row r="8" spans="1:12" ht="12.75" customHeight="1" x14ac:dyDescent="0.2">
      <c r="A8" s="92">
        <v>611</v>
      </c>
      <c r="B8" s="68" t="s">
        <v>10</v>
      </c>
      <c r="C8" s="761">
        <v>2183531</v>
      </c>
      <c r="D8" s="761">
        <v>4500000</v>
      </c>
      <c r="E8" s="88">
        <v>4500000</v>
      </c>
      <c r="F8" s="88">
        <v>1389875</v>
      </c>
      <c r="G8" s="772">
        <f t="shared" si="0"/>
        <v>0.30886111111111109</v>
      </c>
      <c r="H8" s="772">
        <f t="shared" si="1"/>
        <v>0.63652634196629221</v>
      </c>
      <c r="I8" s="74"/>
      <c r="J8" s="74"/>
      <c r="K8" s="74"/>
      <c r="L8" s="74"/>
    </row>
    <row r="9" spans="1:12" ht="12.75" customHeight="1" x14ac:dyDescent="0.2">
      <c r="A9" s="92">
        <v>613</v>
      </c>
      <c r="B9" s="68" t="s">
        <v>11</v>
      </c>
      <c r="C9" s="761">
        <v>26273</v>
      </c>
      <c r="D9" s="761">
        <v>250000</v>
      </c>
      <c r="E9" s="88">
        <v>250000</v>
      </c>
      <c r="F9" s="88">
        <v>12050</v>
      </c>
      <c r="G9" s="772">
        <f t="shared" si="0"/>
        <v>4.82E-2</v>
      </c>
      <c r="H9" s="772">
        <f t="shared" si="1"/>
        <v>0.45864575800251206</v>
      </c>
      <c r="I9" s="74"/>
      <c r="J9" s="74"/>
      <c r="K9" s="74"/>
      <c r="L9" s="74"/>
    </row>
    <row r="10" spans="1:12" ht="12.75" customHeight="1" x14ac:dyDescent="0.2">
      <c r="A10" s="92">
        <v>614</v>
      </c>
      <c r="B10" s="68" t="s">
        <v>12</v>
      </c>
      <c r="C10" s="761">
        <v>7240</v>
      </c>
      <c r="D10" s="761">
        <v>79000</v>
      </c>
      <c r="E10" s="88">
        <v>79000</v>
      </c>
      <c r="F10" s="88">
        <v>3491</v>
      </c>
      <c r="G10" s="772">
        <f t="shared" si="0"/>
        <v>4.4189873417721522E-2</v>
      </c>
      <c r="H10" s="772">
        <f t="shared" si="1"/>
        <v>0.48218232044198894</v>
      </c>
      <c r="I10" s="74"/>
      <c r="J10" s="74"/>
      <c r="K10" s="74"/>
      <c r="L10" s="74"/>
    </row>
    <row r="11" spans="1:12" ht="15" customHeight="1" x14ac:dyDescent="0.2">
      <c r="A11" s="87">
        <v>63</v>
      </c>
      <c r="B11" s="95" t="s">
        <v>13</v>
      </c>
      <c r="C11" s="762">
        <f>C12+C13+C14</f>
        <v>652403</v>
      </c>
      <c r="D11" s="762">
        <v>5250000</v>
      </c>
      <c r="E11" s="96">
        <v>5250000</v>
      </c>
      <c r="F11" s="96">
        <f>F12+F13+F14+F15</f>
        <v>1440679</v>
      </c>
      <c r="G11" s="773">
        <f t="shared" si="0"/>
        <v>0.27441504761904761</v>
      </c>
      <c r="H11" s="773">
        <f t="shared" si="1"/>
        <v>2.2082654432919528</v>
      </c>
      <c r="I11" s="74"/>
      <c r="J11" s="74"/>
      <c r="K11" s="74"/>
      <c r="L11" s="74"/>
    </row>
    <row r="12" spans="1:12" ht="12.75" customHeight="1" x14ac:dyDescent="0.2">
      <c r="A12" s="92">
        <v>6324</v>
      </c>
      <c r="B12" s="68" t="s">
        <v>235</v>
      </c>
      <c r="C12" s="761">
        <v>543103</v>
      </c>
      <c r="D12" s="761">
        <v>5000000</v>
      </c>
      <c r="E12" s="88">
        <v>5000000</v>
      </c>
      <c r="F12" s="88">
        <v>145000</v>
      </c>
      <c r="G12" s="772">
        <f t="shared" si="0"/>
        <v>2.9000000000000001E-2</v>
      </c>
      <c r="H12" s="772">
        <f t="shared" si="1"/>
        <v>0.2669843473521597</v>
      </c>
      <c r="I12" s="74"/>
      <c r="J12" s="74"/>
      <c r="K12" s="74"/>
      <c r="L12" s="74"/>
    </row>
    <row r="13" spans="1:12" ht="12.75" customHeight="1" x14ac:dyDescent="0.2">
      <c r="A13" s="92">
        <v>633</v>
      </c>
      <c r="B13" s="68" t="s">
        <v>14</v>
      </c>
      <c r="C13" s="761">
        <v>109300</v>
      </c>
      <c r="D13" s="761">
        <v>200000</v>
      </c>
      <c r="E13" s="88">
        <v>200000</v>
      </c>
      <c r="F13" s="88">
        <v>1201325</v>
      </c>
      <c r="G13" s="772">
        <f t="shared" si="0"/>
        <v>6.0066249999999997</v>
      </c>
      <c r="H13" s="772">
        <f t="shared" si="1"/>
        <v>10.991079597438244</v>
      </c>
      <c r="I13" s="74"/>
      <c r="J13" s="74"/>
      <c r="K13" s="74"/>
      <c r="L13" s="74"/>
    </row>
    <row r="14" spans="1:12" ht="12.75" customHeight="1" x14ac:dyDescent="0.2">
      <c r="A14" s="92">
        <v>634</v>
      </c>
      <c r="B14" s="68" t="s">
        <v>233</v>
      </c>
      <c r="C14" s="761">
        <v>0</v>
      </c>
      <c r="D14" s="761">
        <v>50000</v>
      </c>
      <c r="E14" s="88">
        <v>50000</v>
      </c>
      <c r="F14" s="88">
        <v>91054</v>
      </c>
      <c r="G14" s="772">
        <f t="shared" si="0"/>
        <v>1.82108</v>
      </c>
      <c r="H14" s="772">
        <v>0</v>
      </c>
      <c r="I14" s="74"/>
      <c r="J14" s="74"/>
      <c r="K14" s="74"/>
      <c r="L14" s="74"/>
    </row>
    <row r="15" spans="1:12" ht="27.75" customHeight="1" x14ac:dyDescent="0.2">
      <c r="A15" s="783">
        <v>636</v>
      </c>
      <c r="B15" s="786" t="s">
        <v>447</v>
      </c>
      <c r="C15" s="761">
        <v>0</v>
      </c>
      <c r="D15" s="761">
        <v>0</v>
      </c>
      <c r="E15" s="784">
        <v>0</v>
      </c>
      <c r="F15" s="784">
        <v>3300</v>
      </c>
      <c r="G15" s="785">
        <v>0</v>
      </c>
      <c r="H15" s="785">
        <v>0</v>
      </c>
      <c r="I15" s="74"/>
      <c r="J15" s="74"/>
      <c r="K15" s="74"/>
      <c r="L15" s="74"/>
    </row>
    <row r="16" spans="1:12" ht="15" customHeight="1" x14ac:dyDescent="0.2">
      <c r="A16" s="87">
        <v>64</v>
      </c>
      <c r="B16" s="95" t="s">
        <v>15</v>
      </c>
      <c r="C16" s="762">
        <f>C17+C18</f>
        <v>677533</v>
      </c>
      <c r="D16" s="762">
        <v>2800000</v>
      </c>
      <c r="E16" s="96">
        <v>2800000</v>
      </c>
      <c r="F16" s="96">
        <f>F17+F18</f>
        <v>668900</v>
      </c>
      <c r="G16" s="773">
        <f t="shared" si="0"/>
        <v>0.23889285714285713</v>
      </c>
      <c r="H16" s="773">
        <f t="shared" si="1"/>
        <v>0.98725818521016684</v>
      </c>
      <c r="I16" s="74"/>
      <c r="J16" s="74"/>
      <c r="K16" s="74"/>
      <c r="L16" s="74"/>
    </row>
    <row r="17" spans="1:12" ht="12.75" customHeight="1" x14ac:dyDescent="0.2">
      <c r="A17" s="92">
        <v>641</v>
      </c>
      <c r="B17" s="68" t="s">
        <v>16</v>
      </c>
      <c r="C17" s="761">
        <v>239</v>
      </c>
      <c r="D17" s="761">
        <v>100000</v>
      </c>
      <c r="E17" s="88">
        <v>100000</v>
      </c>
      <c r="F17" s="88">
        <v>9</v>
      </c>
      <c r="G17" s="772">
        <f t="shared" si="0"/>
        <v>9.0000000000000006E-5</v>
      </c>
      <c r="H17" s="772">
        <f t="shared" si="1"/>
        <v>3.7656903765690378E-2</v>
      </c>
      <c r="I17" s="74"/>
      <c r="J17" s="74"/>
      <c r="K17" s="74"/>
      <c r="L17" s="74"/>
    </row>
    <row r="18" spans="1:12" ht="12.75" customHeight="1" x14ac:dyDescent="0.2">
      <c r="A18" s="92">
        <v>642</v>
      </c>
      <c r="B18" s="68" t="s">
        <v>17</v>
      </c>
      <c r="C18" s="761">
        <v>677294</v>
      </c>
      <c r="D18" s="761">
        <v>2700000</v>
      </c>
      <c r="E18" s="88">
        <v>2700000</v>
      </c>
      <c r="F18" s="88">
        <v>668891</v>
      </c>
      <c r="G18" s="772">
        <f t="shared" si="0"/>
        <v>0.24773740740740741</v>
      </c>
      <c r="H18" s="772">
        <f t="shared" si="1"/>
        <v>0.98759327559375987</v>
      </c>
      <c r="I18" s="74"/>
      <c r="J18" s="74"/>
      <c r="K18" s="74"/>
      <c r="L18" s="74"/>
    </row>
    <row r="19" spans="1:12" ht="15" customHeight="1" x14ac:dyDescent="0.2">
      <c r="A19" s="89">
        <v>65</v>
      </c>
      <c r="B19" s="95" t="s">
        <v>18</v>
      </c>
      <c r="C19" s="762">
        <f>C20+C21+C22</f>
        <v>818370</v>
      </c>
      <c r="D19" s="762">
        <v>1450000</v>
      </c>
      <c r="E19" s="96">
        <v>1450000</v>
      </c>
      <c r="F19" s="96">
        <f>F20+F21+F22</f>
        <v>1151764</v>
      </c>
      <c r="G19" s="773">
        <f t="shared" si="0"/>
        <v>0.79432000000000003</v>
      </c>
      <c r="H19" s="773">
        <f t="shared" si="1"/>
        <v>1.4073878563485953</v>
      </c>
      <c r="I19" s="74"/>
      <c r="J19" s="74"/>
      <c r="K19" s="74"/>
      <c r="L19" s="74"/>
    </row>
    <row r="20" spans="1:12" ht="12.75" customHeight="1" x14ac:dyDescent="0.2">
      <c r="A20" s="92">
        <v>651</v>
      </c>
      <c r="B20" s="68" t="s">
        <v>19</v>
      </c>
      <c r="C20" s="761">
        <v>385</v>
      </c>
      <c r="D20" s="761">
        <v>50000</v>
      </c>
      <c r="E20" s="88">
        <v>50000</v>
      </c>
      <c r="F20" s="88">
        <v>67040</v>
      </c>
      <c r="G20" s="772">
        <f t="shared" si="0"/>
        <v>1.3408</v>
      </c>
      <c r="H20" s="772">
        <f t="shared" si="1"/>
        <v>174.12987012987014</v>
      </c>
      <c r="I20" s="74"/>
      <c r="J20" s="74"/>
      <c r="K20" s="74"/>
      <c r="L20" s="74"/>
    </row>
    <row r="21" spans="1:12" ht="12.75" customHeight="1" x14ac:dyDescent="0.2">
      <c r="A21" s="92">
        <v>652</v>
      </c>
      <c r="B21" s="68" t="s">
        <v>20</v>
      </c>
      <c r="C21" s="761">
        <v>423410</v>
      </c>
      <c r="D21" s="761">
        <v>500000</v>
      </c>
      <c r="E21" s="88">
        <v>500000</v>
      </c>
      <c r="F21" s="88">
        <v>696672</v>
      </c>
      <c r="G21" s="772">
        <f t="shared" si="0"/>
        <v>1.3933439999999999</v>
      </c>
      <c r="H21" s="772">
        <f t="shared" si="1"/>
        <v>1.645383906851515</v>
      </c>
      <c r="I21" s="74"/>
      <c r="J21" s="74"/>
      <c r="K21" s="74"/>
      <c r="L21" s="74"/>
    </row>
    <row r="22" spans="1:12" ht="12.75" customHeight="1" x14ac:dyDescent="0.2">
      <c r="A22" s="92">
        <v>653</v>
      </c>
      <c r="B22" s="68" t="s">
        <v>75</v>
      </c>
      <c r="C22" s="761">
        <v>394575</v>
      </c>
      <c r="D22" s="761">
        <v>900000</v>
      </c>
      <c r="E22" s="88">
        <v>900000</v>
      </c>
      <c r="F22" s="88">
        <v>388052</v>
      </c>
      <c r="G22" s="772">
        <f t="shared" si="0"/>
        <v>0.43116888888888888</v>
      </c>
      <c r="H22" s="772">
        <f t="shared" si="1"/>
        <v>0.98346828866501934</v>
      </c>
      <c r="I22" s="74"/>
      <c r="J22" s="74"/>
      <c r="K22" s="74"/>
      <c r="L22" s="74"/>
    </row>
    <row r="23" spans="1:12" ht="15" customHeight="1" x14ac:dyDescent="0.2">
      <c r="A23" s="89">
        <v>68</v>
      </c>
      <c r="B23" s="95" t="s">
        <v>123</v>
      </c>
      <c r="C23" s="762">
        <v>0</v>
      </c>
      <c r="D23" s="762">
        <v>50000</v>
      </c>
      <c r="E23" s="96">
        <v>50000</v>
      </c>
      <c r="F23" s="96">
        <v>0</v>
      </c>
      <c r="G23" s="773">
        <f t="shared" si="0"/>
        <v>0</v>
      </c>
      <c r="H23" s="773">
        <v>0</v>
      </c>
      <c r="I23" s="74"/>
      <c r="J23" s="74"/>
      <c r="K23" s="74"/>
      <c r="L23" s="74"/>
    </row>
    <row r="24" spans="1:12" ht="12.75" customHeight="1" thickBot="1" x14ac:dyDescent="0.25">
      <c r="A24" s="93">
        <v>681</v>
      </c>
      <c r="B24" s="66" t="s">
        <v>124</v>
      </c>
      <c r="C24" s="763">
        <v>0</v>
      </c>
      <c r="D24" s="763">
        <v>50000</v>
      </c>
      <c r="E24" s="90">
        <v>50000</v>
      </c>
      <c r="F24" s="90">
        <v>0</v>
      </c>
      <c r="G24" s="774">
        <f t="shared" si="0"/>
        <v>0</v>
      </c>
      <c r="H24" s="774">
        <v>0</v>
      </c>
      <c r="I24" s="74"/>
      <c r="J24" s="74"/>
      <c r="K24" s="74"/>
      <c r="L24" s="74"/>
    </row>
    <row r="25" spans="1:12" ht="20.100000000000001" customHeight="1" thickBot="1" x14ac:dyDescent="0.25">
      <c r="A25" s="100">
        <v>7</v>
      </c>
      <c r="B25" s="130" t="s">
        <v>21</v>
      </c>
      <c r="C25" s="764">
        <f>C26+C29</f>
        <v>108011</v>
      </c>
      <c r="D25" s="764">
        <v>4800000</v>
      </c>
      <c r="E25" s="102">
        <v>4800000</v>
      </c>
      <c r="F25" s="102">
        <f>F26+F29</f>
        <v>139495</v>
      </c>
      <c r="G25" s="775">
        <f t="shared" si="0"/>
        <v>2.9061458333333335E-2</v>
      </c>
      <c r="H25" s="775">
        <f t="shared" si="1"/>
        <v>1.2914888298414051</v>
      </c>
      <c r="I25" s="74"/>
      <c r="J25" s="74"/>
      <c r="K25" s="74"/>
      <c r="L25" s="74"/>
    </row>
    <row r="26" spans="1:12" ht="15" customHeight="1" x14ac:dyDescent="0.2">
      <c r="A26" s="97">
        <v>71</v>
      </c>
      <c r="B26" s="98" t="s">
        <v>22</v>
      </c>
      <c r="C26" s="765">
        <f>C27+C28</f>
        <v>102823</v>
      </c>
      <c r="D26" s="765">
        <v>600000</v>
      </c>
      <c r="E26" s="99">
        <v>600000</v>
      </c>
      <c r="F26" s="99">
        <f>F27+F28</f>
        <v>28265</v>
      </c>
      <c r="G26" s="776">
        <f t="shared" si="0"/>
        <v>4.7108333333333335E-2</v>
      </c>
      <c r="H26" s="776">
        <f t="shared" si="1"/>
        <v>0.2748898592727308</v>
      </c>
      <c r="I26" s="74"/>
      <c r="J26" s="74"/>
      <c r="K26" s="74"/>
      <c r="L26" s="74"/>
    </row>
    <row r="27" spans="1:12" ht="25.5" x14ac:dyDescent="0.2">
      <c r="A27" s="92">
        <v>711</v>
      </c>
      <c r="B27" s="68" t="s">
        <v>228</v>
      </c>
      <c r="C27" s="761">
        <v>72623</v>
      </c>
      <c r="D27" s="761">
        <v>400000</v>
      </c>
      <c r="E27" s="91">
        <v>400000</v>
      </c>
      <c r="F27" s="91">
        <v>28265</v>
      </c>
      <c r="G27" s="777">
        <f t="shared" si="0"/>
        <v>7.0662500000000003E-2</v>
      </c>
      <c r="H27" s="777">
        <f t="shared" si="1"/>
        <v>0.38920176803492007</v>
      </c>
      <c r="I27" s="74"/>
      <c r="J27" s="74"/>
      <c r="K27" s="74"/>
      <c r="L27" s="74"/>
    </row>
    <row r="28" spans="1:12" ht="25.5" x14ac:dyDescent="0.2">
      <c r="A28" s="92">
        <v>711</v>
      </c>
      <c r="B28" s="68" t="s">
        <v>229</v>
      </c>
      <c r="C28" s="761">
        <v>30200</v>
      </c>
      <c r="D28" s="761">
        <v>200000</v>
      </c>
      <c r="E28" s="91">
        <v>200000</v>
      </c>
      <c r="F28" s="91">
        <v>0</v>
      </c>
      <c r="G28" s="777">
        <f t="shared" si="0"/>
        <v>0</v>
      </c>
      <c r="H28" s="777">
        <f t="shared" si="1"/>
        <v>0</v>
      </c>
      <c r="I28" s="74"/>
      <c r="J28" s="74"/>
      <c r="K28" s="74"/>
      <c r="L28" s="74"/>
    </row>
    <row r="29" spans="1:12" ht="15" customHeight="1" x14ac:dyDescent="0.2">
      <c r="A29" s="94">
        <v>72</v>
      </c>
      <c r="B29" s="78" t="s">
        <v>76</v>
      </c>
      <c r="C29" s="766">
        <f>C30+C31+C32</f>
        <v>5188</v>
      </c>
      <c r="D29" s="762">
        <v>4200000</v>
      </c>
      <c r="E29" s="704">
        <v>4200000</v>
      </c>
      <c r="F29" s="704">
        <f>F30+F31+F32</f>
        <v>111230</v>
      </c>
      <c r="G29" s="778">
        <f t="shared" si="0"/>
        <v>2.6483333333333334E-2</v>
      </c>
      <c r="H29" s="778">
        <f t="shared" si="1"/>
        <v>21.439861218195837</v>
      </c>
      <c r="I29" s="74"/>
      <c r="J29" s="74"/>
      <c r="K29" s="74"/>
      <c r="L29" s="74"/>
    </row>
    <row r="30" spans="1:12" x14ac:dyDescent="0.2">
      <c r="A30" s="92">
        <v>721</v>
      </c>
      <c r="B30" s="68" t="s">
        <v>231</v>
      </c>
      <c r="C30" s="761">
        <v>0</v>
      </c>
      <c r="D30" s="761">
        <v>200000</v>
      </c>
      <c r="E30" s="91">
        <v>200000</v>
      </c>
      <c r="F30" s="91">
        <v>0</v>
      </c>
      <c r="G30" s="777">
        <f t="shared" si="0"/>
        <v>0</v>
      </c>
      <c r="H30" s="777">
        <v>0</v>
      </c>
      <c r="I30" s="74"/>
      <c r="J30" s="74"/>
      <c r="K30" s="74"/>
      <c r="L30" s="74"/>
    </row>
    <row r="31" spans="1:12" x14ac:dyDescent="0.2">
      <c r="A31" s="92">
        <v>721</v>
      </c>
      <c r="B31" s="68" t="s">
        <v>230</v>
      </c>
      <c r="C31" s="761">
        <v>5188</v>
      </c>
      <c r="D31" s="761">
        <v>500000</v>
      </c>
      <c r="E31" s="91">
        <v>500000</v>
      </c>
      <c r="F31" s="91">
        <v>111230</v>
      </c>
      <c r="G31" s="777">
        <f t="shared" si="0"/>
        <v>0.22245999999999999</v>
      </c>
      <c r="H31" s="777">
        <f t="shared" si="1"/>
        <v>21.439861218195837</v>
      </c>
      <c r="I31" s="74"/>
      <c r="J31" s="74"/>
      <c r="K31" s="74"/>
      <c r="L31" s="74"/>
    </row>
    <row r="32" spans="1:12" ht="13.5" thickBot="1" x14ac:dyDescent="0.25">
      <c r="A32" s="612">
        <v>722</v>
      </c>
      <c r="B32" s="614" t="s">
        <v>402</v>
      </c>
      <c r="C32" s="767">
        <v>0</v>
      </c>
      <c r="D32" s="767">
        <v>3500000</v>
      </c>
      <c r="E32" s="613">
        <v>3500000</v>
      </c>
      <c r="F32" s="613">
        <v>0</v>
      </c>
      <c r="G32" s="779">
        <f t="shared" si="0"/>
        <v>0</v>
      </c>
      <c r="H32" s="779">
        <v>0</v>
      </c>
      <c r="I32" s="74"/>
      <c r="J32" s="74"/>
      <c r="K32" s="74"/>
      <c r="L32" s="74"/>
    </row>
    <row r="33" spans="1:12" ht="28.5" x14ac:dyDescent="0.2">
      <c r="A33" s="532">
        <v>8</v>
      </c>
      <c r="B33" s="533" t="s">
        <v>388</v>
      </c>
      <c r="C33" s="768">
        <f>C34</f>
        <v>2734788</v>
      </c>
      <c r="D33" s="768">
        <v>2000000</v>
      </c>
      <c r="E33" s="534">
        <v>2000000</v>
      </c>
      <c r="F33" s="534">
        <f>F34</f>
        <v>0</v>
      </c>
      <c r="G33" s="780">
        <f t="shared" si="0"/>
        <v>0</v>
      </c>
      <c r="H33" s="780">
        <f t="shared" si="1"/>
        <v>0</v>
      </c>
      <c r="I33" s="74"/>
      <c r="J33" s="74"/>
      <c r="K33" s="74"/>
      <c r="L33" s="74"/>
    </row>
    <row r="34" spans="1:12" ht="25.5" x14ac:dyDescent="0.2">
      <c r="A34" s="535">
        <v>844</v>
      </c>
      <c r="B34" s="536" t="s">
        <v>389</v>
      </c>
      <c r="C34" s="537">
        <f>C35</f>
        <v>2734788</v>
      </c>
      <c r="D34" s="537">
        <v>2000000</v>
      </c>
      <c r="E34" s="537">
        <v>2000000</v>
      </c>
      <c r="F34" s="537">
        <v>0</v>
      </c>
      <c r="G34" s="781">
        <f t="shared" si="0"/>
        <v>0</v>
      </c>
      <c r="H34" s="781">
        <f t="shared" si="1"/>
        <v>0</v>
      </c>
      <c r="I34" s="74"/>
      <c r="J34" s="74"/>
      <c r="K34" s="74"/>
      <c r="L34" s="74"/>
    </row>
    <row r="35" spans="1:12" ht="25.5" x14ac:dyDescent="0.2">
      <c r="A35" s="538">
        <v>844</v>
      </c>
      <c r="B35" s="539" t="s">
        <v>389</v>
      </c>
      <c r="C35" s="540">
        <v>2734788</v>
      </c>
      <c r="D35" s="540">
        <v>2000000</v>
      </c>
      <c r="E35" s="540">
        <v>2000000</v>
      </c>
      <c r="F35" s="540">
        <v>0</v>
      </c>
      <c r="G35" s="782">
        <f t="shared" si="0"/>
        <v>0</v>
      </c>
      <c r="H35" s="782">
        <f t="shared" si="1"/>
        <v>0</v>
      </c>
      <c r="I35" s="74"/>
      <c r="J35" s="74"/>
      <c r="K35" s="74"/>
      <c r="L35" s="74"/>
    </row>
    <row r="36" spans="1:12" x14ac:dyDescent="0.2">
      <c r="F36" s="74"/>
      <c r="G36" s="74"/>
      <c r="H36" s="74"/>
      <c r="I36" s="74"/>
      <c r="J36" s="74"/>
    </row>
    <row r="37" spans="1:12" x14ac:dyDescent="0.2">
      <c r="F37" s="74"/>
      <c r="G37" s="74"/>
      <c r="H37" s="74"/>
      <c r="I37" s="74"/>
      <c r="J37" s="74"/>
    </row>
    <row r="38" spans="1:12" x14ac:dyDescent="0.2">
      <c r="F38" s="74"/>
      <c r="G38" s="74"/>
      <c r="H38" s="74"/>
      <c r="I38" s="74"/>
      <c r="J38" s="74"/>
    </row>
    <row r="39" spans="1:12" x14ac:dyDescent="0.2">
      <c r="F39" s="74"/>
      <c r="G39" s="74"/>
      <c r="H39" s="74"/>
      <c r="I39" s="74"/>
      <c r="J39" s="74"/>
    </row>
    <row r="40" spans="1:12" x14ac:dyDescent="0.2">
      <c r="F40" s="74"/>
      <c r="G40" s="74"/>
      <c r="H40" s="74"/>
      <c r="I40" s="74"/>
      <c r="J40" s="74"/>
    </row>
    <row r="41" spans="1:12" x14ac:dyDescent="0.2">
      <c r="F41" s="74"/>
      <c r="G41" s="74"/>
      <c r="H41" s="74"/>
      <c r="I41" s="74"/>
      <c r="J41" s="74"/>
    </row>
    <row r="42" spans="1:12" x14ac:dyDescent="0.2">
      <c r="F42" s="74"/>
      <c r="G42" s="74"/>
      <c r="H42" s="74"/>
      <c r="I42" s="74"/>
      <c r="J42" s="74"/>
    </row>
    <row r="43" spans="1:12" x14ac:dyDescent="0.2">
      <c r="F43" s="74"/>
      <c r="G43" s="74"/>
      <c r="H43" s="74"/>
      <c r="I43" s="74"/>
      <c r="J43" s="74"/>
    </row>
    <row r="44" spans="1:12" x14ac:dyDescent="0.2">
      <c r="F44" s="74"/>
      <c r="G44" s="74"/>
      <c r="H44" s="74"/>
      <c r="I44" s="74"/>
      <c r="J44" s="74"/>
    </row>
    <row r="45" spans="1:12" x14ac:dyDescent="0.2">
      <c r="F45" s="74"/>
      <c r="G45" s="74"/>
      <c r="H45" s="74"/>
      <c r="I45" s="74"/>
      <c r="J45" s="74"/>
    </row>
    <row r="46" spans="1:12" x14ac:dyDescent="0.2">
      <c r="F46" s="74"/>
      <c r="G46" s="74"/>
      <c r="H46" s="74"/>
      <c r="I46" s="74"/>
      <c r="J46" s="74"/>
    </row>
    <row r="47" spans="1:12" x14ac:dyDescent="0.2">
      <c r="F47" s="74"/>
      <c r="G47" s="74"/>
      <c r="H47" s="74"/>
      <c r="I47" s="74"/>
      <c r="J47" s="74"/>
    </row>
    <row r="48" spans="1:12" x14ac:dyDescent="0.2">
      <c r="F48" s="74"/>
      <c r="G48" s="74"/>
      <c r="H48" s="74"/>
      <c r="I48" s="74"/>
      <c r="J48" s="74"/>
    </row>
  </sheetData>
  <phoneticPr fontId="0" type="noConversion"/>
  <pageMargins left="0.75" right="0.67" top="0.69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workbookViewId="0">
      <selection activeCell="C3" sqref="C3"/>
    </sheetView>
  </sheetViews>
  <sheetFormatPr defaultRowHeight="12.75" x14ac:dyDescent="0.2"/>
  <cols>
    <col min="1" max="1" width="7" customWidth="1"/>
    <col min="2" max="2" width="54.85546875" style="15" customWidth="1"/>
    <col min="3" max="3" width="14" style="15" customWidth="1"/>
    <col min="4" max="4" width="12.7109375" style="15" customWidth="1"/>
    <col min="5" max="5" width="13.42578125" customWidth="1"/>
    <col min="6" max="6" width="12" customWidth="1"/>
    <col min="7" max="7" width="9.42578125" customWidth="1"/>
    <col min="8" max="8" width="9.85546875" customWidth="1"/>
  </cols>
  <sheetData>
    <row r="1" spans="1:22" ht="15.75" x14ac:dyDescent="0.25">
      <c r="A1" s="128"/>
      <c r="B1" s="57" t="s">
        <v>24</v>
      </c>
      <c r="C1" s="57"/>
      <c r="D1" s="57"/>
      <c r="E1" s="129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2" ht="13.5" thickBot="1" x14ac:dyDescent="0.25">
      <c r="A2" s="24"/>
      <c r="B2" s="25"/>
      <c r="C2" s="25"/>
      <c r="D2" s="25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2" ht="57.75" customHeight="1" thickBot="1" x14ac:dyDescent="0.25">
      <c r="A3" s="117" t="s">
        <v>7</v>
      </c>
      <c r="B3" s="118" t="s">
        <v>25</v>
      </c>
      <c r="C3" s="729" t="s">
        <v>442</v>
      </c>
      <c r="D3" s="729" t="s">
        <v>457</v>
      </c>
      <c r="E3" s="110" t="s">
        <v>441</v>
      </c>
      <c r="F3" s="110" t="s">
        <v>443</v>
      </c>
      <c r="G3" s="110" t="s">
        <v>444</v>
      </c>
      <c r="H3" s="110" t="s">
        <v>445</v>
      </c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2" s="33" customFormat="1" ht="12.75" customHeight="1" thickBot="1" x14ac:dyDescent="0.25">
      <c r="A4" s="114">
        <v>1</v>
      </c>
      <c r="B4" s="115">
        <v>2</v>
      </c>
      <c r="C4" s="730">
        <v>3</v>
      </c>
      <c r="D4" s="730"/>
      <c r="E4" s="116">
        <v>4</v>
      </c>
      <c r="F4" s="116">
        <v>5</v>
      </c>
      <c r="G4" s="116">
        <v>6</v>
      </c>
      <c r="H4" s="116">
        <v>7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s="35" customFormat="1" ht="20.100000000000001" customHeight="1" thickBot="1" x14ac:dyDescent="0.3">
      <c r="A5" s="112"/>
      <c r="B5" s="113" t="s">
        <v>272</v>
      </c>
      <c r="C5" s="732">
        <f>C6+C26+C35</f>
        <v>6970166</v>
      </c>
      <c r="D5" s="732">
        <v>21179000</v>
      </c>
      <c r="E5" s="86">
        <v>21179000</v>
      </c>
      <c r="F5" s="86">
        <f>F6+F26+F35</f>
        <v>4778353</v>
      </c>
      <c r="G5" s="769">
        <f>F5/E5</f>
        <v>0.22561749846546106</v>
      </c>
      <c r="H5" s="769">
        <f>F5/C5</f>
        <v>0.68554364415424252</v>
      </c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6" spans="1:22" s="56" customFormat="1" ht="20.100000000000001" customHeight="1" thickBot="1" x14ac:dyDescent="0.25">
      <c r="A6" s="126">
        <v>3</v>
      </c>
      <c r="B6" s="101" t="s">
        <v>24</v>
      </c>
      <c r="C6" s="733">
        <f>C7+C11+C17+C19+C21+C23</f>
        <v>3038983</v>
      </c>
      <c r="D6" s="733">
        <f>D7+D11+D17+D19+D21+D23</f>
        <v>8792000</v>
      </c>
      <c r="E6" s="127">
        <v>8802000</v>
      </c>
      <c r="F6" s="127">
        <f>F7+F11+F17+F19+F21+F23</f>
        <v>3667418</v>
      </c>
      <c r="G6" s="748">
        <f t="shared" ref="G6:G37" si="0">F6/E6</f>
        <v>0.41665735060213588</v>
      </c>
      <c r="H6" s="748">
        <f t="shared" ref="H6:H34" si="1">F6/C6</f>
        <v>1.2067912192993511</v>
      </c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</row>
    <row r="7" spans="1:22" s="35" customFormat="1" ht="15" customHeight="1" x14ac:dyDescent="0.2">
      <c r="A7" s="124">
        <v>31</v>
      </c>
      <c r="B7" s="104" t="s">
        <v>26</v>
      </c>
      <c r="C7" s="734">
        <f>C8+C9+C10</f>
        <v>1046739</v>
      </c>
      <c r="D7" s="734">
        <v>2774000</v>
      </c>
      <c r="E7" s="125">
        <v>2774000</v>
      </c>
      <c r="F7" s="125">
        <f>F8+F9+F10</f>
        <v>1214217</v>
      </c>
      <c r="G7" s="749">
        <f t="shared" si="0"/>
        <v>0.43771341023792359</v>
      </c>
      <c r="H7" s="749">
        <f t="shared" si="1"/>
        <v>1.1599997707164824</v>
      </c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</row>
    <row r="8" spans="1:22" ht="12.75" customHeight="1" x14ac:dyDescent="0.2">
      <c r="A8" s="64">
        <v>311</v>
      </c>
      <c r="B8" s="65" t="s">
        <v>27</v>
      </c>
      <c r="C8" s="735">
        <v>847245</v>
      </c>
      <c r="D8" s="735">
        <v>2210000</v>
      </c>
      <c r="E8" s="120">
        <v>2210000</v>
      </c>
      <c r="F8" s="120">
        <v>1011448</v>
      </c>
      <c r="G8" s="750">
        <f t="shared" si="0"/>
        <v>0.45766877828054298</v>
      </c>
      <c r="H8" s="750">
        <f t="shared" si="1"/>
        <v>1.193808166468967</v>
      </c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</row>
    <row r="9" spans="1:22" ht="12.75" customHeight="1" x14ac:dyDescent="0.2">
      <c r="A9" s="64">
        <v>312</v>
      </c>
      <c r="B9" s="65" t="s">
        <v>28</v>
      </c>
      <c r="C9" s="735">
        <v>60587</v>
      </c>
      <c r="D9" s="735">
        <v>144000</v>
      </c>
      <c r="E9" s="120">
        <v>144000</v>
      </c>
      <c r="F9" s="120">
        <v>35880</v>
      </c>
      <c r="G9" s="750">
        <f t="shared" si="0"/>
        <v>0.24916666666666668</v>
      </c>
      <c r="H9" s="750">
        <f t="shared" si="1"/>
        <v>0.59220624886526818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</row>
    <row r="10" spans="1:22" ht="15" customHeight="1" x14ac:dyDescent="0.2">
      <c r="A10" s="64">
        <v>313</v>
      </c>
      <c r="B10" s="65" t="s">
        <v>29</v>
      </c>
      <c r="C10" s="735">
        <v>138907</v>
      </c>
      <c r="D10" s="735">
        <v>420000</v>
      </c>
      <c r="E10" s="120">
        <v>420000</v>
      </c>
      <c r="F10" s="120">
        <v>166889</v>
      </c>
      <c r="G10" s="750">
        <f t="shared" si="0"/>
        <v>0.39735476190476188</v>
      </c>
      <c r="H10" s="750">
        <f t="shared" si="1"/>
        <v>1.2014441316852282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</row>
    <row r="11" spans="1:22" ht="15" customHeight="1" x14ac:dyDescent="0.2">
      <c r="A11" s="76">
        <v>32</v>
      </c>
      <c r="B11" s="77" t="s">
        <v>30</v>
      </c>
      <c r="C11" s="736">
        <f>C12+C13+C14+C15+C16</f>
        <v>1470045</v>
      </c>
      <c r="D11" s="736">
        <f>D12+D13+D14+D15+D16</f>
        <v>4268000</v>
      </c>
      <c r="E11" s="119">
        <v>4278000</v>
      </c>
      <c r="F11" s="119">
        <f>F12+F13+F14+F15+F16</f>
        <v>1887599</v>
      </c>
      <c r="G11" s="751">
        <f t="shared" si="0"/>
        <v>0.44123398784478729</v>
      </c>
      <c r="H11" s="751">
        <f t="shared" si="1"/>
        <v>1.2840416449836569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</row>
    <row r="12" spans="1:22" ht="12.75" customHeight="1" x14ac:dyDescent="0.2">
      <c r="A12" s="64">
        <v>321</v>
      </c>
      <c r="B12" s="65" t="s">
        <v>31</v>
      </c>
      <c r="C12" s="735">
        <v>37339</v>
      </c>
      <c r="D12" s="735">
        <v>120500</v>
      </c>
      <c r="E12" s="120">
        <v>120500</v>
      </c>
      <c r="F12" s="120">
        <v>35044</v>
      </c>
      <c r="G12" s="750">
        <f t="shared" si="0"/>
        <v>0.29082157676348547</v>
      </c>
      <c r="H12" s="750">
        <f t="shared" si="1"/>
        <v>0.93853611505396506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</row>
    <row r="13" spans="1:22" ht="12.75" customHeight="1" x14ac:dyDescent="0.2">
      <c r="A13" s="64">
        <v>322</v>
      </c>
      <c r="B13" s="65" t="s">
        <v>32</v>
      </c>
      <c r="C13" s="735">
        <v>172480</v>
      </c>
      <c r="D13" s="735">
        <v>514000</v>
      </c>
      <c r="E13" s="120">
        <v>514000</v>
      </c>
      <c r="F13" s="120">
        <v>222004</v>
      </c>
      <c r="G13" s="750">
        <f t="shared" si="0"/>
        <v>0.43191439688715955</v>
      </c>
      <c r="H13" s="750">
        <f t="shared" si="1"/>
        <v>1.2871289424860854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</row>
    <row r="14" spans="1:22" ht="12.75" customHeight="1" x14ac:dyDescent="0.2">
      <c r="A14" s="64">
        <v>323</v>
      </c>
      <c r="B14" s="65" t="s">
        <v>33</v>
      </c>
      <c r="C14" s="735">
        <v>915178</v>
      </c>
      <c r="D14" s="735">
        <v>2613000</v>
      </c>
      <c r="E14" s="120">
        <v>2623000</v>
      </c>
      <c r="F14" s="120">
        <v>1203308</v>
      </c>
      <c r="G14" s="750">
        <f t="shared" si="0"/>
        <v>0.45875257338924896</v>
      </c>
      <c r="H14" s="750">
        <f t="shared" si="1"/>
        <v>1.3148349282871747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</row>
    <row r="15" spans="1:22" ht="12.75" customHeight="1" x14ac:dyDescent="0.2">
      <c r="A15" s="64">
        <v>324</v>
      </c>
      <c r="B15" s="65" t="s">
        <v>236</v>
      </c>
      <c r="C15" s="737">
        <v>0</v>
      </c>
      <c r="D15" s="737">
        <v>2000</v>
      </c>
      <c r="E15" s="120">
        <v>2000</v>
      </c>
      <c r="F15" s="120">
        <v>0</v>
      </c>
      <c r="G15" s="750">
        <f t="shared" si="0"/>
        <v>0</v>
      </c>
      <c r="H15" s="750">
        <v>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</row>
    <row r="16" spans="1:22" ht="12.75" customHeight="1" x14ac:dyDescent="0.2">
      <c r="A16" s="64">
        <v>329</v>
      </c>
      <c r="B16" s="65" t="s">
        <v>34</v>
      </c>
      <c r="C16" s="735">
        <v>345048</v>
      </c>
      <c r="D16" s="735">
        <v>1018500</v>
      </c>
      <c r="E16" s="120">
        <v>1018500</v>
      </c>
      <c r="F16" s="120">
        <v>427243</v>
      </c>
      <c r="G16" s="750">
        <f t="shared" si="0"/>
        <v>0.41948257241040748</v>
      </c>
      <c r="H16" s="750">
        <f t="shared" si="1"/>
        <v>1.2382132341007628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</row>
    <row r="17" spans="1:22" ht="15" customHeight="1" x14ac:dyDescent="0.2">
      <c r="A17" s="76">
        <v>34</v>
      </c>
      <c r="B17" s="77" t="s">
        <v>35</v>
      </c>
      <c r="C17" s="736">
        <f>C18</f>
        <v>73209</v>
      </c>
      <c r="D17" s="736">
        <v>208500</v>
      </c>
      <c r="E17" s="119">
        <v>208500</v>
      </c>
      <c r="F17" s="119">
        <f>F18</f>
        <v>71885</v>
      </c>
      <c r="G17" s="751">
        <f t="shared" si="0"/>
        <v>0.34477218225419665</v>
      </c>
      <c r="H17" s="751">
        <f t="shared" si="1"/>
        <v>0.98191479189717112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</row>
    <row r="18" spans="1:22" ht="12.75" customHeight="1" x14ac:dyDescent="0.2">
      <c r="A18" s="64">
        <v>343</v>
      </c>
      <c r="B18" s="65" t="s">
        <v>36</v>
      </c>
      <c r="C18" s="735">
        <v>73209</v>
      </c>
      <c r="D18" s="735">
        <v>208500</v>
      </c>
      <c r="E18" s="120">
        <v>208500</v>
      </c>
      <c r="F18" s="120">
        <v>71885</v>
      </c>
      <c r="G18" s="750">
        <f t="shared" si="0"/>
        <v>0.34477218225419665</v>
      </c>
      <c r="H18" s="750">
        <f t="shared" si="1"/>
        <v>0.98191479189717112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</row>
    <row r="19" spans="1:22" ht="15" customHeight="1" x14ac:dyDescent="0.2">
      <c r="A19" s="79">
        <v>35</v>
      </c>
      <c r="B19" s="95" t="s">
        <v>73</v>
      </c>
      <c r="C19" s="738">
        <f>C20</f>
        <v>0</v>
      </c>
      <c r="D19" s="804">
        <v>100000</v>
      </c>
      <c r="E19" s="121">
        <v>100000</v>
      </c>
      <c r="F19" s="121">
        <v>0</v>
      </c>
      <c r="G19" s="752">
        <f t="shared" si="0"/>
        <v>0</v>
      </c>
      <c r="H19" s="752">
        <v>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</row>
    <row r="20" spans="1:22" ht="12.75" customHeight="1" x14ac:dyDescent="0.2">
      <c r="A20" s="69">
        <v>351</v>
      </c>
      <c r="B20" s="70" t="s">
        <v>283</v>
      </c>
      <c r="C20" s="739">
        <v>0</v>
      </c>
      <c r="D20" s="803">
        <v>100000</v>
      </c>
      <c r="E20" s="122">
        <v>100000</v>
      </c>
      <c r="F20" s="122">
        <v>0</v>
      </c>
      <c r="G20" s="753">
        <f t="shared" si="0"/>
        <v>0</v>
      </c>
      <c r="H20" s="753">
        <v>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</row>
    <row r="21" spans="1:22" ht="25.5" x14ac:dyDescent="0.2">
      <c r="A21" s="111">
        <v>37</v>
      </c>
      <c r="B21" s="77" t="s">
        <v>77</v>
      </c>
      <c r="C21" s="736">
        <f>C22</f>
        <v>94787</v>
      </c>
      <c r="D21" s="736">
        <v>345000</v>
      </c>
      <c r="E21" s="123">
        <v>345000</v>
      </c>
      <c r="F21" s="123">
        <f>F22</f>
        <v>111737</v>
      </c>
      <c r="G21" s="754">
        <f t="shared" si="0"/>
        <v>0.32387536231884057</v>
      </c>
      <c r="H21" s="754">
        <f t="shared" si="1"/>
        <v>1.1788219903573274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</row>
    <row r="22" spans="1:22" ht="12.75" customHeight="1" x14ac:dyDescent="0.2">
      <c r="A22" s="64">
        <v>372</v>
      </c>
      <c r="B22" s="65" t="s">
        <v>37</v>
      </c>
      <c r="C22" s="735">
        <v>94787</v>
      </c>
      <c r="D22" s="735">
        <v>345000</v>
      </c>
      <c r="E22" s="120">
        <v>345000</v>
      </c>
      <c r="F22" s="120">
        <v>111737</v>
      </c>
      <c r="G22" s="750">
        <f t="shared" si="0"/>
        <v>0.32387536231884057</v>
      </c>
      <c r="H22" s="750">
        <f t="shared" si="1"/>
        <v>1.1788219903573274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</row>
    <row r="23" spans="1:22" ht="15" customHeight="1" x14ac:dyDescent="0.2">
      <c r="A23" s="76">
        <v>38</v>
      </c>
      <c r="B23" s="77" t="s">
        <v>38</v>
      </c>
      <c r="C23" s="736">
        <f>C24+C25</f>
        <v>354203</v>
      </c>
      <c r="D23" s="736">
        <v>1096500</v>
      </c>
      <c r="E23" s="119">
        <v>1096500</v>
      </c>
      <c r="F23" s="119">
        <f>F24+F25</f>
        <v>381980</v>
      </c>
      <c r="G23" s="751">
        <f t="shared" si="0"/>
        <v>0.34836297309621522</v>
      </c>
      <c r="H23" s="751">
        <f t="shared" si="1"/>
        <v>1.0784211313851098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</row>
    <row r="24" spans="1:22" ht="12.75" customHeight="1" x14ac:dyDescent="0.2">
      <c r="A24" s="64">
        <v>381</v>
      </c>
      <c r="B24" s="65" t="s">
        <v>39</v>
      </c>
      <c r="C24" s="735">
        <v>261939</v>
      </c>
      <c r="D24" s="735">
        <v>846500</v>
      </c>
      <c r="E24" s="120">
        <v>846500</v>
      </c>
      <c r="F24" s="120">
        <v>216096</v>
      </c>
      <c r="G24" s="750">
        <f t="shared" si="0"/>
        <v>0.25528174837566447</v>
      </c>
      <c r="H24" s="750">
        <f t="shared" si="1"/>
        <v>0.82498597001591978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</row>
    <row r="25" spans="1:22" ht="12.75" customHeight="1" x14ac:dyDescent="0.2">
      <c r="A25" s="618">
        <v>383</v>
      </c>
      <c r="B25" s="619" t="s">
        <v>40</v>
      </c>
      <c r="C25" s="735">
        <v>92264</v>
      </c>
      <c r="D25" s="735">
        <v>250000</v>
      </c>
      <c r="E25" s="507">
        <v>250000</v>
      </c>
      <c r="F25" s="507">
        <v>165884</v>
      </c>
      <c r="G25" s="755">
        <f t="shared" si="0"/>
        <v>0.66353600000000001</v>
      </c>
      <c r="H25" s="755">
        <f t="shared" si="1"/>
        <v>1.7979276857712652</v>
      </c>
      <c r="I25" s="72"/>
      <c r="J25" s="72"/>
      <c r="K25" s="604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</row>
    <row r="26" spans="1:22" ht="15.75" customHeight="1" thickBot="1" x14ac:dyDescent="0.25">
      <c r="A26" s="615">
        <v>4</v>
      </c>
      <c r="B26" s="616" t="s">
        <v>41</v>
      </c>
      <c r="C26" s="740">
        <f>C27+C29</f>
        <v>3931183</v>
      </c>
      <c r="D26" s="740">
        <f>D27+D29</f>
        <v>7137000</v>
      </c>
      <c r="E26" s="617">
        <v>7127000</v>
      </c>
      <c r="F26" s="617">
        <f>F27+F29</f>
        <v>560935</v>
      </c>
      <c r="G26" s="756">
        <f t="shared" si="0"/>
        <v>7.8705626490809602E-2</v>
      </c>
      <c r="H26" s="756">
        <f t="shared" si="1"/>
        <v>0.14268860035261649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</row>
    <row r="27" spans="1:22" ht="20.100000000000001" customHeight="1" x14ac:dyDescent="0.2">
      <c r="A27" s="124">
        <v>41</v>
      </c>
      <c r="B27" s="104" t="s">
        <v>44</v>
      </c>
      <c r="C27" s="734">
        <f>C28</f>
        <v>16712</v>
      </c>
      <c r="D27" s="734">
        <v>250000</v>
      </c>
      <c r="E27" s="125">
        <v>250000</v>
      </c>
      <c r="F27" s="125">
        <f>F28</f>
        <v>0</v>
      </c>
      <c r="G27" s="749">
        <f t="shared" si="0"/>
        <v>0</v>
      </c>
      <c r="H27" s="749">
        <f t="shared" si="1"/>
        <v>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</row>
    <row r="28" spans="1:22" ht="12" customHeight="1" x14ac:dyDescent="0.2">
      <c r="A28" s="64">
        <v>412</v>
      </c>
      <c r="B28" s="65" t="s">
        <v>58</v>
      </c>
      <c r="C28" s="735">
        <v>16712</v>
      </c>
      <c r="D28" s="735">
        <v>250000</v>
      </c>
      <c r="E28" s="120">
        <v>250000</v>
      </c>
      <c r="F28" s="120">
        <v>0</v>
      </c>
      <c r="G28" s="750">
        <f t="shared" si="0"/>
        <v>0</v>
      </c>
      <c r="H28" s="750">
        <f t="shared" si="1"/>
        <v>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</row>
    <row r="29" spans="1:22" ht="15" customHeight="1" x14ac:dyDescent="0.2">
      <c r="A29" s="76">
        <v>42</v>
      </c>
      <c r="B29" s="77" t="s">
        <v>45</v>
      </c>
      <c r="C29" s="736">
        <f>C30+C31+C32+C33+C34</f>
        <v>3914471</v>
      </c>
      <c r="D29" s="736">
        <f>D30+D31+D32+D33+D34</f>
        <v>6887000</v>
      </c>
      <c r="E29" s="119">
        <v>6877000</v>
      </c>
      <c r="F29" s="119">
        <f>F30+F31+F32+F33+F34</f>
        <v>560935</v>
      </c>
      <c r="G29" s="751">
        <f t="shared" si="0"/>
        <v>8.1566816925985164E-2</v>
      </c>
      <c r="H29" s="751">
        <f t="shared" si="1"/>
        <v>0.14329777893360304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</row>
    <row r="30" spans="1:22" ht="15" customHeight="1" x14ac:dyDescent="0.2">
      <c r="A30" s="703">
        <v>421</v>
      </c>
      <c r="B30" s="702" t="s">
        <v>42</v>
      </c>
      <c r="C30" s="735">
        <v>3817493</v>
      </c>
      <c r="D30" s="735">
        <v>5920000</v>
      </c>
      <c r="E30" s="507">
        <v>5870000</v>
      </c>
      <c r="F30" s="507">
        <v>524862</v>
      </c>
      <c r="G30" s="755">
        <f t="shared" si="0"/>
        <v>8.9414310051107324E-2</v>
      </c>
      <c r="H30" s="755">
        <f t="shared" si="1"/>
        <v>0.1374886607519647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</row>
    <row r="31" spans="1:22" ht="12.75" customHeight="1" x14ac:dyDescent="0.2">
      <c r="A31" s="618">
        <v>422</v>
      </c>
      <c r="B31" s="619" t="s">
        <v>43</v>
      </c>
      <c r="C31" s="735">
        <v>20768</v>
      </c>
      <c r="D31" s="735">
        <v>200000</v>
      </c>
      <c r="E31" s="507">
        <v>240000</v>
      </c>
      <c r="F31" s="507">
        <v>17241</v>
      </c>
      <c r="G31" s="755">
        <f t="shared" si="0"/>
        <v>7.1837499999999999E-2</v>
      </c>
      <c r="H31" s="755">
        <f t="shared" si="1"/>
        <v>0.8301714175654854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</row>
    <row r="32" spans="1:22" ht="12.75" customHeight="1" x14ac:dyDescent="0.2">
      <c r="A32" s="81">
        <v>423</v>
      </c>
      <c r="B32" s="291" t="s">
        <v>429</v>
      </c>
      <c r="C32" s="741">
        <v>0</v>
      </c>
      <c r="D32" s="741">
        <v>700000</v>
      </c>
      <c r="E32" s="120">
        <v>700000</v>
      </c>
      <c r="F32" s="120">
        <v>0</v>
      </c>
      <c r="G32" s="750">
        <f t="shared" si="0"/>
        <v>0</v>
      </c>
      <c r="H32" s="750">
        <v>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</row>
    <row r="33" spans="1:22" ht="12.75" customHeight="1" x14ac:dyDescent="0.2">
      <c r="A33" s="505">
        <v>424</v>
      </c>
      <c r="B33" s="506" t="s">
        <v>384</v>
      </c>
      <c r="C33" s="742">
        <v>25178</v>
      </c>
      <c r="D33" s="742">
        <v>40000</v>
      </c>
      <c r="E33" s="507">
        <v>40000</v>
      </c>
      <c r="F33" s="507">
        <v>18832</v>
      </c>
      <c r="G33" s="755">
        <f t="shared" si="0"/>
        <v>0.4708</v>
      </c>
      <c r="H33" s="755">
        <f t="shared" si="1"/>
        <v>0.7479545635078243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</row>
    <row r="34" spans="1:22" ht="12.75" customHeight="1" thickBot="1" x14ac:dyDescent="0.25">
      <c r="A34" s="81">
        <v>426</v>
      </c>
      <c r="B34" s="291" t="s">
        <v>133</v>
      </c>
      <c r="C34" s="742">
        <v>51032</v>
      </c>
      <c r="D34" s="742">
        <v>27000</v>
      </c>
      <c r="E34" s="120">
        <v>27000</v>
      </c>
      <c r="F34" s="120">
        <v>0</v>
      </c>
      <c r="G34" s="750">
        <f t="shared" si="0"/>
        <v>0</v>
      </c>
      <c r="H34" s="750">
        <f t="shared" si="1"/>
        <v>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</row>
    <row r="35" spans="1:22" ht="27.75" customHeight="1" x14ac:dyDescent="0.2">
      <c r="A35" s="508">
        <v>5</v>
      </c>
      <c r="B35" s="509" t="s">
        <v>47</v>
      </c>
      <c r="C35" s="743">
        <v>0</v>
      </c>
      <c r="D35" s="805">
        <v>5250000</v>
      </c>
      <c r="E35" s="510">
        <v>5250000</v>
      </c>
      <c r="F35" s="510">
        <f>F36</f>
        <v>550000</v>
      </c>
      <c r="G35" s="757">
        <f t="shared" si="0"/>
        <v>0.10476190476190476</v>
      </c>
      <c r="H35" s="757">
        <v>0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</row>
    <row r="36" spans="1:22" ht="18" customHeight="1" x14ac:dyDescent="0.2">
      <c r="A36" s="513">
        <v>54</v>
      </c>
      <c r="B36" s="514" t="s">
        <v>342</v>
      </c>
      <c r="C36" s="744">
        <v>0</v>
      </c>
      <c r="D36" s="806">
        <v>5250000</v>
      </c>
      <c r="E36" s="745">
        <v>5250000</v>
      </c>
      <c r="F36" s="515">
        <f>F37</f>
        <v>550000</v>
      </c>
      <c r="G36" s="758">
        <f t="shared" si="0"/>
        <v>0.10476190476190476</v>
      </c>
      <c r="H36" s="758">
        <v>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</row>
    <row r="37" spans="1:22" ht="30.75" customHeight="1" x14ac:dyDescent="0.2">
      <c r="A37" s="512">
        <v>544</v>
      </c>
      <c r="B37" s="511" t="s">
        <v>385</v>
      </c>
      <c r="C37" s="746">
        <v>0</v>
      </c>
      <c r="D37" s="742">
        <v>5250000</v>
      </c>
      <c r="E37" s="747">
        <v>5250000</v>
      </c>
      <c r="F37" s="497">
        <v>550000</v>
      </c>
      <c r="G37" s="601">
        <f t="shared" si="0"/>
        <v>0.10476190476190476</v>
      </c>
      <c r="H37" s="601">
        <v>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</row>
    <row r="38" spans="1:22" ht="15" customHeight="1" x14ac:dyDescent="0.2"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</row>
    <row r="39" spans="1:22" ht="15" customHeight="1" x14ac:dyDescent="0.2"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</row>
    <row r="40" spans="1:22" x14ac:dyDescent="0.2">
      <c r="A40" s="13"/>
      <c r="B40" s="23"/>
      <c r="C40" s="23"/>
      <c r="D40" s="23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</row>
    <row r="41" spans="1:22" x14ac:dyDescent="0.2">
      <c r="A41" s="13"/>
      <c r="B41" s="23"/>
      <c r="C41" s="23"/>
      <c r="D41" s="23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</row>
    <row r="42" spans="1:22" x14ac:dyDescent="0.2">
      <c r="A42" s="13"/>
      <c r="B42" s="23"/>
      <c r="C42" s="23"/>
      <c r="D42" s="23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</row>
    <row r="43" spans="1:22" x14ac:dyDescent="0.2">
      <c r="A43" s="149"/>
      <c r="B43" s="150"/>
      <c r="C43" s="150"/>
      <c r="D43" s="150"/>
      <c r="E43" s="56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</row>
    <row r="44" spans="1:22" x14ac:dyDescent="0.2">
      <c r="A44" s="149"/>
      <c r="B44" s="150"/>
      <c r="C44" s="150"/>
      <c r="D44" s="150"/>
      <c r="E44" s="56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</row>
    <row r="45" spans="1:22" x14ac:dyDescent="0.2">
      <c r="A45" s="149"/>
      <c r="B45" s="150"/>
      <c r="C45" s="150"/>
      <c r="D45" s="150"/>
      <c r="E45" s="56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</row>
    <row r="46" spans="1:22" x14ac:dyDescent="0.2">
      <c r="A46" s="149"/>
      <c r="B46" s="150"/>
      <c r="C46" s="150"/>
      <c r="D46" s="150"/>
      <c r="E46" s="56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</row>
    <row r="47" spans="1:22" x14ac:dyDescent="0.2">
      <c r="A47" s="56"/>
      <c r="B47" s="150"/>
      <c r="C47" s="150"/>
      <c r="D47" s="150"/>
      <c r="E47" s="56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</row>
    <row r="48" spans="1:22" x14ac:dyDescent="0.2">
      <c r="A48" s="56"/>
      <c r="B48" s="150"/>
      <c r="C48" s="150"/>
      <c r="D48" s="150"/>
      <c r="E48" s="56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</row>
    <row r="49" spans="1:19" x14ac:dyDescent="0.2">
      <c r="A49" s="56"/>
      <c r="B49" s="150"/>
      <c r="C49" s="150"/>
      <c r="D49" s="150"/>
      <c r="E49" s="56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</row>
    <row r="50" spans="1:19" x14ac:dyDescent="0.2">
      <c r="A50" s="151"/>
      <c r="B50" s="152"/>
      <c r="C50" s="152"/>
      <c r="D50" s="152"/>
      <c r="E50" s="56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</row>
    <row r="51" spans="1:19" x14ac:dyDescent="0.2">
      <c r="A51" s="153"/>
      <c r="B51" s="73"/>
      <c r="C51" s="73"/>
      <c r="D51" s="73"/>
      <c r="E51" s="56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</row>
    <row r="52" spans="1:19" x14ac:dyDescent="0.2">
      <c r="A52" s="154"/>
      <c r="B52" s="155"/>
      <c r="C52" s="155"/>
      <c r="D52" s="155"/>
      <c r="E52" s="156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</row>
    <row r="53" spans="1:19" x14ac:dyDescent="0.2">
      <c r="A53" s="157"/>
      <c r="B53" s="158"/>
      <c r="C53" s="158"/>
      <c r="D53" s="158"/>
      <c r="E53" s="157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</row>
    <row r="54" spans="1:19" x14ac:dyDescent="0.2">
      <c r="A54" s="159"/>
      <c r="B54" s="160"/>
      <c r="C54" s="160"/>
      <c r="D54" s="160"/>
      <c r="E54" s="161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</row>
    <row r="55" spans="1:19" x14ac:dyDescent="0.2">
      <c r="A55" s="162"/>
      <c r="B55" s="163"/>
      <c r="C55" s="163"/>
      <c r="D55" s="163"/>
      <c r="E55" s="164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</row>
    <row r="56" spans="1:19" x14ac:dyDescent="0.2">
      <c r="A56" s="165"/>
      <c r="B56" s="73"/>
      <c r="C56" s="73"/>
      <c r="D56" s="73"/>
      <c r="E56" s="46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</row>
    <row r="57" spans="1:19" x14ac:dyDescent="0.2">
      <c r="A57" s="165"/>
      <c r="B57" s="73"/>
      <c r="C57" s="73"/>
      <c r="D57" s="73"/>
      <c r="E57" s="46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</row>
    <row r="58" spans="1:19" x14ac:dyDescent="0.2">
      <c r="A58" s="165"/>
      <c r="B58" s="73"/>
      <c r="C58" s="73"/>
      <c r="D58" s="73"/>
      <c r="E58" s="46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</row>
    <row r="59" spans="1:19" x14ac:dyDescent="0.2">
      <c r="A59" s="162"/>
      <c r="B59" s="163"/>
      <c r="C59" s="163"/>
      <c r="D59" s="163"/>
      <c r="E59" s="164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</row>
    <row r="60" spans="1:19" x14ac:dyDescent="0.2">
      <c r="A60" s="165"/>
      <c r="B60" s="73"/>
      <c r="C60" s="73"/>
      <c r="D60" s="73"/>
      <c r="E60" s="46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</row>
    <row r="61" spans="1:19" x14ac:dyDescent="0.2">
      <c r="A61" s="165"/>
      <c r="B61" s="73"/>
      <c r="C61" s="73"/>
      <c r="D61" s="73"/>
      <c r="E61" s="46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</row>
    <row r="62" spans="1:19" x14ac:dyDescent="0.2">
      <c r="A62" s="165"/>
      <c r="B62" s="73"/>
      <c r="C62" s="73"/>
      <c r="D62" s="73"/>
      <c r="E62" s="46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</row>
    <row r="63" spans="1:19" x14ac:dyDescent="0.2">
      <c r="A63" s="165"/>
      <c r="B63" s="73"/>
      <c r="C63" s="73"/>
      <c r="D63" s="73"/>
      <c r="E63" s="46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</row>
    <row r="64" spans="1:19" x14ac:dyDescent="0.2">
      <c r="A64" s="162"/>
      <c r="B64" s="163"/>
      <c r="C64" s="163"/>
      <c r="D64" s="163"/>
      <c r="E64" s="164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</row>
    <row r="65" spans="1:19" x14ac:dyDescent="0.2">
      <c r="A65" s="165"/>
      <c r="B65" s="73"/>
      <c r="C65" s="73"/>
      <c r="D65" s="73"/>
      <c r="E65" s="46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</row>
    <row r="66" spans="1:19" x14ac:dyDescent="0.2">
      <c r="A66" s="166"/>
      <c r="B66" s="167"/>
      <c r="C66" s="167"/>
      <c r="D66" s="167"/>
      <c r="E66" s="168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</row>
    <row r="67" spans="1:19" x14ac:dyDescent="0.2">
      <c r="A67" s="165"/>
      <c r="B67" s="73"/>
      <c r="C67" s="73"/>
      <c r="D67" s="73"/>
      <c r="E67" s="46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</row>
    <row r="68" spans="1:19" x14ac:dyDescent="0.2">
      <c r="A68" s="165"/>
      <c r="B68" s="167"/>
      <c r="C68" s="167"/>
      <c r="D68" s="167"/>
      <c r="E68" s="46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</row>
    <row r="69" spans="1:19" x14ac:dyDescent="0.2">
      <c r="A69" s="169"/>
      <c r="B69" s="73"/>
      <c r="C69" s="73"/>
      <c r="D69" s="73"/>
      <c r="E69" s="46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</row>
    <row r="70" spans="1:19" x14ac:dyDescent="0.2">
      <c r="A70" s="165"/>
      <c r="B70" s="73"/>
      <c r="C70" s="73"/>
      <c r="D70" s="73"/>
      <c r="E70" s="46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</row>
    <row r="71" spans="1:19" x14ac:dyDescent="0.2">
      <c r="A71" s="162"/>
      <c r="B71" s="163"/>
      <c r="C71" s="163"/>
      <c r="D71" s="163"/>
      <c r="E71" s="164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</row>
    <row r="72" spans="1:19" x14ac:dyDescent="0.2">
      <c r="A72" s="165"/>
      <c r="B72" s="73"/>
      <c r="C72" s="73"/>
      <c r="D72" s="73"/>
      <c r="E72" s="46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</row>
    <row r="73" spans="1:19" x14ac:dyDescent="0.2">
      <c r="A73" s="162"/>
      <c r="B73" s="163"/>
      <c r="C73" s="163"/>
      <c r="D73" s="163"/>
      <c r="E73" s="164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</row>
    <row r="74" spans="1:19" x14ac:dyDescent="0.2">
      <c r="A74" s="165"/>
      <c r="B74" s="73"/>
      <c r="C74" s="73"/>
      <c r="D74" s="73"/>
      <c r="E74" s="46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</row>
    <row r="75" spans="1:19" x14ac:dyDescent="0.2">
      <c r="A75" s="165"/>
      <c r="B75" s="73"/>
      <c r="C75" s="73"/>
      <c r="D75" s="73"/>
      <c r="E75" s="46"/>
      <c r="F75" s="72"/>
      <c r="G75" s="72"/>
      <c r="H75" s="72"/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</row>
    <row r="76" spans="1:19" x14ac:dyDescent="0.2">
      <c r="A76" s="165"/>
      <c r="B76" s="73"/>
      <c r="C76" s="73"/>
      <c r="D76" s="73"/>
      <c r="E76" s="46"/>
      <c r="F76" s="72"/>
      <c r="G76" s="72"/>
      <c r="H76" s="72"/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</row>
    <row r="77" spans="1:19" x14ac:dyDescent="0.2">
      <c r="A77" s="159"/>
      <c r="B77" s="160"/>
      <c r="C77" s="160"/>
      <c r="D77" s="160"/>
      <c r="E77" s="161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</row>
    <row r="78" spans="1:19" x14ac:dyDescent="0.2">
      <c r="A78" s="162"/>
      <c r="B78" s="163"/>
      <c r="C78" s="163"/>
      <c r="D78" s="163"/>
      <c r="E78" s="164"/>
      <c r="F78" s="72"/>
      <c r="G78" s="72"/>
      <c r="H78" s="72"/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</row>
    <row r="79" spans="1:19" x14ac:dyDescent="0.2">
      <c r="A79" s="165"/>
      <c r="B79" s="73"/>
      <c r="C79" s="73"/>
      <c r="D79" s="73"/>
      <c r="E79" s="46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</row>
    <row r="80" spans="1:19" x14ac:dyDescent="0.2">
      <c r="A80" s="165"/>
      <c r="B80" s="73"/>
      <c r="C80" s="73"/>
      <c r="D80" s="73"/>
      <c r="E80" s="46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</row>
    <row r="81" spans="1:19" x14ac:dyDescent="0.2">
      <c r="A81" s="162"/>
      <c r="B81" s="163"/>
      <c r="C81" s="163"/>
      <c r="D81" s="163"/>
      <c r="E81" s="164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</row>
    <row r="82" spans="1:19" x14ac:dyDescent="0.2">
      <c r="A82" s="165"/>
      <c r="B82" s="73"/>
      <c r="C82" s="73"/>
      <c r="D82" s="73"/>
      <c r="E82" s="46"/>
      <c r="F82" s="72"/>
      <c r="G82" s="72"/>
      <c r="H82" s="72"/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</row>
    <row r="83" spans="1:19" x14ac:dyDescent="0.2">
      <c r="A83" s="165"/>
      <c r="B83" s="73"/>
      <c r="C83" s="73"/>
      <c r="D83" s="73"/>
      <c r="E83" s="46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</row>
    <row r="84" spans="1:19" x14ac:dyDescent="0.2">
      <c r="A84" s="56"/>
      <c r="B84" s="150"/>
      <c r="C84" s="150"/>
      <c r="D84" s="150"/>
      <c r="E84" s="56"/>
    </row>
    <row r="85" spans="1:19" x14ac:dyDescent="0.2">
      <c r="A85" s="56"/>
      <c r="B85" s="150"/>
      <c r="C85" s="150"/>
      <c r="D85" s="150"/>
      <c r="E85" s="56"/>
    </row>
    <row r="86" spans="1:19" x14ac:dyDescent="0.2">
      <c r="A86" s="56"/>
      <c r="B86" s="150"/>
      <c r="C86" s="150"/>
      <c r="D86" s="150"/>
      <c r="E86" s="56"/>
    </row>
    <row r="87" spans="1:19" x14ac:dyDescent="0.2">
      <c r="A87" s="56"/>
      <c r="B87" s="150"/>
      <c r="C87" s="150"/>
      <c r="D87" s="150"/>
      <c r="E87" s="56"/>
    </row>
    <row r="90" spans="1:19" x14ac:dyDescent="0.2">
      <c r="A90" s="13"/>
      <c r="B90" s="23"/>
      <c r="C90" s="23"/>
      <c r="D90" s="23"/>
    </row>
    <row r="91" spans="1:19" x14ac:dyDescent="0.2">
      <c r="A91" s="13"/>
      <c r="B91" s="23"/>
      <c r="C91" s="23"/>
      <c r="D91" s="23"/>
    </row>
    <row r="92" spans="1:19" x14ac:dyDescent="0.2">
      <c r="A92" s="13"/>
      <c r="B92" s="23"/>
      <c r="C92" s="23"/>
      <c r="D92" s="23"/>
    </row>
    <row r="93" spans="1:19" x14ac:dyDescent="0.2">
      <c r="A93" s="14"/>
      <c r="B93" s="23"/>
      <c r="C93" s="23"/>
      <c r="D93" s="23"/>
    </row>
    <row r="94" spans="1:19" x14ac:dyDescent="0.2">
      <c r="A94" s="9"/>
    </row>
    <row r="95" spans="1:19" x14ac:dyDescent="0.2">
      <c r="A95" s="9"/>
    </row>
    <row r="96" spans="1:19" x14ac:dyDescent="0.2">
      <c r="A96" s="9"/>
    </row>
  </sheetData>
  <phoneticPr fontId="0" type="noConversion"/>
  <pageMargins left="0.75" right="0.67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6"/>
  <sheetViews>
    <sheetView workbookViewId="0">
      <selection activeCell="B7" sqref="B7"/>
    </sheetView>
  </sheetViews>
  <sheetFormatPr defaultRowHeight="12.75" x14ac:dyDescent="0.2"/>
  <cols>
    <col min="1" max="1" width="18.28515625" customWidth="1"/>
    <col min="2" max="2" width="54.85546875" style="15" customWidth="1"/>
    <col min="3" max="3" width="15.28515625" style="15" customWidth="1"/>
    <col min="4" max="4" width="13.42578125" customWidth="1"/>
    <col min="5" max="5" width="15.7109375" customWidth="1"/>
  </cols>
  <sheetData>
    <row r="1" spans="1:5" s="10" customFormat="1" x14ac:dyDescent="0.2">
      <c r="A1" s="22"/>
      <c r="B1" s="26"/>
      <c r="C1" s="26"/>
    </row>
    <row r="2" spans="1:5" s="10" customFormat="1" x14ac:dyDescent="0.2">
      <c r="A2" s="814" t="s">
        <v>59</v>
      </c>
      <c r="B2" s="815"/>
      <c r="C2" s="815"/>
    </row>
    <row r="3" spans="1:5" s="10" customFormat="1" x14ac:dyDescent="0.2">
      <c r="A3" s="816" t="s">
        <v>60</v>
      </c>
      <c r="B3" s="817"/>
      <c r="C3" s="817"/>
    </row>
    <row r="4" spans="1:5" s="10" customFormat="1" ht="13.5" thickBot="1" x14ac:dyDescent="0.25">
      <c r="A4" s="37"/>
      <c r="B4" s="36"/>
      <c r="C4" s="36"/>
    </row>
    <row r="5" spans="1:5" s="8" customFormat="1" ht="43.5" customHeight="1" thickBot="1" x14ac:dyDescent="0.25">
      <c r="A5" s="117" t="s">
        <v>7</v>
      </c>
      <c r="B5" s="118" t="s">
        <v>46</v>
      </c>
      <c r="C5" s="807" t="s">
        <v>441</v>
      </c>
      <c r="D5" s="808" t="s">
        <v>439</v>
      </c>
      <c r="E5" s="808" t="s">
        <v>440</v>
      </c>
    </row>
    <row r="6" spans="1:5" s="32" customFormat="1" ht="12.75" customHeight="1" thickBot="1" x14ac:dyDescent="0.25">
      <c r="A6" s="107">
        <v>1</v>
      </c>
      <c r="B6" s="108">
        <v>2</v>
      </c>
      <c r="C6" s="692">
        <v>3</v>
      </c>
      <c r="D6" s="312">
        <v>4</v>
      </c>
      <c r="E6" s="312">
        <v>5</v>
      </c>
    </row>
    <row r="7" spans="1:5" s="4" customFormat="1" ht="24.95" customHeight="1" thickBot="1" x14ac:dyDescent="0.25">
      <c r="A7" s="139" t="s">
        <v>48</v>
      </c>
      <c r="B7" s="298" t="s">
        <v>71</v>
      </c>
      <c r="C7" s="313">
        <v>744000</v>
      </c>
      <c r="D7" s="455">
        <f>D8</f>
        <v>297335</v>
      </c>
      <c r="E7" s="589">
        <f>D7/C7</f>
        <v>0.39964381720430109</v>
      </c>
    </row>
    <row r="8" spans="1:5" s="4" customFormat="1" ht="24.95" customHeight="1" thickBot="1" x14ac:dyDescent="0.25">
      <c r="A8" s="141" t="s">
        <v>78</v>
      </c>
      <c r="B8" s="299" t="s">
        <v>92</v>
      </c>
      <c r="C8" s="315">
        <v>744000</v>
      </c>
      <c r="D8" s="456">
        <f>D9+D16</f>
        <v>297335</v>
      </c>
      <c r="E8" s="590">
        <f t="shared" ref="E8:E35" si="0">D8/C8</f>
        <v>0.39964381720430109</v>
      </c>
    </row>
    <row r="9" spans="1:5" s="12" customFormat="1" ht="22.5" customHeight="1" x14ac:dyDescent="0.2">
      <c r="A9" s="140" t="s">
        <v>79</v>
      </c>
      <c r="B9" s="300" t="s">
        <v>89</v>
      </c>
      <c r="C9" s="314">
        <v>230000</v>
      </c>
      <c r="D9" s="457">
        <f>D13</f>
        <v>86982</v>
      </c>
      <c r="E9" s="591">
        <f t="shared" si="0"/>
        <v>0.37818260869565218</v>
      </c>
    </row>
    <row r="10" spans="1:5" s="12" customFormat="1" ht="15" customHeight="1" x14ac:dyDescent="0.2">
      <c r="A10" s="132" t="s">
        <v>80</v>
      </c>
      <c r="B10" s="80" t="s">
        <v>74</v>
      </c>
      <c r="C10" s="307"/>
      <c r="D10" s="451"/>
      <c r="E10" s="592"/>
    </row>
    <row r="11" spans="1:5" s="12" customFormat="1" ht="15" customHeight="1" x14ac:dyDescent="0.2">
      <c r="A11" s="133"/>
      <c r="B11" s="80" t="s">
        <v>83</v>
      </c>
      <c r="C11" s="307">
        <v>230000</v>
      </c>
      <c r="D11" s="458">
        <f>D13</f>
        <v>86982</v>
      </c>
      <c r="E11" s="593">
        <f t="shared" si="0"/>
        <v>0.37818260869565218</v>
      </c>
    </row>
    <row r="12" spans="1:5" s="12" customFormat="1" ht="12.75" customHeight="1" x14ac:dyDescent="0.2">
      <c r="A12" s="134" t="s">
        <v>82</v>
      </c>
      <c r="B12" s="301" t="s">
        <v>113</v>
      </c>
      <c r="C12" s="67"/>
      <c r="D12" s="297"/>
      <c r="E12" s="594"/>
    </row>
    <row r="13" spans="1:5" s="4" customFormat="1" ht="12.75" customHeight="1" x14ac:dyDescent="0.2">
      <c r="A13" s="135">
        <v>3</v>
      </c>
      <c r="B13" s="302" t="s">
        <v>61</v>
      </c>
      <c r="C13" s="308">
        <v>230000</v>
      </c>
      <c r="D13" s="459">
        <f>D14</f>
        <v>86982</v>
      </c>
      <c r="E13" s="595">
        <f t="shared" si="0"/>
        <v>0.37818260869565218</v>
      </c>
    </row>
    <row r="14" spans="1:5" s="4" customFormat="1" ht="12.75" customHeight="1" x14ac:dyDescent="0.2">
      <c r="A14" s="136">
        <v>32</v>
      </c>
      <c r="B14" s="303" t="s">
        <v>30</v>
      </c>
      <c r="C14" s="309">
        <v>230000</v>
      </c>
      <c r="D14" s="460">
        <f>D15</f>
        <v>86982</v>
      </c>
      <c r="E14" s="596">
        <f t="shared" si="0"/>
        <v>0.37818260869565218</v>
      </c>
    </row>
    <row r="15" spans="1:5" s="4" customFormat="1" ht="12.75" customHeight="1" x14ac:dyDescent="0.2">
      <c r="A15" s="137">
        <v>329</v>
      </c>
      <c r="B15" s="304" t="s">
        <v>106</v>
      </c>
      <c r="C15" s="311">
        <v>230000</v>
      </c>
      <c r="D15" s="296">
        <v>86982</v>
      </c>
      <c r="E15" s="597">
        <f t="shared" si="0"/>
        <v>0.37818260869565218</v>
      </c>
    </row>
    <row r="16" spans="1:5" s="10" customFormat="1" ht="22.5" customHeight="1" x14ac:dyDescent="0.2">
      <c r="A16" s="131" t="s">
        <v>81</v>
      </c>
      <c r="B16" s="305" t="s">
        <v>84</v>
      </c>
      <c r="C16" s="306">
        <v>514000</v>
      </c>
      <c r="D16" s="461">
        <f>D17+D23+D30</f>
        <v>210353</v>
      </c>
      <c r="E16" s="598">
        <f t="shared" si="0"/>
        <v>0.40924708171206226</v>
      </c>
    </row>
    <row r="17" spans="1:5" s="10" customFormat="1" ht="15" customHeight="1" x14ac:dyDescent="0.2">
      <c r="A17" s="132" t="s">
        <v>85</v>
      </c>
      <c r="B17" s="80" t="s">
        <v>86</v>
      </c>
      <c r="C17" s="307">
        <v>14000</v>
      </c>
      <c r="D17" s="458">
        <f>D20</f>
        <v>0</v>
      </c>
      <c r="E17" s="593">
        <f t="shared" si="0"/>
        <v>0</v>
      </c>
    </row>
    <row r="18" spans="1:5" s="10" customFormat="1" ht="15" customHeight="1" x14ac:dyDescent="0.2">
      <c r="A18" s="138"/>
      <c r="B18" s="80" t="s">
        <v>83</v>
      </c>
      <c r="C18" s="307"/>
      <c r="D18" s="458"/>
      <c r="E18" s="593"/>
    </row>
    <row r="19" spans="1:5" s="10" customFormat="1" ht="12.75" customHeight="1" x14ac:dyDescent="0.2">
      <c r="A19" s="134" t="s">
        <v>87</v>
      </c>
      <c r="B19" s="301" t="s">
        <v>113</v>
      </c>
      <c r="C19" s="67"/>
      <c r="D19" s="296"/>
      <c r="E19" s="597"/>
    </row>
    <row r="20" spans="1:5" s="10" customFormat="1" ht="12.75" customHeight="1" x14ac:dyDescent="0.2">
      <c r="A20" s="135">
        <v>3</v>
      </c>
      <c r="B20" s="302" t="s">
        <v>61</v>
      </c>
      <c r="C20" s="308">
        <v>14000</v>
      </c>
      <c r="D20" s="459">
        <f>D21</f>
        <v>0</v>
      </c>
      <c r="E20" s="595">
        <f t="shared" si="0"/>
        <v>0</v>
      </c>
    </row>
    <row r="21" spans="1:5" s="4" customFormat="1" ht="12.75" customHeight="1" x14ac:dyDescent="0.2">
      <c r="A21" s="136">
        <v>38</v>
      </c>
      <c r="B21" s="303" t="s">
        <v>62</v>
      </c>
      <c r="C21" s="309">
        <v>14000</v>
      </c>
      <c r="D21" s="460">
        <f>D22</f>
        <v>0</v>
      </c>
      <c r="E21" s="596">
        <f t="shared" si="0"/>
        <v>0</v>
      </c>
    </row>
    <row r="22" spans="1:5" s="4" customFormat="1" ht="12.75" customHeight="1" x14ac:dyDescent="0.2">
      <c r="A22" s="137">
        <v>381</v>
      </c>
      <c r="B22" s="304" t="s">
        <v>63</v>
      </c>
      <c r="C22" s="311">
        <v>14000</v>
      </c>
      <c r="D22" s="296">
        <v>0</v>
      </c>
      <c r="E22" s="597">
        <f t="shared" si="0"/>
        <v>0</v>
      </c>
    </row>
    <row r="23" spans="1:5" ht="15" customHeight="1" x14ac:dyDescent="0.2">
      <c r="A23" s="132" t="s">
        <v>125</v>
      </c>
      <c r="B23" s="80" t="s">
        <v>126</v>
      </c>
      <c r="C23" s="307">
        <v>200000</v>
      </c>
      <c r="D23" s="458">
        <f>D26</f>
        <v>0</v>
      </c>
      <c r="E23" s="593">
        <f t="shared" si="0"/>
        <v>0</v>
      </c>
    </row>
    <row r="24" spans="1:5" ht="15" customHeight="1" x14ac:dyDescent="0.2">
      <c r="A24" s="133"/>
      <c r="B24" s="80" t="s">
        <v>83</v>
      </c>
      <c r="C24" s="307"/>
      <c r="D24" s="458"/>
      <c r="E24" s="593"/>
    </row>
    <row r="25" spans="1:5" ht="12.75" customHeight="1" x14ac:dyDescent="0.2">
      <c r="A25" s="134" t="s">
        <v>82</v>
      </c>
      <c r="B25" s="301" t="s">
        <v>113</v>
      </c>
      <c r="C25" s="67"/>
      <c r="D25" s="296"/>
      <c r="E25" s="597"/>
    </row>
    <row r="26" spans="1:5" ht="12.75" customHeight="1" x14ac:dyDescent="0.2">
      <c r="A26" s="135">
        <v>3</v>
      </c>
      <c r="B26" s="302" t="s">
        <v>61</v>
      </c>
      <c r="C26" s="308">
        <v>200000</v>
      </c>
      <c r="D26" s="459">
        <f>D27</f>
        <v>0</v>
      </c>
      <c r="E26" s="595">
        <f t="shared" si="0"/>
        <v>0</v>
      </c>
    </row>
    <row r="27" spans="1:5" ht="12.75" customHeight="1" x14ac:dyDescent="0.2">
      <c r="A27" s="136">
        <v>32</v>
      </c>
      <c r="B27" s="303" t="s">
        <v>30</v>
      </c>
      <c r="C27" s="309">
        <v>200000</v>
      </c>
      <c r="D27" s="460">
        <f>D28+D29</f>
        <v>0</v>
      </c>
      <c r="E27" s="596">
        <f t="shared" si="0"/>
        <v>0</v>
      </c>
    </row>
    <row r="28" spans="1:5" ht="12.75" customHeight="1" x14ac:dyDescent="0.2">
      <c r="A28" s="137">
        <v>323</v>
      </c>
      <c r="B28" s="304" t="s">
        <v>33</v>
      </c>
      <c r="C28" s="310">
        <v>30000</v>
      </c>
      <c r="D28" s="296">
        <v>0</v>
      </c>
      <c r="E28" s="597">
        <f t="shared" si="0"/>
        <v>0</v>
      </c>
    </row>
    <row r="29" spans="1:5" ht="12.75" customHeight="1" x14ac:dyDescent="0.2">
      <c r="A29" s="500">
        <v>329</v>
      </c>
      <c r="B29" s="501" t="s">
        <v>106</v>
      </c>
      <c r="C29" s="502">
        <v>170000</v>
      </c>
      <c r="D29" s="503">
        <v>0</v>
      </c>
      <c r="E29" s="599">
        <f t="shared" si="0"/>
        <v>0</v>
      </c>
    </row>
    <row r="30" spans="1:5" x14ac:dyDescent="0.2">
      <c r="A30" s="504" t="s">
        <v>382</v>
      </c>
      <c r="B30" s="489" t="s">
        <v>383</v>
      </c>
      <c r="C30" s="493">
        <v>300000</v>
      </c>
      <c r="D30" s="541">
        <f>D33</f>
        <v>210353</v>
      </c>
      <c r="E30" s="600">
        <f t="shared" si="0"/>
        <v>0.70117666666666667</v>
      </c>
    </row>
    <row r="31" spans="1:5" x14ac:dyDescent="0.2">
      <c r="A31" s="525"/>
      <c r="B31" s="489" t="s">
        <v>83</v>
      </c>
      <c r="C31" s="493"/>
      <c r="D31" s="541"/>
      <c r="E31" s="600"/>
    </row>
    <row r="32" spans="1:5" x14ac:dyDescent="0.2">
      <c r="A32" s="526" t="s">
        <v>82</v>
      </c>
      <c r="B32" s="490" t="s">
        <v>113</v>
      </c>
      <c r="C32" s="494"/>
      <c r="D32" s="497"/>
      <c r="E32" s="601"/>
    </row>
    <row r="33" spans="1:5" x14ac:dyDescent="0.2">
      <c r="A33" s="527">
        <v>3</v>
      </c>
      <c r="B33" s="491" t="s">
        <v>61</v>
      </c>
      <c r="C33" s="495">
        <v>300000</v>
      </c>
      <c r="D33" s="498">
        <f>D34</f>
        <v>210353</v>
      </c>
      <c r="E33" s="602">
        <f t="shared" si="0"/>
        <v>0.70117666666666667</v>
      </c>
    </row>
    <row r="34" spans="1:5" x14ac:dyDescent="0.2">
      <c r="A34" s="528">
        <v>32</v>
      </c>
      <c r="B34" s="492" t="s">
        <v>30</v>
      </c>
      <c r="C34" s="496">
        <v>300000</v>
      </c>
      <c r="D34" s="499">
        <f>D35</f>
        <v>210353</v>
      </c>
      <c r="E34" s="603">
        <f t="shared" si="0"/>
        <v>0.70117666666666667</v>
      </c>
    </row>
    <row r="35" spans="1:5" x14ac:dyDescent="0.2">
      <c r="A35" s="529">
        <v>329</v>
      </c>
      <c r="B35" s="530" t="s">
        <v>106</v>
      </c>
      <c r="C35" s="531">
        <v>300000</v>
      </c>
      <c r="D35" s="497">
        <v>210353</v>
      </c>
      <c r="E35" s="601">
        <f t="shared" si="0"/>
        <v>0.70117666666666667</v>
      </c>
    </row>
    <row r="156" spans="1:1" x14ac:dyDescent="0.2">
      <c r="A156" s="35"/>
    </row>
    <row r="157" spans="1:1" x14ac:dyDescent="0.2">
      <c r="A157" s="9"/>
    </row>
    <row r="158" spans="1:1" x14ac:dyDescent="0.2">
      <c r="A158" s="9"/>
    </row>
    <row r="159" spans="1:1" x14ac:dyDescent="0.2">
      <c r="A159" s="9"/>
    </row>
    <row r="160" spans="1:1" x14ac:dyDescent="0.2">
      <c r="A160" s="9"/>
    </row>
    <row r="161" spans="1:1" x14ac:dyDescent="0.2">
      <c r="A161" s="9"/>
    </row>
    <row r="162" spans="1:1" x14ac:dyDescent="0.2">
      <c r="A162" s="9"/>
    </row>
    <row r="163" spans="1:1" x14ac:dyDescent="0.2">
      <c r="A163" s="9"/>
    </row>
    <row r="164" spans="1:1" x14ac:dyDescent="0.2">
      <c r="A164" s="9"/>
    </row>
    <row r="165" spans="1:1" x14ac:dyDescent="0.2">
      <c r="A165" s="9"/>
    </row>
    <row r="166" spans="1:1" x14ac:dyDescent="0.2">
      <c r="A166" s="9"/>
    </row>
  </sheetData>
  <mergeCells count="2">
    <mergeCell ref="A2:C2"/>
    <mergeCell ref="A3:C3"/>
  </mergeCells>
  <phoneticPr fontId="0" type="noConversion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65"/>
  <sheetViews>
    <sheetView workbookViewId="0">
      <selection activeCell="B27" sqref="B27"/>
    </sheetView>
  </sheetViews>
  <sheetFormatPr defaultRowHeight="12.75" x14ac:dyDescent="0.2"/>
  <cols>
    <col min="1" max="1" width="17.7109375" style="48" customWidth="1"/>
    <col min="2" max="2" width="45.28515625" style="15" customWidth="1"/>
    <col min="3" max="3" width="16.85546875" style="15" customWidth="1"/>
    <col min="4" max="4" width="17" customWidth="1"/>
    <col min="5" max="5" width="13.85546875" customWidth="1"/>
  </cols>
  <sheetData>
    <row r="1" spans="1:39" s="8" customFormat="1" ht="30" customHeight="1" thickBot="1" x14ac:dyDescent="0.25">
      <c r="A1" s="796" t="s">
        <v>7</v>
      </c>
      <c r="B1" s="797" t="s">
        <v>46</v>
      </c>
      <c r="C1" s="798" t="s">
        <v>441</v>
      </c>
      <c r="D1" s="799" t="s">
        <v>439</v>
      </c>
      <c r="E1" s="799" t="s">
        <v>440</v>
      </c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</row>
    <row r="2" spans="1:39" s="32" customFormat="1" ht="12.75" customHeight="1" thickBot="1" x14ac:dyDescent="0.25">
      <c r="A2" s="431">
        <v>1</v>
      </c>
      <c r="B2" s="432">
        <v>2</v>
      </c>
      <c r="C2" s="444">
        <v>3</v>
      </c>
      <c r="D2" s="445">
        <v>4</v>
      </c>
      <c r="E2" s="445">
        <v>5</v>
      </c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</row>
    <row r="3" spans="1:39" s="4" customFormat="1" ht="24.95" customHeight="1" thickBot="1" x14ac:dyDescent="0.3">
      <c r="A3" s="82" t="s">
        <v>49</v>
      </c>
      <c r="B3" s="316" t="s">
        <v>50</v>
      </c>
      <c r="C3" s="433">
        <v>20435000</v>
      </c>
      <c r="D3" s="446">
        <f>D4+D568+D596</f>
        <v>4481018</v>
      </c>
      <c r="E3" s="727">
        <f>D3/C3</f>
        <v>0.21928152679226817</v>
      </c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</row>
    <row r="4" spans="1:39" s="4" customFormat="1" ht="24.95" customHeight="1" thickBot="1" x14ac:dyDescent="0.3">
      <c r="A4" s="435" t="s">
        <v>216</v>
      </c>
      <c r="B4" s="436" t="s">
        <v>64</v>
      </c>
      <c r="C4" s="437">
        <v>13348000</v>
      </c>
      <c r="D4" s="447">
        <f>D5+D120+D142+D152+D182+D206+D299+D314+D324+D366+D396+D426+D462+D492+D500+D517</f>
        <v>2917207</v>
      </c>
      <c r="E4" s="728">
        <f t="shared" ref="E4:E67" si="0">D4/C4</f>
        <v>0.21855011986814504</v>
      </c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</row>
    <row r="5" spans="1:39" s="12" customFormat="1" ht="28.5" customHeight="1" x14ac:dyDescent="0.2">
      <c r="A5" s="820" t="s">
        <v>241</v>
      </c>
      <c r="B5" s="821"/>
      <c r="C5" s="434">
        <v>4402500</v>
      </c>
      <c r="D5" s="448">
        <f>D6+D24+D91+D105+D113</f>
        <v>1227857</v>
      </c>
      <c r="E5" s="551">
        <f t="shared" si="0"/>
        <v>0.2788999432140829</v>
      </c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</row>
    <row r="6" spans="1:39" s="12" customFormat="1" ht="15" customHeight="1" x14ac:dyDescent="0.2">
      <c r="A6" s="183" t="s">
        <v>258</v>
      </c>
      <c r="B6" s="293" t="s">
        <v>26</v>
      </c>
      <c r="C6" s="400">
        <v>1402000</v>
      </c>
      <c r="D6" s="441">
        <f>D9</f>
        <v>555640</v>
      </c>
      <c r="E6" s="552">
        <f t="shared" si="0"/>
        <v>0.39631954350927245</v>
      </c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</row>
    <row r="7" spans="1:39" s="12" customFormat="1" ht="15" customHeight="1" x14ac:dyDescent="0.2">
      <c r="A7" s="184"/>
      <c r="B7" s="293" t="s">
        <v>134</v>
      </c>
      <c r="C7" s="400">
        <v>0</v>
      </c>
      <c r="D7" s="620"/>
      <c r="E7" s="552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</row>
    <row r="8" spans="1:39" s="38" customFormat="1" ht="12.75" customHeight="1" x14ac:dyDescent="0.2">
      <c r="A8" s="185" t="s">
        <v>88</v>
      </c>
      <c r="B8" s="317" t="s">
        <v>114</v>
      </c>
      <c r="C8" s="401">
        <v>0</v>
      </c>
      <c r="D8" s="621"/>
      <c r="E8" s="553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</row>
    <row r="9" spans="1:39" s="4" customFormat="1" ht="12.75" customHeight="1" x14ac:dyDescent="0.2">
      <c r="A9" s="186">
        <v>3</v>
      </c>
      <c r="B9" s="318" t="s">
        <v>61</v>
      </c>
      <c r="C9" s="622">
        <v>1402000</v>
      </c>
      <c r="D9" s="449">
        <f>D10+D17</f>
        <v>555640</v>
      </c>
      <c r="E9" s="623">
        <f t="shared" si="0"/>
        <v>0.39631954350927245</v>
      </c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</row>
    <row r="10" spans="1:39" ht="12.75" customHeight="1" x14ac:dyDescent="0.2">
      <c r="A10" s="187">
        <v>31</v>
      </c>
      <c r="B10" s="319" t="s">
        <v>26</v>
      </c>
      <c r="C10" s="624">
        <v>1340000</v>
      </c>
      <c r="D10" s="450">
        <f>D11+D13+D15</f>
        <v>548355</v>
      </c>
      <c r="E10" s="625">
        <f t="shared" si="0"/>
        <v>0.40922014925373135</v>
      </c>
      <c r="F10" s="75"/>
      <c r="G10" s="75"/>
      <c r="H10" s="75"/>
      <c r="I10" s="75"/>
      <c r="J10" s="75"/>
      <c r="K10" s="75"/>
      <c r="L10" s="75"/>
      <c r="M10" s="75"/>
      <c r="N10" s="701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</row>
    <row r="11" spans="1:39" ht="12.75" customHeight="1" x14ac:dyDescent="0.2">
      <c r="A11" s="188">
        <v>311</v>
      </c>
      <c r="B11" s="320" t="s">
        <v>181</v>
      </c>
      <c r="C11" s="626">
        <v>1050000</v>
      </c>
      <c r="D11" s="627">
        <f>D12</f>
        <v>450623</v>
      </c>
      <c r="E11" s="628">
        <f>D11/C11</f>
        <v>0.42916476190476188</v>
      </c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</row>
    <row r="12" spans="1:39" s="4" customFormat="1" ht="12.75" customHeight="1" x14ac:dyDescent="0.2">
      <c r="A12" s="189">
        <v>311</v>
      </c>
      <c r="B12" s="321" t="s">
        <v>66</v>
      </c>
      <c r="C12" s="411">
        <v>1050000</v>
      </c>
      <c r="D12" s="621">
        <v>450623</v>
      </c>
      <c r="E12" s="567">
        <f t="shared" si="0"/>
        <v>0.42916476190476188</v>
      </c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</row>
    <row r="13" spans="1:39" ht="12.75" customHeight="1" x14ac:dyDescent="0.2">
      <c r="A13" s="188">
        <v>312</v>
      </c>
      <c r="B13" s="320" t="s">
        <v>28</v>
      </c>
      <c r="C13" s="626">
        <v>90000</v>
      </c>
      <c r="D13" s="627">
        <f>D14</f>
        <v>23379</v>
      </c>
      <c r="E13" s="628">
        <f t="shared" si="0"/>
        <v>0.25976666666666665</v>
      </c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</row>
    <row r="14" spans="1:39" s="4" customFormat="1" ht="12.75" customHeight="1" x14ac:dyDescent="0.2">
      <c r="A14" s="189">
        <v>312</v>
      </c>
      <c r="B14" s="321" t="s">
        <v>28</v>
      </c>
      <c r="C14" s="411">
        <v>90000</v>
      </c>
      <c r="D14" s="621">
        <v>23379</v>
      </c>
      <c r="E14" s="567">
        <f t="shared" si="0"/>
        <v>0.25976666666666665</v>
      </c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</row>
    <row r="15" spans="1:39" ht="12.75" customHeight="1" x14ac:dyDescent="0.2">
      <c r="A15" s="188">
        <v>313</v>
      </c>
      <c r="B15" s="320" t="s">
        <v>109</v>
      </c>
      <c r="C15" s="626">
        <v>200000</v>
      </c>
      <c r="D15" s="627">
        <f>D16</f>
        <v>74353</v>
      </c>
      <c r="E15" s="628">
        <f t="shared" si="0"/>
        <v>0.37176500000000001</v>
      </c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</row>
    <row r="16" spans="1:39" ht="12.75" customHeight="1" x14ac:dyDescent="0.2">
      <c r="A16" s="190">
        <v>313</v>
      </c>
      <c r="B16" s="322" t="s">
        <v>391</v>
      </c>
      <c r="C16" s="629">
        <v>200000</v>
      </c>
      <c r="D16" s="621">
        <v>74353</v>
      </c>
      <c r="E16" s="630">
        <f t="shared" si="0"/>
        <v>0.37176500000000001</v>
      </c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</row>
    <row r="17" spans="1:39" s="4" customFormat="1" ht="12.75" customHeight="1" x14ac:dyDescent="0.2">
      <c r="A17" s="187">
        <v>32</v>
      </c>
      <c r="B17" s="319" t="s">
        <v>30</v>
      </c>
      <c r="C17" s="624">
        <v>62000</v>
      </c>
      <c r="D17" s="450">
        <f>D18</f>
        <v>7285</v>
      </c>
      <c r="E17" s="625">
        <f t="shared" si="0"/>
        <v>0.11749999999999999</v>
      </c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</row>
    <row r="18" spans="1:39" s="71" customFormat="1" ht="12.75" customHeight="1" x14ac:dyDescent="0.2">
      <c r="A18" s="188">
        <v>321</v>
      </c>
      <c r="B18" s="320" t="s">
        <v>182</v>
      </c>
      <c r="C18" s="626">
        <v>62000</v>
      </c>
      <c r="D18" s="627">
        <f>D19+D20+D21+D22+D23</f>
        <v>7285</v>
      </c>
      <c r="E18" s="628">
        <f t="shared" si="0"/>
        <v>0.11749999999999999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</row>
    <row r="19" spans="1:39" s="71" customFormat="1" ht="12.75" customHeight="1" x14ac:dyDescent="0.2">
      <c r="A19" s="189">
        <v>321</v>
      </c>
      <c r="B19" s="321" t="s">
        <v>140</v>
      </c>
      <c r="C19" s="411">
        <v>5000</v>
      </c>
      <c r="D19" s="621">
        <v>0</v>
      </c>
      <c r="E19" s="567">
        <f t="shared" si="0"/>
        <v>0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</row>
    <row r="20" spans="1:39" s="71" customFormat="1" ht="12.75" customHeight="1" x14ac:dyDescent="0.2">
      <c r="A20" s="189">
        <v>321</v>
      </c>
      <c r="B20" s="321" t="s">
        <v>141</v>
      </c>
      <c r="C20" s="411">
        <v>20000</v>
      </c>
      <c r="D20" s="621">
        <v>3016</v>
      </c>
      <c r="E20" s="567">
        <f t="shared" si="0"/>
        <v>0.15079999999999999</v>
      </c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</row>
    <row r="21" spans="1:39" s="4" customFormat="1" ht="12.75" customHeight="1" x14ac:dyDescent="0.2">
      <c r="A21" s="190">
        <v>321</v>
      </c>
      <c r="B21" s="322" t="s">
        <v>142</v>
      </c>
      <c r="C21" s="629">
        <v>25000</v>
      </c>
      <c r="D21" s="621">
        <v>4269</v>
      </c>
      <c r="E21" s="630">
        <f t="shared" si="0"/>
        <v>0.17076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</row>
    <row r="22" spans="1:39" s="4" customFormat="1" ht="12.75" customHeight="1" x14ac:dyDescent="0.2">
      <c r="A22" s="189">
        <v>321</v>
      </c>
      <c r="B22" s="321" t="s">
        <v>183</v>
      </c>
      <c r="C22" s="411">
        <v>10000</v>
      </c>
      <c r="D22" s="621">
        <v>0</v>
      </c>
      <c r="E22" s="567">
        <f t="shared" si="0"/>
        <v>0</v>
      </c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</row>
    <row r="23" spans="1:39" s="34" customFormat="1" ht="12.75" customHeight="1" x14ac:dyDescent="0.2">
      <c r="A23" s="189">
        <v>321</v>
      </c>
      <c r="B23" s="321" t="s">
        <v>184</v>
      </c>
      <c r="C23" s="411">
        <v>2000</v>
      </c>
      <c r="D23" s="621">
        <v>0</v>
      </c>
      <c r="E23" s="567">
        <f t="shared" si="0"/>
        <v>0</v>
      </c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</row>
    <row r="24" spans="1:39" s="34" customFormat="1" ht="15" customHeight="1" x14ac:dyDescent="0.2">
      <c r="A24" s="191" t="s">
        <v>294</v>
      </c>
      <c r="B24" s="323" t="s">
        <v>30</v>
      </c>
      <c r="C24" s="400">
        <v>1714500</v>
      </c>
      <c r="D24" s="441">
        <f>D27</f>
        <v>665123</v>
      </c>
      <c r="E24" s="552">
        <f t="shared" si="0"/>
        <v>0.38793992417614465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</row>
    <row r="25" spans="1:39" s="49" customFormat="1" ht="15" customHeight="1" x14ac:dyDescent="0.2">
      <c r="A25" s="192"/>
      <c r="B25" s="293" t="s">
        <v>134</v>
      </c>
      <c r="C25" s="402"/>
      <c r="D25" s="620"/>
      <c r="E25" s="55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</row>
    <row r="26" spans="1:39" s="34" customFormat="1" ht="12.75" customHeight="1" x14ac:dyDescent="0.2">
      <c r="A26" s="193" t="s">
        <v>90</v>
      </c>
      <c r="B26" s="317" t="s">
        <v>114</v>
      </c>
      <c r="C26" s="403"/>
      <c r="D26" s="621"/>
      <c r="E26" s="556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</row>
    <row r="27" spans="1:39" s="35" customFormat="1" ht="12.75" customHeight="1" x14ac:dyDescent="0.2">
      <c r="A27" s="194">
        <v>3</v>
      </c>
      <c r="B27" s="318" t="s">
        <v>61</v>
      </c>
      <c r="C27" s="634">
        <v>1714500</v>
      </c>
      <c r="D27" s="449">
        <f>D28</f>
        <v>665123</v>
      </c>
      <c r="E27" s="635">
        <f t="shared" si="0"/>
        <v>0.38793992417614465</v>
      </c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</row>
    <row r="28" spans="1:39" s="35" customFormat="1" ht="12.75" customHeight="1" x14ac:dyDescent="0.2">
      <c r="A28" s="195">
        <v>32</v>
      </c>
      <c r="B28" s="319" t="s">
        <v>30</v>
      </c>
      <c r="C28" s="636">
        <v>1714500</v>
      </c>
      <c r="D28" s="450">
        <f>D29+D41+D72+D75</f>
        <v>665123</v>
      </c>
      <c r="E28" s="637">
        <f t="shared" si="0"/>
        <v>0.38793992417614465</v>
      </c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</row>
    <row r="29" spans="1:39" s="50" customFormat="1" ht="12.75" customHeight="1" x14ac:dyDescent="0.2">
      <c r="A29" s="196">
        <v>322</v>
      </c>
      <c r="B29" s="324" t="s">
        <v>32</v>
      </c>
      <c r="C29" s="626">
        <v>294000</v>
      </c>
      <c r="D29" s="627">
        <f>D30+D31+D32+D33+D34+D35+D36+D37+D38+D39+D40</f>
        <v>83462</v>
      </c>
      <c r="E29" s="628">
        <f t="shared" si="0"/>
        <v>0.28388435374149662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</row>
    <row r="30" spans="1:39" ht="12.75" customHeight="1" x14ac:dyDescent="0.2">
      <c r="A30" s="189">
        <v>322</v>
      </c>
      <c r="B30" s="321" t="s">
        <v>144</v>
      </c>
      <c r="C30" s="411">
        <v>30000</v>
      </c>
      <c r="D30" s="621">
        <v>13071</v>
      </c>
      <c r="E30" s="567">
        <f t="shared" si="0"/>
        <v>0.43569999999999998</v>
      </c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</row>
    <row r="31" spans="1:39" ht="12.75" customHeight="1" x14ac:dyDescent="0.2">
      <c r="A31" s="189">
        <v>322</v>
      </c>
      <c r="B31" s="321" t="s">
        <v>143</v>
      </c>
      <c r="C31" s="411">
        <v>6000</v>
      </c>
      <c r="D31" s="621">
        <v>0</v>
      </c>
      <c r="E31" s="567">
        <f t="shared" si="0"/>
        <v>0</v>
      </c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</row>
    <row r="32" spans="1:39" ht="12.75" customHeight="1" x14ac:dyDescent="0.2">
      <c r="A32" s="189">
        <v>322</v>
      </c>
      <c r="B32" s="321" t="s">
        <v>145</v>
      </c>
      <c r="C32" s="411">
        <v>6000</v>
      </c>
      <c r="D32" s="621">
        <v>1776</v>
      </c>
      <c r="E32" s="567">
        <f t="shared" si="0"/>
        <v>0.29599999999999999</v>
      </c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</row>
    <row r="33" spans="1:39" ht="12.75" customHeight="1" x14ac:dyDescent="0.2">
      <c r="A33" s="189">
        <v>322</v>
      </c>
      <c r="B33" s="321" t="s">
        <v>146</v>
      </c>
      <c r="C33" s="411">
        <v>80000</v>
      </c>
      <c r="D33" s="621">
        <v>27457</v>
      </c>
      <c r="E33" s="567">
        <f t="shared" si="0"/>
        <v>0.34321249999999998</v>
      </c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</row>
    <row r="34" spans="1:39" ht="12.75" customHeight="1" x14ac:dyDescent="0.2">
      <c r="A34" s="189">
        <v>322</v>
      </c>
      <c r="B34" s="321" t="s">
        <v>147</v>
      </c>
      <c r="C34" s="411">
        <v>85000</v>
      </c>
      <c r="D34" s="621">
        <v>24241</v>
      </c>
      <c r="E34" s="567">
        <f t="shared" si="0"/>
        <v>0.28518823529411763</v>
      </c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</row>
    <row r="35" spans="1:39" ht="12.75" customHeight="1" x14ac:dyDescent="0.2">
      <c r="A35" s="189">
        <v>322</v>
      </c>
      <c r="B35" s="321" t="s">
        <v>148</v>
      </c>
      <c r="C35" s="411">
        <v>8000</v>
      </c>
      <c r="D35" s="621">
        <v>2962</v>
      </c>
      <c r="E35" s="567">
        <f t="shared" si="0"/>
        <v>0.37025000000000002</v>
      </c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</row>
    <row r="36" spans="1:39" ht="12.75" customHeight="1" x14ac:dyDescent="0.2">
      <c r="A36" s="197">
        <v>322</v>
      </c>
      <c r="B36" s="325" t="s">
        <v>218</v>
      </c>
      <c r="C36" s="638">
        <v>10000</v>
      </c>
      <c r="D36" s="621">
        <v>0</v>
      </c>
      <c r="E36" s="639">
        <f t="shared" si="0"/>
        <v>0</v>
      </c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</row>
    <row r="37" spans="1:39" s="47" customFormat="1" ht="12.75" customHeight="1" x14ac:dyDescent="0.2">
      <c r="A37" s="189">
        <v>322</v>
      </c>
      <c r="B37" s="326" t="s">
        <v>219</v>
      </c>
      <c r="C37" s="638">
        <v>35000</v>
      </c>
      <c r="D37" s="621">
        <v>11516</v>
      </c>
      <c r="E37" s="639">
        <f t="shared" si="0"/>
        <v>0.32902857142857145</v>
      </c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</row>
    <row r="38" spans="1:39" ht="12.75" customHeight="1" x14ac:dyDescent="0.2">
      <c r="A38" s="189">
        <v>322</v>
      </c>
      <c r="B38" s="326" t="s">
        <v>119</v>
      </c>
      <c r="C38" s="638">
        <v>25000</v>
      </c>
      <c r="D38" s="621">
        <v>2439</v>
      </c>
      <c r="E38" s="639">
        <f t="shared" si="0"/>
        <v>9.7559999999999994E-2</v>
      </c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</row>
    <row r="39" spans="1:39" ht="12.75" customHeight="1" x14ac:dyDescent="0.2">
      <c r="A39" s="189">
        <v>322</v>
      </c>
      <c r="B39" s="326" t="s">
        <v>149</v>
      </c>
      <c r="C39" s="638">
        <v>4000</v>
      </c>
      <c r="D39" s="621">
        <v>0</v>
      </c>
      <c r="E39" s="639">
        <f t="shared" si="0"/>
        <v>0</v>
      </c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</row>
    <row r="40" spans="1:39" ht="12.75" customHeight="1" x14ac:dyDescent="0.2">
      <c r="A40" s="189">
        <v>322</v>
      </c>
      <c r="B40" s="326" t="s">
        <v>150</v>
      </c>
      <c r="C40" s="638">
        <v>5000</v>
      </c>
      <c r="D40" s="621">
        <v>0</v>
      </c>
      <c r="E40" s="639">
        <f t="shared" si="0"/>
        <v>0</v>
      </c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</row>
    <row r="41" spans="1:39" ht="12.75" customHeight="1" x14ac:dyDescent="0.2">
      <c r="A41" s="198">
        <v>323</v>
      </c>
      <c r="B41" s="327" t="s">
        <v>33</v>
      </c>
      <c r="C41" s="640">
        <v>1203000</v>
      </c>
      <c r="D41" s="641">
        <f>D42+D47+D52+D58+D65+D68</f>
        <v>499914</v>
      </c>
      <c r="E41" s="642">
        <f t="shared" si="0"/>
        <v>0.4155561097256858</v>
      </c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</row>
    <row r="42" spans="1:39" ht="12.75" customHeight="1" x14ac:dyDescent="0.2">
      <c r="A42" s="199">
        <v>323</v>
      </c>
      <c r="B42" s="328" t="s">
        <v>234</v>
      </c>
      <c r="C42" s="643">
        <v>177000</v>
      </c>
      <c r="D42" s="644">
        <f>D43+D44+D45+D46</f>
        <v>61687</v>
      </c>
      <c r="E42" s="645">
        <f t="shared" si="0"/>
        <v>0.34851412429378531</v>
      </c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</row>
    <row r="43" spans="1:39" s="47" customFormat="1" ht="12.75" customHeight="1" x14ac:dyDescent="0.2">
      <c r="A43" s="189">
        <v>323</v>
      </c>
      <c r="B43" s="326" t="s">
        <v>151</v>
      </c>
      <c r="C43" s="638">
        <v>72000</v>
      </c>
      <c r="D43" s="621">
        <v>25904</v>
      </c>
      <c r="E43" s="639">
        <f t="shared" si="0"/>
        <v>0.35977777777777775</v>
      </c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</row>
    <row r="44" spans="1:39" ht="12.75" customHeight="1" x14ac:dyDescent="0.2">
      <c r="A44" s="189">
        <v>323</v>
      </c>
      <c r="B44" s="326" t="s">
        <v>152</v>
      </c>
      <c r="C44" s="638">
        <v>20000</v>
      </c>
      <c r="D44" s="621">
        <v>11039</v>
      </c>
      <c r="E44" s="639">
        <f t="shared" si="0"/>
        <v>0.55195000000000005</v>
      </c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</row>
    <row r="45" spans="1:39" ht="12.75" customHeight="1" x14ac:dyDescent="0.2">
      <c r="A45" s="189">
        <v>323</v>
      </c>
      <c r="B45" s="326" t="s">
        <v>153</v>
      </c>
      <c r="C45" s="638">
        <v>45000</v>
      </c>
      <c r="D45" s="621">
        <v>13383</v>
      </c>
      <c r="E45" s="639">
        <f t="shared" si="0"/>
        <v>0.2974</v>
      </c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</row>
    <row r="46" spans="1:39" s="47" customFormat="1" ht="12.75" customHeight="1" x14ac:dyDescent="0.2">
      <c r="A46" s="189">
        <v>323</v>
      </c>
      <c r="B46" s="326" t="s">
        <v>326</v>
      </c>
      <c r="C46" s="638">
        <v>40000</v>
      </c>
      <c r="D46" s="621">
        <v>11361</v>
      </c>
      <c r="E46" s="639">
        <f t="shared" si="0"/>
        <v>0.28402500000000003</v>
      </c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</row>
    <row r="47" spans="1:39" s="47" customFormat="1" ht="12.75" customHeight="1" x14ac:dyDescent="0.2">
      <c r="A47" s="200">
        <v>323</v>
      </c>
      <c r="B47" s="329" t="s">
        <v>154</v>
      </c>
      <c r="C47" s="646">
        <v>115000</v>
      </c>
      <c r="D47" s="644">
        <f>D48+D49+D50+D51</f>
        <v>61927</v>
      </c>
      <c r="E47" s="647">
        <f t="shared" si="0"/>
        <v>0.53849565217391304</v>
      </c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</row>
    <row r="48" spans="1:39" ht="12.75" customHeight="1" x14ac:dyDescent="0.2">
      <c r="A48" s="189">
        <v>323</v>
      </c>
      <c r="B48" s="326" t="s">
        <v>292</v>
      </c>
      <c r="C48" s="638">
        <v>60000</v>
      </c>
      <c r="D48" s="621">
        <v>35125</v>
      </c>
      <c r="E48" s="639">
        <f t="shared" si="0"/>
        <v>0.5854166666666667</v>
      </c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</row>
    <row r="49" spans="1:39" ht="12.75" customHeight="1" x14ac:dyDescent="0.2">
      <c r="A49" s="189">
        <v>323</v>
      </c>
      <c r="B49" s="326" t="s">
        <v>220</v>
      </c>
      <c r="C49" s="638">
        <v>5000</v>
      </c>
      <c r="D49" s="621">
        <v>500</v>
      </c>
      <c r="E49" s="639">
        <f t="shared" si="0"/>
        <v>0.1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</row>
    <row r="50" spans="1:39" s="11" customFormat="1" ht="12.75" customHeight="1" x14ac:dyDescent="0.2">
      <c r="A50" s="189">
        <v>323</v>
      </c>
      <c r="B50" s="326" t="s">
        <v>155</v>
      </c>
      <c r="C50" s="638">
        <v>25000</v>
      </c>
      <c r="D50" s="621">
        <v>10700</v>
      </c>
      <c r="E50" s="639">
        <f t="shared" si="0"/>
        <v>0.42799999999999999</v>
      </c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</row>
    <row r="51" spans="1:39" s="11" customFormat="1" ht="12.75" customHeight="1" x14ac:dyDescent="0.2">
      <c r="A51" s="189">
        <v>323</v>
      </c>
      <c r="B51" s="326" t="s">
        <v>221</v>
      </c>
      <c r="C51" s="638">
        <v>25000</v>
      </c>
      <c r="D51" s="621">
        <v>15602</v>
      </c>
      <c r="E51" s="639">
        <f t="shared" si="0"/>
        <v>0.62407999999999997</v>
      </c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</row>
    <row r="52" spans="1:39" ht="12.75" customHeight="1" x14ac:dyDescent="0.2">
      <c r="A52" s="200">
        <v>323</v>
      </c>
      <c r="B52" s="329" t="s">
        <v>156</v>
      </c>
      <c r="C52" s="646">
        <v>230000</v>
      </c>
      <c r="D52" s="644">
        <f>D53+D54+D55+D56+D57</f>
        <v>93778</v>
      </c>
      <c r="E52" s="647">
        <f t="shared" si="0"/>
        <v>0.40773043478260868</v>
      </c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</row>
    <row r="53" spans="1:39" ht="12.75" customHeight="1" x14ac:dyDescent="0.2">
      <c r="A53" s="190">
        <v>323</v>
      </c>
      <c r="B53" s="330" t="s">
        <v>157</v>
      </c>
      <c r="C53" s="648">
        <v>30000</v>
      </c>
      <c r="D53" s="621">
        <v>9322</v>
      </c>
      <c r="E53" s="649">
        <f t="shared" si="0"/>
        <v>0.31073333333333331</v>
      </c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</row>
    <row r="54" spans="1:39" ht="12.75" customHeight="1" x14ac:dyDescent="0.2">
      <c r="A54" s="190">
        <v>323</v>
      </c>
      <c r="B54" s="330" t="s">
        <v>158</v>
      </c>
      <c r="C54" s="648">
        <v>20000</v>
      </c>
      <c r="D54" s="621">
        <v>9329</v>
      </c>
      <c r="E54" s="649">
        <f t="shared" si="0"/>
        <v>0.46644999999999998</v>
      </c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</row>
    <row r="55" spans="1:39" ht="12.75" customHeight="1" x14ac:dyDescent="0.2">
      <c r="A55" s="190">
        <v>323</v>
      </c>
      <c r="B55" s="330" t="s">
        <v>222</v>
      </c>
      <c r="C55" s="648">
        <v>160000</v>
      </c>
      <c r="D55" s="621">
        <v>75127</v>
      </c>
      <c r="E55" s="649">
        <f t="shared" si="0"/>
        <v>0.46954374999999998</v>
      </c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</row>
    <row r="56" spans="1:39" ht="12.75" customHeight="1" x14ac:dyDescent="0.2">
      <c r="A56" s="190">
        <v>323</v>
      </c>
      <c r="B56" s="330" t="s">
        <v>291</v>
      </c>
      <c r="C56" s="648">
        <v>10000</v>
      </c>
      <c r="D56" s="621">
        <v>0</v>
      </c>
      <c r="E56" s="649">
        <f t="shared" si="0"/>
        <v>0</v>
      </c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</row>
    <row r="57" spans="1:39" ht="12.75" customHeight="1" x14ac:dyDescent="0.2">
      <c r="A57" s="190">
        <v>323</v>
      </c>
      <c r="B57" s="330" t="s">
        <v>290</v>
      </c>
      <c r="C57" s="648">
        <v>10000</v>
      </c>
      <c r="D57" s="621">
        <v>0</v>
      </c>
      <c r="E57" s="649">
        <f t="shared" si="0"/>
        <v>0</v>
      </c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</row>
    <row r="58" spans="1:39" ht="12.75" customHeight="1" x14ac:dyDescent="0.2">
      <c r="A58" s="200">
        <v>323</v>
      </c>
      <c r="B58" s="329" t="s">
        <v>127</v>
      </c>
      <c r="C58" s="646">
        <v>420000</v>
      </c>
      <c r="D58" s="644">
        <f>D59+D60+D61+D62+D63+D64</f>
        <v>199318</v>
      </c>
      <c r="E58" s="647">
        <f t="shared" si="0"/>
        <v>0.47456666666666669</v>
      </c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</row>
    <row r="59" spans="1:39" s="51" customFormat="1" ht="12.75" customHeight="1" x14ac:dyDescent="0.2">
      <c r="A59" s="190">
        <v>323</v>
      </c>
      <c r="B59" s="330" t="s">
        <v>159</v>
      </c>
      <c r="C59" s="648">
        <v>30000</v>
      </c>
      <c r="D59" s="621">
        <v>0</v>
      </c>
      <c r="E59" s="649">
        <f t="shared" si="0"/>
        <v>0</v>
      </c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</row>
    <row r="60" spans="1:39" ht="12.75" customHeight="1" x14ac:dyDescent="0.2">
      <c r="A60" s="190">
        <v>323</v>
      </c>
      <c r="B60" s="330" t="s">
        <v>223</v>
      </c>
      <c r="C60" s="648">
        <v>10000</v>
      </c>
      <c r="D60" s="621">
        <v>2559</v>
      </c>
      <c r="E60" s="649">
        <f t="shared" si="0"/>
        <v>0.25590000000000002</v>
      </c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</row>
    <row r="61" spans="1:39" s="51" customFormat="1" ht="12.75" customHeight="1" x14ac:dyDescent="0.2">
      <c r="A61" s="190">
        <v>323</v>
      </c>
      <c r="B61" s="330" t="s">
        <v>160</v>
      </c>
      <c r="C61" s="648">
        <v>30000</v>
      </c>
      <c r="D61" s="621">
        <v>625</v>
      </c>
      <c r="E61" s="649">
        <f t="shared" si="0"/>
        <v>2.0833333333333332E-2</v>
      </c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</row>
    <row r="62" spans="1:39" s="51" customFormat="1" ht="12.75" customHeight="1" x14ac:dyDescent="0.2">
      <c r="A62" s="190">
        <v>323</v>
      </c>
      <c r="B62" s="330" t="s">
        <v>161</v>
      </c>
      <c r="C62" s="648">
        <v>30000</v>
      </c>
      <c r="D62" s="621">
        <v>0</v>
      </c>
      <c r="E62" s="649">
        <f t="shared" si="0"/>
        <v>0</v>
      </c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</row>
    <row r="63" spans="1:39" s="51" customFormat="1" ht="12.75" customHeight="1" x14ac:dyDescent="0.2">
      <c r="A63" s="190">
        <v>323</v>
      </c>
      <c r="B63" s="330" t="s">
        <v>162</v>
      </c>
      <c r="C63" s="648">
        <v>20000</v>
      </c>
      <c r="D63" s="621">
        <v>1500</v>
      </c>
      <c r="E63" s="649">
        <f t="shared" si="0"/>
        <v>7.4999999999999997E-2</v>
      </c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</row>
    <row r="64" spans="1:39" ht="12.75" customHeight="1" x14ac:dyDescent="0.2">
      <c r="A64" s="190">
        <v>323</v>
      </c>
      <c r="B64" s="330" t="s">
        <v>163</v>
      </c>
      <c r="C64" s="648">
        <v>300000</v>
      </c>
      <c r="D64" s="621">
        <v>194634</v>
      </c>
      <c r="E64" s="649">
        <f t="shared" si="0"/>
        <v>0.64878000000000002</v>
      </c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</row>
    <row r="65" spans="1:39" ht="12.75" customHeight="1" x14ac:dyDescent="0.2">
      <c r="A65" s="200">
        <v>323</v>
      </c>
      <c r="B65" s="329" t="s">
        <v>128</v>
      </c>
      <c r="C65" s="646">
        <v>88000</v>
      </c>
      <c r="D65" s="644">
        <f>D66+D67</f>
        <v>19825</v>
      </c>
      <c r="E65" s="647">
        <f t="shared" si="0"/>
        <v>0.22528409090909091</v>
      </c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</row>
    <row r="66" spans="1:39" ht="12.75" customHeight="1" x14ac:dyDescent="0.2">
      <c r="A66" s="190">
        <v>323</v>
      </c>
      <c r="B66" s="330" t="s">
        <v>164</v>
      </c>
      <c r="C66" s="648">
        <v>10000</v>
      </c>
      <c r="D66" s="621">
        <v>0</v>
      </c>
      <c r="E66" s="649">
        <f t="shared" si="0"/>
        <v>0</v>
      </c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</row>
    <row r="67" spans="1:39" ht="12.75" customHeight="1" x14ac:dyDescent="0.2">
      <c r="A67" s="190">
        <v>323</v>
      </c>
      <c r="B67" s="330" t="s">
        <v>165</v>
      </c>
      <c r="C67" s="648">
        <v>78000</v>
      </c>
      <c r="D67" s="621">
        <v>19825</v>
      </c>
      <c r="E67" s="649">
        <f t="shared" si="0"/>
        <v>0.25416666666666665</v>
      </c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</row>
    <row r="68" spans="1:39" ht="12.75" customHeight="1" x14ac:dyDescent="0.2">
      <c r="A68" s="200">
        <v>323</v>
      </c>
      <c r="B68" s="329" t="s">
        <v>129</v>
      </c>
      <c r="C68" s="646">
        <v>173000</v>
      </c>
      <c r="D68" s="644">
        <f>D69+D70+D71</f>
        <v>63379</v>
      </c>
      <c r="E68" s="647">
        <f t="shared" ref="E68:E131" si="1">D68/C68</f>
        <v>0.36635260115606938</v>
      </c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</row>
    <row r="69" spans="1:39" ht="12.75" customHeight="1" x14ac:dyDescent="0.2">
      <c r="A69" s="190">
        <v>323</v>
      </c>
      <c r="B69" s="330" t="s">
        <v>166</v>
      </c>
      <c r="C69" s="648">
        <v>150000</v>
      </c>
      <c r="D69" s="621">
        <v>47581</v>
      </c>
      <c r="E69" s="649">
        <f t="shared" si="1"/>
        <v>0.31720666666666669</v>
      </c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</row>
    <row r="70" spans="1:39" ht="12.75" customHeight="1" x14ac:dyDescent="0.2">
      <c r="A70" s="190">
        <v>323</v>
      </c>
      <c r="B70" s="330" t="s">
        <v>289</v>
      </c>
      <c r="C70" s="648">
        <v>3000</v>
      </c>
      <c r="D70" s="621">
        <v>2942</v>
      </c>
      <c r="E70" s="649">
        <f t="shared" si="1"/>
        <v>0.98066666666666669</v>
      </c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</row>
    <row r="71" spans="1:39" ht="12.75" customHeight="1" x14ac:dyDescent="0.2">
      <c r="A71" s="190">
        <v>323</v>
      </c>
      <c r="B71" s="330" t="s">
        <v>167</v>
      </c>
      <c r="C71" s="648">
        <v>20000</v>
      </c>
      <c r="D71" s="621">
        <v>12856</v>
      </c>
      <c r="E71" s="649">
        <f t="shared" si="1"/>
        <v>0.64280000000000004</v>
      </c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</row>
    <row r="72" spans="1:39" s="47" customFormat="1" ht="12.75" customHeight="1" x14ac:dyDescent="0.2">
      <c r="A72" s="201">
        <v>324</v>
      </c>
      <c r="B72" s="331" t="s">
        <v>168</v>
      </c>
      <c r="C72" s="650">
        <v>2000</v>
      </c>
      <c r="D72" s="627">
        <f>D73+D74</f>
        <v>0</v>
      </c>
      <c r="E72" s="651">
        <f t="shared" si="1"/>
        <v>0</v>
      </c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</row>
    <row r="73" spans="1:39" ht="12.75" customHeight="1" x14ac:dyDescent="0.2">
      <c r="A73" s="190">
        <v>324</v>
      </c>
      <c r="B73" s="330" t="s">
        <v>169</v>
      </c>
      <c r="C73" s="648">
        <v>1000</v>
      </c>
      <c r="D73" s="621">
        <v>0</v>
      </c>
      <c r="E73" s="649">
        <f t="shared" si="1"/>
        <v>0</v>
      </c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</row>
    <row r="74" spans="1:39" ht="12.75" customHeight="1" x14ac:dyDescent="0.2">
      <c r="A74" s="190">
        <v>324</v>
      </c>
      <c r="B74" s="330" t="s">
        <v>170</v>
      </c>
      <c r="C74" s="648">
        <v>1000</v>
      </c>
      <c r="D74" s="621">
        <v>0</v>
      </c>
      <c r="E74" s="649">
        <f t="shared" si="1"/>
        <v>0</v>
      </c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</row>
    <row r="75" spans="1:39" ht="12.75" customHeight="1" x14ac:dyDescent="0.2">
      <c r="A75" s="188">
        <v>329</v>
      </c>
      <c r="B75" s="331" t="s">
        <v>34</v>
      </c>
      <c r="C75" s="650">
        <v>215500</v>
      </c>
      <c r="D75" s="627">
        <f>D76+D80+D82+D87+D89</f>
        <v>81747</v>
      </c>
      <c r="E75" s="651">
        <f t="shared" si="1"/>
        <v>0.37933642691415315</v>
      </c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</row>
    <row r="76" spans="1:39" s="47" customFormat="1" ht="12.75" customHeight="1" x14ac:dyDescent="0.2">
      <c r="A76" s="200">
        <v>329</v>
      </c>
      <c r="B76" s="328" t="s">
        <v>130</v>
      </c>
      <c r="C76" s="643">
        <v>37500</v>
      </c>
      <c r="D76" s="644">
        <f>D77+D78+D79</f>
        <v>9885</v>
      </c>
      <c r="E76" s="645">
        <f t="shared" si="1"/>
        <v>0.2636</v>
      </c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</row>
    <row r="77" spans="1:39" s="47" customFormat="1" ht="12.75" customHeight="1" x14ac:dyDescent="0.2">
      <c r="A77" s="190">
        <v>329</v>
      </c>
      <c r="B77" s="322" t="s">
        <v>171</v>
      </c>
      <c r="C77" s="629">
        <v>2500</v>
      </c>
      <c r="D77" s="621">
        <v>0</v>
      </c>
      <c r="E77" s="630">
        <f t="shared" si="1"/>
        <v>0</v>
      </c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</row>
    <row r="78" spans="1:39" ht="12.75" customHeight="1" x14ac:dyDescent="0.2">
      <c r="A78" s="190">
        <v>329</v>
      </c>
      <c r="B78" s="330" t="s">
        <v>172</v>
      </c>
      <c r="C78" s="648">
        <v>15000</v>
      </c>
      <c r="D78" s="621">
        <v>0</v>
      </c>
      <c r="E78" s="649">
        <f t="shared" si="1"/>
        <v>0</v>
      </c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</row>
    <row r="79" spans="1:39" ht="12.75" customHeight="1" x14ac:dyDescent="0.2">
      <c r="A79" s="190">
        <v>329</v>
      </c>
      <c r="B79" s="322" t="s">
        <v>173</v>
      </c>
      <c r="C79" s="629">
        <v>20000</v>
      </c>
      <c r="D79" s="621">
        <v>9885</v>
      </c>
      <c r="E79" s="630">
        <f t="shared" si="1"/>
        <v>0.49425000000000002</v>
      </c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</row>
    <row r="80" spans="1:39" ht="12.75" customHeight="1" x14ac:dyDescent="0.2">
      <c r="A80" s="200">
        <v>329</v>
      </c>
      <c r="B80" s="328" t="s">
        <v>121</v>
      </c>
      <c r="C80" s="643">
        <v>60000</v>
      </c>
      <c r="D80" s="644">
        <f>D81</f>
        <v>8081</v>
      </c>
      <c r="E80" s="645">
        <f t="shared" si="1"/>
        <v>0.13468333333333332</v>
      </c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</row>
    <row r="81" spans="1:39" s="47" customFormat="1" ht="12.75" customHeight="1" x14ac:dyDescent="0.2">
      <c r="A81" s="190">
        <v>329</v>
      </c>
      <c r="B81" s="322" t="s">
        <v>121</v>
      </c>
      <c r="C81" s="629">
        <v>60000</v>
      </c>
      <c r="D81" s="621">
        <v>8081</v>
      </c>
      <c r="E81" s="630">
        <f t="shared" si="1"/>
        <v>0.13468333333333332</v>
      </c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</row>
    <row r="82" spans="1:39" s="47" customFormat="1" ht="12.75" customHeight="1" x14ac:dyDescent="0.2">
      <c r="A82" s="200">
        <v>329</v>
      </c>
      <c r="B82" s="328" t="s">
        <v>174</v>
      </c>
      <c r="C82" s="643">
        <v>8000</v>
      </c>
      <c r="D82" s="644">
        <f>D83+D84+D85+D86</f>
        <v>0</v>
      </c>
      <c r="E82" s="645">
        <f t="shared" si="1"/>
        <v>0</v>
      </c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</row>
    <row r="83" spans="1:39" ht="12.75" customHeight="1" x14ac:dyDescent="0.2">
      <c r="A83" s="190">
        <v>329</v>
      </c>
      <c r="B83" s="322" t="s">
        <v>175</v>
      </c>
      <c r="C83" s="629">
        <v>2000</v>
      </c>
      <c r="D83" s="621">
        <v>0</v>
      </c>
      <c r="E83" s="630">
        <f t="shared" si="1"/>
        <v>0</v>
      </c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</row>
    <row r="84" spans="1:39" ht="12.75" customHeight="1" x14ac:dyDescent="0.2">
      <c r="A84" s="190">
        <v>329</v>
      </c>
      <c r="B84" s="322" t="s">
        <v>176</v>
      </c>
      <c r="C84" s="629">
        <v>2000</v>
      </c>
      <c r="D84" s="621">
        <v>0</v>
      </c>
      <c r="E84" s="630">
        <f t="shared" si="1"/>
        <v>0</v>
      </c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</row>
    <row r="85" spans="1:39" ht="12.75" customHeight="1" x14ac:dyDescent="0.2">
      <c r="A85" s="190">
        <v>329</v>
      </c>
      <c r="B85" s="322" t="s">
        <v>177</v>
      </c>
      <c r="C85" s="629">
        <v>2000</v>
      </c>
      <c r="D85" s="621">
        <v>0</v>
      </c>
      <c r="E85" s="630">
        <f t="shared" si="1"/>
        <v>0</v>
      </c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</row>
    <row r="86" spans="1:39" ht="12.75" customHeight="1" x14ac:dyDescent="0.2">
      <c r="A86" s="190">
        <v>329</v>
      </c>
      <c r="B86" s="322" t="s">
        <v>178</v>
      </c>
      <c r="C86" s="629">
        <v>2000</v>
      </c>
      <c r="D86" s="621">
        <v>0</v>
      </c>
      <c r="E86" s="630">
        <f t="shared" si="1"/>
        <v>0</v>
      </c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</row>
    <row r="87" spans="1:39" s="47" customFormat="1" ht="12.75" customHeight="1" x14ac:dyDescent="0.2">
      <c r="A87" s="200">
        <v>329</v>
      </c>
      <c r="B87" s="328" t="s">
        <v>179</v>
      </c>
      <c r="C87" s="643">
        <v>10000</v>
      </c>
      <c r="D87" s="644">
        <f>D88</f>
        <v>0</v>
      </c>
      <c r="E87" s="645">
        <f t="shared" si="1"/>
        <v>0</v>
      </c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</row>
    <row r="88" spans="1:39" ht="12.75" customHeight="1" x14ac:dyDescent="0.2">
      <c r="A88" s="190">
        <v>329</v>
      </c>
      <c r="B88" s="322" t="s">
        <v>179</v>
      </c>
      <c r="C88" s="629">
        <v>10000</v>
      </c>
      <c r="D88" s="621">
        <v>0</v>
      </c>
      <c r="E88" s="630">
        <f t="shared" si="1"/>
        <v>0</v>
      </c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</row>
    <row r="89" spans="1:39" s="11" customFormat="1" ht="12.75" customHeight="1" x14ac:dyDescent="0.2">
      <c r="A89" s="200">
        <v>329</v>
      </c>
      <c r="B89" s="328" t="s">
        <v>34</v>
      </c>
      <c r="C89" s="643">
        <v>100000</v>
      </c>
      <c r="D89" s="644">
        <f>D90</f>
        <v>63781</v>
      </c>
      <c r="E89" s="645">
        <f t="shared" si="1"/>
        <v>0.63780999999999999</v>
      </c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</row>
    <row r="90" spans="1:39" s="11" customFormat="1" ht="12.75" customHeight="1" x14ac:dyDescent="0.2">
      <c r="A90" s="202">
        <v>329</v>
      </c>
      <c r="B90" s="322" t="s">
        <v>34</v>
      </c>
      <c r="C90" s="629">
        <v>100000</v>
      </c>
      <c r="D90" s="621">
        <v>63781</v>
      </c>
      <c r="E90" s="630">
        <f t="shared" si="1"/>
        <v>0.63780999999999999</v>
      </c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</row>
    <row r="91" spans="1:39" s="16" customFormat="1" ht="15" customHeight="1" x14ac:dyDescent="0.2">
      <c r="A91" s="203" t="s">
        <v>397</v>
      </c>
      <c r="B91" s="332" t="s">
        <v>35</v>
      </c>
      <c r="C91" s="400">
        <v>336000</v>
      </c>
      <c r="D91" s="441">
        <f>D94+D101</f>
        <v>7094</v>
      </c>
      <c r="E91" s="552">
        <f t="shared" si="1"/>
        <v>2.1113095238095236E-2</v>
      </c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</row>
    <row r="92" spans="1:39" s="16" customFormat="1" ht="15" customHeight="1" x14ac:dyDescent="0.2">
      <c r="A92" s="204"/>
      <c r="B92" s="293" t="s">
        <v>134</v>
      </c>
      <c r="C92" s="402"/>
      <c r="D92" s="620"/>
      <c r="E92" s="55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</row>
    <row r="93" spans="1:39" s="45" customFormat="1" ht="12.75" customHeight="1" x14ac:dyDescent="0.2">
      <c r="A93" s="205" t="s">
        <v>135</v>
      </c>
      <c r="B93" s="333" t="s">
        <v>114</v>
      </c>
      <c r="C93" s="629"/>
      <c r="D93" s="621"/>
      <c r="E93" s="630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</row>
    <row r="94" spans="1:39" s="16" customFormat="1" ht="12.75" customHeight="1" x14ac:dyDescent="0.2">
      <c r="A94" s="206">
        <v>3</v>
      </c>
      <c r="B94" s="318" t="s">
        <v>61</v>
      </c>
      <c r="C94" s="622">
        <v>86000</v>
      </c>
      <c r="D94" s="449">
        <f>D95</f>
        <v>7094</v>
      </c>
      <c r="E94" s="623">
        <f t="shared" si="1"/>
        <v>8.248837209302326E-2</v>
      </c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</row>
    <row r="95" spans="1:39" s="16" customFormat="1" ht="12.75" customHeight="1" x14ac:dyDescent="0.2">
      <c r="A95" s="207">
        <v>34</v>
      </c>
      <c r="B95" s="334" t="s">
        <v>35</v>
      </c>
      <c r="C95" s="624">
        <v>86000</v>
      </c>
      <c r="D95" s="450">
        <f>D96</f>
        <v>7094</v>
      </c>
      <c r="E95" s="625">
        <f t="shared" si="1"/>
        <v>8.248837209302326E-2</v>
      </c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</row>
    <row r="96" spans="1:39" s="16" customFormat="1" ht="12.75" customHeight="1" x14ac:dyDescent="0.2">
      <c r="A96" s="208">
        <v>343</v>
      </c>
      <c r="B96" s="320" t="s">
        <v>36</v>
      </c>
      <c r="C96" s="626">
        <v>86000</v>
      </c>
      <c r="D96" s="627">
        <f>D97+D98+D99+D100</f>
        <v>7094</v>
      </c>
      <c r="E96" s="628">
        <f t="shared" si="1"/>
        <v>8.248837209302326E-2</v>
      </c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</row>
    <row r="97" spans="1:39" s="16" customFormat="1" ht="12.75" customHeight="1" x14ac:dyDescent="0.2">
      <c r="A97" s="209">
        <v>343</v>
      </c>
      <c r="B97" s="335" t="s">
        <v>120</v>
      </c>
      <c r="C97" s="629">
        <v>50000</v>
      </c>
      <c r="D97" s="621">
        <v>6427</v>
      </c>
      <c r="E97" s="630">
        <f t="shared" si="1"/>
        <v>0.12853999999999999</v>
      </c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</row>
    <row r="98" spans="1:39" s="16" customFormat="1" ht="12.75" customHeight="1" x14ac:dyDescent="0.2">
      <c r="A98" s="209">
        <v>343</v>
      </c>
      <c r="B98" s="335" t="s">
        <v>225</v>
      </c>
      <c r="C98" s="629">
        <v>3000</v>
      </c>
      <c r="D98" s="621">
        <v>97</v>
      </c>
      <c r="E98" s="630">
        <f t="shared" si="1"/>
        <v>3.2333333333333332E-2</v>
      </c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</row>
    <row r="99" spans="1:39" s="16" customFormat="1" ht="12.75" customHeight="1" x14ac:dyDescent="0.2">
      <c r="A99" s="209">
        <v>343</v>
      </c>
      <c r="B99" s="335" t="s">
        <v>224</v>
      </c>
      <c r="C99" s="629">
        <v>8000</v>
      </c>
      <c r="D99" s="621">
        <v>0</v>
      </c>
      <c r="E99" s="630">
        <f t="shared" si="1"/>
        <v>0</v>
      </c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</row>
    <row r="100" spans="1:39" s="16" customFormat="1" ht="12.75" customHeight="1" x14ac:dyDescent="0.2">
      <c r="A100" s="209">
        <v>343</v>
      </c>
      <c r="B100" s="335" t="s">
        <v>180</v>
      </c>
      <c r="C100" s="629">
        <v>25000</v>
      </c>
      <c r="D100" s="621">
        <v>570</v>
      </c>
      <c r="E100" s="630">
        <f t="shared" si="1"/>
        <v>2.2800000000000001E-2</v>
      </c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</row>
    <row r="101" spans="1:39" s="16" customFormat="1" ht="12.75" customHeight="1" x14ac:dyDescent="0.2">
      <c r="A101" s="481">
        <v>5</v>
      </c>
      <c r="B101" s="482" t="s">
        <v>341</v>
      </c>
      <c r="C101" s="653">
        <v>250000</v>
      </c>
      <c r="D101" s="652">
        <v>0</v>
      </c>
      <c r="E101" s="654">
        <f t="shared" si="1"/>
        <v>0</v>
      </c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</row>
    <row r="102" spans="1:39" s="16" customFormat="1" ht="12.75" customHeight="1" x14ac:dyDescent="0.2">
      <c r="A102" s="484">
        <v>54</v>
      </c>
      <c r="B102" s="485" t="s">
        <v>342</v>
      </c>
      <c r="C102" s="655">
        <v>250000</v>
      </c>
      <c r="D102" s="656">
        <v>0</v>
      </c>
      <c r="E102" s="657">
        <f t="shared" si="1"/>
        <v>0</v>
      </c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</row>
    <row r="103" spans="1:39" s="16" customFormat="1" ht="21.75" customHeight="1" x14ac:dyDescent="0.2">
      <c r="A103" s="483">
        <v>544</v>
      </c>
      <c r="B103" s="480" t="s">
        <v>343</v>
      </c>
      <c r="C103" s="687">
        <v>250000</v>
      </c>
      <c r="D103" s="659">
        <v>0</v>
      </c>
      <c r="E103" s="660">
        <f t="shared" si="1"/>
        <v>0</v>
      </c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</row>
    <row r="104" spans="1:39" s="16" customFormat="1" ht="23.25" customHeight="1" x14ac:dyDescent="0.2">
      <c r="A104" s="475">
        <v>544</v>
      </c>
      <c r="B104" s="476" t="s">
        <v>343</v>
      </c>
      <c r="C104" s="661">
        <v>250000</v>
      </c>
      <c r="D104" s="632">
        <v>0</v>
      </c>
      <c r="E104" s="662">
        <f t="shared" si="1"/>
        <v>0</v>
      </c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</row>
    <row r="105" spans="1:39" s="16" customFormat="1" ht="15" customHeight="1" x14ac:dyDescent="0.2">
      <c r="A105" s="210" t="s">
        <v>131</v>
      </c>
      <c r="B105" s="292" t="s">
        <v>136</v>
      </c>
      <c r="C105" s="404">
        <v>250000</v>
      </c>
      <c r="D105" s="441">
        <f>D108</f>
        <v>0</v>
      </c>
      <c r="E105" s="557">
        <f t="shared" si="1"/>
        <v>0</v>
      </c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</row>
    <row r="106" spans="1:39" s="16" customFormat="1" ht="15" customHeight="1" x14ac:dyDescent="0.2">
      <c r="A106" s="211" t="s">
        <v>246</v>
      </c>
      <c r="B106" s="293" t="s">
        <v>134</v>
      </c>
      <c r="C106" s="400"/>
      <c r="D106" s="620"/>
      <c r="E106" s="552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5"/>
      <c r="AK106" s="75"/>
      <c r="AL106" s="75"/>
      <c r="AM106" s="75"/>
    </row>
    <row r="107" spans="1:39" s="45" customFormat="1" ht="12.75" customHeight="1" x14ac:dyDescent="0.2">
      <c r="A107" s="212" t="s">
        <v>91</v>
      </c>
      <c r="B107" s="336" t="s">
        <v>114</v>
      </c>
      <c r="C107" s="401"/>
      <c r="D107" s="621"/>
      <c r="E107" s="553"/>
      <c r="F107" s="75"/>
      <c r="G107" s="75"/>
      <c r="H107" s="75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5"/>
      <c r="AK107" s="75"/>
      <c r="AL107" s="75"/>
      <c r="AM107" s="75"/>
    </row>
    <row r="108" spans="1:39" s="16" customFormat="1" ht="12.75" customHeight="1" x14ac:dyDescent="0.2">
      <c r="A108" s="213">
        <v>4</v>
      </c>
      <c r="B108" s="337" t="s">
        <v>122</v>
      </c>
      <c r="C108" s="405">
        <v>250000</v>
      </c>
      <c r="D108" s="449">
        <v>0</v>
      </c>
      <c r="E108" s="559">
        <f t="shared" si="1"/>
        <v>0</v>
      </c>
      <c r="F108" s="75"/>
      <c r="G108" s="75"/>
      <c r="H108" s="75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  <c r="AJ108" s="75"/>
      <c r="AK108" s="75"/>
      <c r="AL108" s="75"/>
      <c r="AM108" s="75"/>
    </row>
    <row r="109" spans="1:39" s="16" customFormat="1" ht="12.75" customHeight="1" x14ac:dyDescent="0.2">
      <c r="A109" s="214">
        <v>41</v>
      </c>
      <c r="B109" s="338" t="s">
        <v>132</v>
      </c>
      <c r="C109" s="624">
        <v>250000</v>
      </c>
      <c r="D109" s="450">
        <v>0</v>
      </c>
      <c r="E109" s="625">
        <f t="shared" si="1"/>
        <v>0</v>
      </c>
      <c r="F109" s="75"/>
      <c r="G109" s="75"/>
      <c r="H109" s="75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5"/>
      <c r="AK109" s="75"/>
      <c r="AL109" s="75"/>
      <c r="AM109" s="75"/>
    </row>
    <row r="110" spans="1:39" s="16" customFormat="1" ht="12.75" customHeight="1" x14ac:dyDescent="0.2">
      <c r="A110" s="215">
        <v>412</v>
      </c>
      <c r="B110" s="324" t="s">
        <v>58</v>
      </c>
      <c r="C110" s="663">
        <v>250000</v>
      </c>
      <c r="D110" s="627">
        <v>0</v>
      </c>
      <c r="E110" s="664">
        <f t="shared" si="1"/>
        <v>0</v>
      </c>
      <c r="F110" s="75"/>
      <c r="G110" s="75"/>
      <c r="H110" s="75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  <c r="AJ110" s="75"/>
      <c r="AK110" s="75"/>
      <c r="AL110" s="75"/>
      <c r="AM110" s="75"/>
    </row>
    <row r="111" spans="1:39" s="45" customFormat="1" ht="12.75" customHeight="1" x14ac:dyDescent="0.2">
      <c r="A111" s="190">
        <v>412</v>
      </c>
      <c r="B111" s="322" t="s">
        <v>413</v>
      </c>
      <c r="C111" s="629">
        <v>150000</v>
      </c>
      <c r="D111" s="621">
        <v>0</v>
      </c>
      <c r="E111" s="630">
        <f t="shared" si="1"/>
        <v>0</v>
      </c>
      <c r="F111" s="75"/>
      <c r="G111" s="75"/>
      <c r="H111" s="75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5"/>
      <c r="AK111" s="75"/>
      <c r="AL111" s="75"/>
      <c r="AM111" s="75"/>
    </row>
    <row r="112" spans="1:39" s="16" customFormat="1" ht="17.25" customHeight="1" x14ac:dyDescent="0.2">
      <c r="A112" s="190">
        <v>412</v>
      </c>
      <c r="B112" s="322" t="s">
        <v>299</v>
      </c>
      <c r="C112" s="629">
        <v>100000</v>
      </c>
      <c r="D112" s="621">
        <v>0</v>
      </c>
      <c r="E112" s="630">
        <f t="shared" si="1"/>
        <v>0</v>
      </c>
      <c r="F112" s="75"/>
      <c r="G112" s="75"/>
      <c r="H112" s="75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5"/>
      <c r="AK112" s="75"/>
      <c r="AL112" s="75"/>
      <c r="AM112" s="75"/>
    </row>
    <row r="113" spans="1:39" s="16" customFormat="1" ht="15" customHeight="1" x14ac:dyDescent="0.2">
      <c r="A113" s="210" t="s">
        <v>131</v>
      </c>
      <c r="B113" s="292" t="s">
        <v>136</v>
      </c>
      <c r="C113" s="404">
        <v>700000</v>
      </c>
      <c r="D113" s="441">
        <f>D116</f>
        <v>0</v>
      </c>
      <c r="E113" s="557">
        <f t="shared" si="1"/>
        <v>0</v>
      </c>
      <c r="F113" s="75"/>
      <c r="G113" s="75"/>
      <c r="H113" s="75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  <c r="AJ113" s="75"/>
      <c r="AK113" s="75"/>
      <c r="AL113" s="75"/>
      <c r="AM113" s="75"/>
    </row>
    <row r="114" spans="1:39" s="16" customFormat="1" ht="27" customHeight="1" x14ac:dyDescent="0.2">
      <c r="A114" s="211" t="s">
        <v>428</v>
      </c>
      <c r="B114" s="293" t="s">
        <v>412</v>
      </c>
      <c r="C114" s="400"/>
      <c r="D114" s="620"/>
      <c r="E114" s="552"/>
      <c r="F114" s="75"/>
      <c r="G114" s="75"/>
      <c r="H114" s="75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5"/>
      <c r="AK114" s="75"/>
      <c r="AL114" s="75"/>
      <c r="AM114" s="75"/>
    </row>
    <row r="115" spans="1:39" s="16" customFormat="1" ht="12.75" customHeight="1" x14ac:dyDescent="0.2">
      <c r="A115" s="212" t="s">
        <v>91</v>
      </c>
      <c r="B115" s="336" t="s">
        <v>114</v>
      </c>
      <c r="C115" s="401"/>
      <c r="D115" s="621"/>
      <c r="E115" s="553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  <c r="AJ115" s="75"/>
      <c r="AK115" s="75"/>
      <c r="AL115" s="75"/>
      <c r="AM115" s="75"/>
    </row>
    <row r="116" spans="1:39" s="16" customFormat="1" ht="12.75" customHeight="1" x14ac:dyDescent="0.2">
      <c r="A116" s="213">
        <v>4</v>
      </c>
      <c r="B116" s="337" t="s">
        <v>122</v>
      </c>
      <c r="C116" s="405">
        <v>700000</v>
      </c>
      <c r="D116" s="449">
        <v>0</v>
      </c>
      <c r="E116" s="559">
        <f t="shared" si="1"/>
        <v>0</v>
      </c>
      <c r="F116" s="75"/>
      <c r="G116" s="75"/>
      <c r="H116" s="75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5"/>
      <c r="AK116" s="75"/>
      <c r="AL116" s="75"/>
      <c r="AM116" s="75"/>
    </row>
    <row r="117" spans="1:39" s="16" customFormat="1" ht="12.75" customHeight="1" x14ac:dyDescent="0.2">
      <c r="A117" s="214">
        <v>42</v>
      </c>
      <c r="B117" s="338" t="s">
        <v>45</v>
      </c>
      <c r="C117" s="624">
        <v>700000</v>
      </c>
      <c r="D117" s="450">
        <v>0</v>
      </c>
      <c r="E117" s="625">
        <f t="shared" si="1"/>
        <v>0</v>
      </c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  <c r="AJ117" s="75"/>
      <c r="AK117" s="75"/>
      <c r="AL117" s="75"/>
      <c r="AM117" s="75"/>
    </row>
    <row r="118" spans="1:39" s="16" customFormat="1" ht="12.75" customHeight="1" x14ac:dyDescent="0.2">
      <c r="A118" s="215">
        <v>423</v>
      </c>
      <c r="B118" s="324" t="s">
        <v>410</v>
      </c>
      <c r="C118" s="663">
        <v>700000</v>
      </c>
      <c r="D118" s="627">
        <v>0</v>
      </c>
      <c r="E118" s="664">
        <f t="shared" si="1"/>
        <v>0</v>
      </c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5"/>
      <c r="AK118" s="75"/>
      <c r="AL118" s="75"/>
      <c r="AM118" s="75"/>
    </row>
    <row r="119" spans="1:39" s="39" customFormat="1" ht="12.75" customHeight="1" x14ac:dyDescent="0.2">
      <c r="A119" s="190">
        <v>423</v>
      </c>
      <c r="B119" s="322" t="s">
        <v>411</v>
      </c>
      <c r="C119" s="629">
        <v>700000</v>
      </c>
      <c r="D119" s="621">
        <v>0</v>
      </c>
      <c r="E119" s="630">
        <f t="shared" si="1"/>
        <v>0</v>
      </c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  <c r="AJ119" s="75"/>
      <c r="AK119" s="75"/>
      <c r="AL119" s="75"/>
      <c r="AM119" s="75"/>
    </row>
    <row r="120" spans="1:39" s="16" customFormat="1" ht="28.5" customHeight="1" x14ac:dyDescent="0.2">
      <c r="A120" s="216" t="s">
        <v>242</v>
      </c>
      <c r="B120" s="339"/>
      <c r="C120" s="399">
        <v>280000</v>
      </c>
      <c r="D120" s="440">
        <f>D121+D128+D135</f>
        <v>176193</v>
      </c>
      <c r="E120" s="558">
        <f t="shared" si="1"/>
        <v>0.62926071428571428</v>
      </c>
      <c r="F120" s="75"/>
      <c r="G120" s="75"/>
      <c r="H120" s="75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5"/>
      <c r="AK120" s="75"/>
      <c r="AL120" s="75"/>
      <c r="AM120" s="75"/>
    </row>
    <row r="121" spans="1:39" s="16" customFormat="1" ht="15" customHeight="1" x14ac:dyDescent="0.2">
      <c r="A121" s="217" t="s">
        <v>247</v>
      </c>
      <c r="B121" s="340" t="s">
        <v>139</v>
      </c>
      <c r="C121" s="400">
        <v>30000</v>
      </c>
      <c r="D121" s="441">
        <f>D124</f>
        <v>7686</v>
      </c>
      <c r="E121" s="552">
        <f t="shared" si="1"/>
        <v>0.25619999999999998</v>
      </c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  <c r="AJ121" s="75"/>
      <c r="AK121" s="75"/>
      <c r="AL121" s="75"/>
      <c r="AM121" s="75"/>
    </row>
    <row r="122" spans="1:39" s="45" customFormat="1" ht="12.75" customHeight="1" x14ac:dyDescent="0.2">
      <c r="A122" s="218"/>
      <c r="B122" s="293" t="s">
        <v>134</v>
      </c>
      <c r="C122" s="402"/>
      <c r="D122" s="620"/>
      <c r="E122" s="55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</row>
    <row r="123" spans="1:39" s="45" customFormat="1" ht="12.75" customHeight="1" x14ac:dyDescent="0.2">
      <c r="A123" s="219" t="s">
        <v>96</v>
      </c>
      <c r="B123" s="317" t="s">
        <v>113</v>
      </c>
      <c r="C123" s="401"/>
      <c r="D123" s="621"/>
      <c r="E123" s="553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</row>
    <row r="124" spans="1:39" s="4" customFormat="1" ht="12.75" customHeight="1" x14ac:dyDescent="0.2">
      <c r="A124" s="194">
        <v>3</v>
      </c>
      <c r="B124" s="318" t="s">
        <v>61</v>
      </c>
      <c r="C124" s="622">
        <v>30000</v>
      </c>
      <c r="D124" s="449">
        <f>D125</f>
        <v>7686</v>
      </c>
      <c r="E124" s="623">
        <f t="shared" si="1"/>
        <v>0.25619999999999998</v>
      </c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</row>
    <row r="125" spans="1:39" s="4" customFormat="1" ht="12.75" customHeight="1" x14ac:dyDescent="0.2">
      <c r="A125" s="187">
        <v>32</v>
      </c>
      <c r="B125" s="319" t="s">
        <v>30</v>
      </c>
      <c r="C125" s="624">
        <v>30000</v>
      </c>
      <c r="D125" s="450">
        <f>D126</f>
        <v>7686</v>
      </c>
      <c r="E125" s="625">
        <f t="shared" si="1"/>
        <v>0.25619999999999998</v>
      </c>
      <c r="F125" s="75"/>
      <c r="G125" s="75"/>
      <c r="H125" s="75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</row>
    <row r="126" spans="1:39" ht="12.75" customHeight="1" x14ac:dyDescent="0.2">
      <c r="A126" s="220">
        <v>323</v>
      </c>
      <c r="B126" s="341" t="s">
        <v>33</v>
      </c>
      <c r="C126" s="663">
        <v>30000</v>
      </c>
      <c r="D126" s="627">
        <f>D127</f>
        <v>7686</v>
      </c>
      <c r="E126" s="664">
        <f t="shared" si="1"/>
        <v>0.25619999999999998</v>
      </c>
      <c r="F126" s="75"/>
      <c r="G126" s="75"/>
      <c r="H126" s="75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</row>
    <row r="127" spans="1:39" ht="15" customHeight="1" x14ac:dyDescent="0.2">
      <c r="A127" s="221">
        <v>323</v>
      </c>
      <c r="B127" s="342" t="s">
        <v>33</v>
      </c>
      <c r="C127" s="401">
        <v>30000</v>
      </c>
      <c r="D127" s="621">
        <v>7686</v>
      </c>
      <c r="E127" s="553">
        <f t="shared" si="1"/>
        <v>0.25619999999999998</v>
      </c>
      <c r="F127" s="75"/>
      <c r="G127" s="75"/>
      <c r="H127" s="75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  <c r="AJ127" s="75"/>
      <c r="AK127" s="75"/>
      <c r="AL127" s="75"/>
      <c r="AM127" s="75"/>
    </row>
    <row r="128" spans="1:39" s="47" customFormat="1" ht="15" customHeight="1" x14ac:dyDescent="0.2">
      <c r="A128" s="217" t="s">
        <v>192</v>
      </c>
      <c r="B128" s="83" t="s">
        <v>414</v>
      </c>
      <c r="C128" s="400">
        <v>100000</v>
      </c>
      <c r="D128" s="441">
        <f>D131</f>
        <v>49547</v>
      </c>
      <c r="E128" s="552">
        <f t="shared" si="1"/>
        <v>0.49547000000000002</v>
      </c>
      <c r="F128" s="75"/>
      <c r="G128" s="75"/>
      <c r="H128" s="75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  <c r="AJ128" s="75"/>
      <c r="AK128" s="75"/>
      <c r="AL128" s="75"/>
      <c r="AM128" s="75"/>
    </row>
    <row r="129" spans="1:39" s="47" customFormat="1" ht="12.75" customHeight="1" x14ac:dyDescent="0.2">
      <c r="A129" s="218" t="s">
        <v>298</v>
      </c>
      <c r="B129" s="293" t="s">
        <v>134</v>
      </c>
      <c r="C129" s="400"/>
      <c r="D129" s="620"/>
      <c r="E129" s="552"/>
      <c r="F129" s="75"/>
      <c r="G129" s="75"/>
      <c r="H129" s="75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  <c r="AJ129" s="75"/>
      <c r="AK129" s="75"/>
      <c r="AL129" s="75"/>
      <c r="AM129" s="75"/>
    </row>
    <row r="130" spans="1:39" ht="12.75" customHeight="1" x14ac:dyDescent="0.2">
      <c r="A130" s="222" t="s">
        <v>94</v>
      </c>
      <c r="B130" s="317" t="s">
        <v>114</v>
      </c>
      <c r="C130" s="401"/>
      <c r="D130" s="621"/>
      <c r="E130" s="553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  <c r="AJ130" s="75"/>
      <c r="AK130" s="75"/>
      <c r="AL130" s="75"/>
      <c r="AM130" s="75"/>
    </row>
    <row r="131" spans="1:39" ht="12.75" customHeight="1" x14ac:dyDescent="0.2">
      <c r="A131" s="213">
        <v>4</v>
      </c>
      <c r="B131" s="337" t="s">
        <v>122</v>
      </c>
      <c r="C131" s="622">
        <v>100000</v>
      </c>
      <c r="D131" s="449">
        <f>D132</f>
        <v>49547</v>
      </c>
      <c r="E131" s="623">
        <f t="shared" si="1"/>
        <v>0.49547000000000002</v>
      </c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</row>
    <row r="132" spans="1:39" s="47" customFormat="1" ht="12.75" customHeight="1" x14ac:dyDescent="0.2">
      <c r="A132" s="223">
        <v>42</v>
      </c>
      <c r="B132" s="338" t="s">
        <v>137</v>
      </c>
      <c r="C132" s="624">
        <v>100000</v>
      </c>
      <c r="D132" s="450">
        <f>D133</f>
        <v>49547</v>
      </c>
      <c r="E132" s="625">
        <f t="shared" ref="E132:E195" si="2">D132/C132</f>
        <v>0.49547000000000002</v>
      </c>
      <c r="F132" s="75"/>
      <c r="G132" s="75"/>
      <c r="H132" s="75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  <c r="AJ132" s="75"/>
      <c r="AK132" s="75"/>
      <c r="AL132" s="75"/>
      <c r="AM132" s="75"/>
    </row>
    <row r="133" spans="1:39" ht="12.75" customHeight="1" x14ac:dyDescent="0.2">
      <c r="A133" s="224">
        <v>421</v>
      </c>
      <c r="B133" s="341" t="s">
        <v>42</v>
      </c>
      <c r="C133" s="663">
        <v>100000</v>
      </c>
      <c r="D133" s="627">
        <f>D134</f>
        <v>49547</v>
      </c>
      <c r="E133" s="664">
        <f t="shared" si="2"/>
        <v>0.49547000000000002</v>
      </c>
      <c r="F133" s="75"/>
      <c r="G133" s="75"/>
      <c r="H133" s="75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  <c r="AJ133" s="75"/>
      <c r="AK133" s="75"/>
      <c r="AL133" s="75"/>
      <c r="AM133" s="75"/>
    </row>
    <row r="134" spans="1:39" s="56" customFormat="1" ht="15" customHeight="1" x14ac:dyDescent="0.2">
      <c r="A134" s="225">
        <v>421</v>
      </c>
      <c r="B134" s="317" t="s">
        <v>42</v>
      </c>
      <c r="C134" s="401">
        <v>100000</v>
      </c>
      <c r="D134" s="621">
        <v>49547</v>
      </c>
      <c r="E134" s="553">
        <f t="shared" si="2"/>
        <v>0.49547000000000002</v>
      </c>
      <c r="F134" s="75"/>
      <c r="G134" s="75"/>
      <c r="H134" s="75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5"/>
      <c r="AK134" s="75"/>
      <c r="AL134" s="75"/>
      <c r="AM134" s="75"/>
    </row>
    <row r="135" spans="1:39" ht="26.25" customHeight="1" x14ac:dyDescent="0.2">
      <c r="A135" s="217" t="s">
        <v>192</v>
      </c>
      <c r="B135" s="83" t="s">
        <v>431</v>
      </c>
      <c r="C135" s="400">
        <v>150000</v>
      </c>
      <c r="D135" s="441">
        <f>D138</f>
        <v>118960</v>
      </c>
      <c r="E135" s="552">
        <f t="shared" si="2"/>
        <v>0.7930666666666667</v>
      </c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  <c r="AJ135" s="75"/>
      <c r="AK135" s="75"/>
      <c r="AL135" s="75"/>
      <c r="AM135" s="75"/>
    </row>
    <row r="136" spans="1:39" ht="12.75" customHeight="1" x14ac:dyDescent="0.2">
      <c r="A136" s="218" t="s">
        <v>430</v>
      </c>
      <c r="B136" s="293" t="s">
        <v>134</v>
      </c>
      <c r="C136" s="400"/>
      <c r="D136" s="620"/>
      <c r="E136" s="552"/>
      <c r="F136" s="75"/>
      <c r="G136" s="75"/>
      <c r="H136" s="75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  <c r="AJ136" s="75"/>
      <c r="AK136" s="75"/>
      <c r="AL136" s="75"/>
      <c r="AM136" s="75"/>
    </row>
    <row r="137" spans="1:39" ht="12.75" customHeight="1" x14ac:dyDescent="0.2">
      <c r="A137" s="222" t="s">
        <v>94</v>
      </c>
      <c r="B137" s="317" t="s">
        <v>114</v>
      </c>
      <c r="C137" s="401"/>
      <c r="D137" s="621"/>
      <c r="E137" s="553"/>
      <c r="F137" s="75"/>
      <c r="G137" s="75"/>
      <c r="H137" s="75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  <c r="AJ137" s="75"/>
      <c r="AK137" s="75"/>
      <c r="AL137" s="75"/>
      <c r="AM137" s="75"/>
    </row>
    <row r="138" spans="1:39" ht="26.25" customHeight="1" x14ac:dyDescent="0.2">
      <c r="A138" s="213">
        <v>4</v>
      </c>
      <c r="B138" s="337" t="s">
        <v>122</v>
      </c>
      <c r="C138" s="622">
        <v>150000</v>
      </c>
      <c r="D138" s="449">
        <f>D139</f>
        <v>118960</v>
      </c>
      <c r="E138" s="623">
        <f t="shared" si="2"/>
        <v>0.7930666666666667</v>
      </c>
      <c r="F138" s="75"/>
      <c r="G138" s="75"/>
      <c r="H138" s="75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  <c r="AJ138" s="75"/>
      <c r="AK138" s="75"/>
      <c r="AL138" s="75"/>
      <c r="AM138" s="75"/>
    </row>
    <row r="139" spans="1:39" ht="20.100000000000001" customHeight="1" x14ac:dyDescent="0.2">
      <c r="A139" s="223">
        <v>42</v>
      </c>
      <c r="B139" s="338" t="s">
        <v>137</v>
      </c>
      <c r="C139" s="624">
        <v>150000</v>
      </c>
      <c r="D139" s="450">
        <f>D140</f>
        <v>118960</v>
      </c>
      <c r="E139" s="625">
        <f t="shared" si="2"/>
        <v>0.7930666666666667</v>
      </c>
      <c r="F139" s="75"/>
      <c r="G139" s="75"/>
      <c r="H139" s="75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  <c r="AJ139" s="75"/>
      <c r="AK139" s="75"/>
      <c r="AL139" s="75"/>
      <c r="AM139" s="75"/>
    </row>
    <row r="140" spans="1:39" ht="15" customHeight="1" x14ac:dyDescent="0.2">
      <c r="A140" s="224">
        <v>421</v>
      </c>
      <c r="B140" s="341" t="s">
        <v>42</v>
      </c>
      <c r="C140" s="663">
        <v>150000</v>
      </c>
      <c r="D140" s="627">
        <f>D141</f>
        <v>118960</v>
      </c>
      <c r="E140" s="664">
        <f t="shared" si="2"/>
        <v>0.7930666666666667</v>
      </c>
      <c r="F140" s="75"/>
      <c r="G140" s="75"/>
      <c r="H140" s="75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  <c r="AJ140" s="75"/>
      <c r="AK140" s="75"/>
      <c r="AL140" s="75"/>
      <c r="AM140" s="75"/>
    </row>
    <row r="141" spans="1:39" ht="15" customHeight="1" x14ac:dyDescent="0.2">
      <c r="A141" s="225">
        <v>421</v>
      </c>
      <c r="B141" s="317" t="s">
        <v>42</v>
      </c>
      <c r="C141" s="401">
        <v>150000</v>
      </c>
      <c r="D141" s="621">
        <v>118960</v>
      </c>
      <c r="E141" s="553">
        <f t="shared" si="2"/>
        <v>0.7930666666666667</v>
      </c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  <c r="AJ141" s="75"/>
      <c r="AK141" s="75"/>
      <c r="AL141" s="75"/>
      <c r="AM141" s="75"/>
    </row>
    <row r="142" spans="1:39" ht="12.75" customHeight="1" x14ac:dyDescent="0.2">
      <c r="A142" s="830" t="s">
        <v>303</v>
      </c>
      <c r="B142" s="831"/>
      <c r="C142" s="399">
        <v>55000</v>
      </c>
      <c r="D142" s="440">
        <f>D143</f>
        <v>2875</v>
      </c>
      <c r="E142" s="558">
        <f t="shared" si="2"/>
        <v>5.2272727272727269E-2</v>
      </c>
      <c r="F142" s="75"/>
      <c r="G142" s="75"/>
      <c r="H142" s="75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  <c r="AJ142" s="75"/>
      <c r="AK142" s="75"/>
      <c r="AL142" s="75"/>
      <c r="AM142" s="75"/>
    </row>
    <row r="143" spans="1:39" ht="12.75" customHeight="1" x14ac:dyDescent="0.2">
      <c r="A143" s="210" t="s">
        <v>131</v>
      </c>
      <c r="B143" s="292" t="s">
        <v>304</v>
      </c>
      <c r="C143" s="404">
        <v>55000</v>
      </c>
      <c r="D143" s="441">
        <f>D146</f>
        <v>2875</v>
      </c>
      <c r="E143" s="557">
        <f t="shared" si="2"/>
        <v>5.2272727272727269E-2</v>
      </c>
      <c r="F143" s="75"/>
      <c r="G143" s="75"/>
      <c r="H143" s="75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  <c r="AJ143" s="75"/>
      <c r="AK143" s="75"/>
      <c r="AL143" s="75"/>
      <c r="AM143" s="75"/>
    </row>
    <row r="144" spans="1:39" ht="12.75" customHeight="1" x14ac:dyDescent="0.2">
      <c r="A144" s="211" t="s">
        <v>305</v>
      </c>
      <c r="B144" s="293" t="s">
        <v>134</v>
      </c>
      <c r="C144" s="400">
        <v>0</v>
      </c>
      <c r="D144" s="620"/>
      <c r="E144" s="552"/>
      <c r="F144" s="75"/>
      <c r="G144" s="75"/>
      <c r="H144" s="75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</row>
    <row r="145" spans="1:39" ht="24" customHeight="1" x14ac:dyDescent="0.2">
      <c r="A145" s="212" t="s">
        <v>135</v>
      </c>
      <c r="B145" s="317" t="s">
        <v>114</v>
      </c>
      <c r="C145" s="401"/>
      <c r="D145" s="621"/>
      <c r="E145" s="553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  <c r="AJ145" s="75"/>
      <c r="AK145" s="75"/>
      <c r="AL145" s="75"/>
      <c r="AM145" s="75"/>
    </row>
    <row r="146" spans="1:39" ht="12.75" customHeight="1" x14ac:dyDescent="0.2">
      <c r="A146" s="213">
        <v>4</v>
      </c>
      <c r="B146" s="337" t="s">
        <v>122</v>
      </c>
      <c r="C146" s="405">
        <v>55000</v>
      </c>
      <c r="D146" s="449">
        <f>D147</f>
        <v>2875</v>
      </c>
      <c r="E146" s="559">
        <f t="shared" si="2"/>
        <v>5.2272727272727269E-2</v>
      </c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  <c r="AJ146" s="75"/>
      <c r="AK146" s="75"/>
      <c r="AL146" s="75"/>
      <c r="AM146" s="75"/>
    </row>
    <row r="147" spans="1:39" ht="12.75" customHeight="1" x14ac:dyDescent="0.2">
      <c r="A147" s="223">
        <v>42</v>
      </c>
      <c r="B147" s="338" t="s">
        <v>137</v>
      </c>
      <c r="C147" s="406">
        <v>55000</v>
      </c>
      <c r="D147" s="450">
        <f>D148</f>
        <v>2875</v>
      </c>
      <c r="E147" s="560">
        <f t="shared" si="2"/>
        <v>5.2272727272727269E-2</v>
      </c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  <c r="AJ147" s="75"/>
      <c r="AK147" s="75"/>
      <c r="AL147" s="75"/>
      <c r="AM147" s="75"/>
    </row>
    <row r="148" spans="1:39" ht="12.75" customHeight="1" x14ac:dyDescent="0.2">
      <c r="A148" s="220">
        <v>422</v>
      </c>
      <c r="B148" s="341" t="s">
        <v>43</v>
      </c>
      <c r="C148" s="407">
        <v>30000</v>
      </c>
      <c r="D148" s="627">
        <f>D149</f>
        <v>2875</v>
      </c>
      <c r="E148" s="561">
        <f t="shared" si="2"/>
        <v>9.583333333333334E-2</v>
      </c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  <c r="AJ148" s="75"/>
      <c r="AK148" s="75"/>
      <c r="AL148" s="75"/>
      <c r="AM148" s="75"/>
    </row>
    <row r="149" spans="1:39" ht="15" customHeight="1" x14ac:dyDescent="0.2">
      <c r="A149" s="294">
        <v>422</v>
      </c>
      <c r="B149" s="343" t="s">
        <v>306</v>
      </c>
      <c r="C149" s="408">
        <v>30000</v>
      </c>
      <c r="D149" s="621">
        <v>2875</v>
      </c>
      <c r="E149" s="562">
        <f t="shared" si="2"/>
        <v>9.583333333333334E-2</v>
      </c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  <c r="AJ149" s="75"/>
      <c r="AK149" s="75"/>
      <c r="AL149" s="75"/>
      <c r="AM149" s="75"/>
    </row>
    <row r="150" spans="1:39" ht="15" customHeight="1" x14ac:dyDescent="0.2">
      <c r="A150" s="220">
        <v>426</v>
      </c>
      <c r="B150" s="341" t="s">
        <v>307</v>
      </c>
      <c r="C150" s="407">
        <v>25000</v>
      </c>
      <c r="D150" s="627">
        <f>D151</f>
        <v>0</v>
      </c>
      <c r="E150" s="561">
        <f t="shared" si="2"/>
        <v>0</v>
      </c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  <c r="AJ150" s="75"/>
      <c r="AK150" s="75"/>
      <c r="AL150" s="75"/>
      <c r="AM150" s="75"/>
    </row>
    <row r="151" spans="1:39" ht="12.75" customHeight="1" x14ac:dyDescent="0.2">
      <c r="A151" s="294">
        <v>426</v>
      </c>
      <c r="B151" s="343" t="s">
        <v>133</v>
      </c>
      <c r="C151" s="408">
        <v>25000</v>
      </c>
      <c r="D151" s="621">
        <v>0</v>
      </c>
      <c r="E151" s="562">
        <f t="shared" si="2"/>
        <v>0</v>
      </c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  <c r="AJ151" s="75"/>
      <c r="AK151" s="75"/>
      <c r="AL151" s="75"/>
      <c r="AM151" s="75"/>
    </row>
    <row r="152" spans="1:39" ht="12.75" customHeight="1" x14ac:dyDescent="0.2">
      <c r="A152" s="226" t="s">
        <v>308</v>
      </c>
      <c r="B152" s="344"/>
      <c r="C152" s="409">
        <v>1750000</v>
      </c>
      <c r="D152" s="440">
        <f>D153+D160+D167+D174</f>
        <v>0</v>
      </c>
      <c r="E152" s="564">
        <f t="shared" si="2"/>
        <v>0</v>
      </c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  <c r="AJ152" s="75"/>
      <c r="AK152" s="75"/>
      <c r="AL152" s="75"/>
      <c r="AM152" s="75"/>
    </row>
    <row r="153" spans="1:39" ht="12.75" customHeight="1" x14ac:dyDescent="0.2">
      <c r="A153" s="217" t="s">
        <v>192</v>
      </c>
      <c r="B153" s="83" t="s">
        <v>401</v>
      </c>
      <c r="C153" s="400">
        <v>600000</v>
      </c>
      <c r="D153" s="441">
        <f>D156</f>
        <v>0</v>
      </c>
      <c r="E153" s="552">
        <f t="shared" si="2"/>
        <v>0</v>
      </c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  <c r="AJ153" s="75"/>
      <c r="AK153" s="75"/>
      <c r="AL153" s="75"/>
      <c r="AM153" s="75"/>
    </row>
    <row r="154" spans="1:39" ht="12.75" customHeight="1" x14ac:dyDescent="0.2">
      <c r="A154" s="218" t="s">
        <v>309</v>
      </c>
      <c r="B154" s="293" t="s">
        <v>270</v>
      </c>
      <c r="C154" s="400"/>
      <c r="D154" s="620"/>
      <c r="E154" s="552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  <c r="AJ154" s="75"/>
      <c r="AK154" s="75"/>
      <c r="AL154" s="75"/>
      <c r="AM154" s="75"/>
    </row>
    <row r="155" spans="1:39" ht="12.75" customHeight="1" x14ac:dyDescent="0.2">
      <c r="A155" s="222" t="s">
        <v>94</v>
      </c>
      <c r="B155" s="317" t="s">
        <v>114</v>
      </c>
      <c r="C155" s="401"/>
      <c r="D155" s="621"/>
      <c r="E155" s="553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  <c r="AJ155" s="75"/>
      <c r="AK155" s="75"/>
      <c r="AL155" s="75"/>
      <c r="AM155" s="75"/>
    </row>
    <row r="156" spans="1:39" ht="20.100000000000001" customHeight="1" x14ac:dyDescent="0.2">
      <c r="A156" s="213">
        <v>4</v>
      </c>
      <c r="B156" s="337" t="s">
        <v>122</v>
      </c>
      <c r="C156" s="622">
        <v>600000</v>
      </c>
      <c r="D156" s="449">
        <f>D157</f>
        <v>0</v>
      </c>
      <c r="E156" s="623">
        <f t="shared" si="2"/>
        <v>0</v>
      </c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  <c r="AJ156" s="75"/>
      <c r="AK156" s="75"/>
      <c r="AL156" s="75"/>
      <c r="AM156" s="75"/>
    </row>
    <row r="157" spans="1:39" ht="20.100000000000001" customHeight="1" x14ac:dyDescent="0.2">
      <c r="A157" s="223">
        <v>42</v>
      </c>
      <c r="B157" s="338" t="s">
        <v>137</v>
      </c>
      <c r="C157" s="624">
        <v>600000</v>
      </c>
      <c r="D157" s="450">
        <f>D158</f>
        <v>0</v>
      </c>
      <c r="E157" s="625">
        <f t="shared" si="2"/>
        <v>0</v>
      </c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  <c r="AJ157" s="75"/>
      <c r="AK157" s="75"/>
      <c r="AL157" s="75"/>
      <c r="AM157" s="75"/>
    </row>
    <row r="158" spans="1:39" x14ac:dyDescent="0.2">
      <c r="A158" s="224">
        <v>421</v>
      </c>
      <c r="B158" s="341" t="s">
        <v>42</v>
      </c>
      <c r="C158" s="663">
        <v>600000</v>
      </c>
      <c r="D158" s="627">
        <f>D159</f>
        <v>0</v>
      </c>
      <c r="E158" s="664">
        <f t="shared" si="2"/>
        <v>0</v>
      </c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  <c r="AJ158" s="75"/>
      <c r="AK158" s="75"/>
      <c r="AL158" s="75"/>
      <c r="AM158" s="75"/>
    </row>
    <row r="159" spans="1:39" ht="15" customHeight="1" x14ac:dyDescent="0.2">
      <c r="A159" s="225">
        <v>421</v>
      </c>
      <c r="B159" s="317" t="s">
        <v>327</v>
      </c>
      <c r="C159" s="401">
        <v>600000</v>
      </c>
      <c r="D159" s="621">
        <v>0</v>
      </c>
      <c r="E159" s="553">
        <f t="shared" si="2"/>
        <v>0</v>
      </c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</row>
    <row r="160" spans="1:39" ht="12.75" customHeight="1" x14ac:dyDescent="0.2">
      <c r="A160" s="217" t="s">
        <v>192</v>
      </c>
      <c r="B160" s="83" t="s">
        <v>328</v>
      </c>
      <c r="C160" s="400">
        <v>100000</v>
      </c>
      <c r="D160" s="441">
        <f>D163</f>
        <v>0</v>
      </c>
      <c r="E160" s="552">
        <f t="shared" si="2"/>
        <v>0</v>
      </c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  <c r="AJ160" s="75"/>
      <c r="AK160" s="75"/>
      <c r="AL160" s="75"/>
      <c r="AM160" s="75"/>
    </row>
    <row r="161" spans="1:39" ht="12.75" customHeight="1" x14ac:dyDescent="0.2">
      <c r="A161" s="218" t="s">
        <v>318</v>
      </c>
      <c r="B161" s="293" t="s">
        <v>270</v>
      </c>
      <c r="C161" s="400"/>
      <c r="D161" s="620"/>
      <c r="E161" s="552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</row>
    <row r="162" spans="1:39" ht="12.75" customHeight="1" x14ac:dyDescent="0.2">
      <c r="A162" s="222" t="s">
        <v>94</v>
      </c>
      <c r="B162" s="317" t="s">
        <v>114</v>
      </c>
      <c r="C162" s="401"/>
      <c r="D162" s="621"/>
      <c r="E162" s="553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  <c r="AJ162" s="75"/>
      <c r="AK162" s="75"/>
      <c r="AL162" s="75"/>
      <c r="AM162" s="75"/>
    </row>
    <row r="163" spans="1:39" ht="12.75" customHeight="1" x14ac:dyDescent="0.2">
      <c r="A163" s="213">
        <v>4</v>
      </c>
      <c r="B163" s="337" t="s">
        <v>122</v>
      </c>
      <c r="C163" s="622">
        <v>100000</v>
      </c>
      <c r="D163" s="449">
        <f>D164</f>
        <v>0</v>
      </c>
      <c r="E163" s="623">
        <f t="shared" si="2"/>
        <v>0</v>
      </c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  <c r="AJ163" s="75"/>
      <c r="AK163" s="75"/>
      <c r="AL163" s="75"/>
      <c r="AM163" s="75"/>
    </row>
    <row r="164" spans="1:39" ht="12.75" customHeight="1" x14ac:dyDescent="0.2">
      <c r="A164" s="223">
        <v>42</v>
      </c>
      <c r="B164" s="338" t="s">
        <v>137</v>
      </c>
      <c r="C164" s="624">
        <v>100000</v>
      </c>
      <c r="D164" s="450">
        <f>D165</f>
        <v>0</v>
      </c>
      <c r="E164" s="625">
        <f t="shared" si="2"/>
        <v>0</v>
      </c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  <c r="AJ164" s="75"/>
      <c r="AK164" s="75"/>
      <c r="AL164" s="75"/>
      <c r="AM164" s="75"/>
    </row>
    <row r="165" spans="1:39" ht="22.5" customHeight="1" x14ac:dyDescent="0.2">
      <c r="A165" s="224">
        <v>421</v>
      </c>
      <c r="B165" s="341" t="s">
        <v>42</v>
      </c>
      <c r="C165" s="663">
        <v>100000</v>
      </c>
      <c r="D165" s="627">
        <f>D166</f>
        <v>0</v>
      </c>
      <c r="E165" s="664">
        <f t="shared" si="2"/>
        <v>0</v>
      </c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  <c r="AJ165" s="75"/>
      <c r="AK165" s="75"/>
      <c r="AL165" s="75"/>
      <c r="AM165" s="75"/>
    </row>
    <row r="166" spans="1:39" ht="15" customHeight="1" x14ac:dyDescent="0.2">
      <c r="A166" s="225">
        <v>421</v>
      </c>
      <c r="B166" s="317" t="s">
        <v>327</v>
      </c>
      <c r="C166" s="401">
        <v>100000</v>
      </c>
      <c r="D166" s="621">
        <v>0</v>
      </c>
      <c r="E166" s="553">
        <f t="shared" si="2"/>
        <v>0</v>
      </c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  <c r="AJ166" s="75"/>
      <c r="AK166" s="75"/>
      <c r="AL166" s="75"/>
      <c r="AM166" s="75"/>
    </row>
    <row r="167" spans="1:39" ht="12.75" customHeight="1" x14ac:dyDescent="0.2">
      <c r="A167" s="217" t="s">
        <v>192</v>
      </c>
      <c r="B167" s="454" t="s">
        <v>347</v>
      </c>
      <c r="C167" s="400">
        <v>200000</v>
      </c>
      <c r="D167" s="441">
        <f>D170</f>
        <v>0</v>
      </c>
      <c r="E167" s="552">
        <f t="shared" si="2"/>
        <v>0</v>
      </c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  <c r="AJ167" s="75"/>
      <c r="AK167" s="75"/>
      <c r="AL167" s="75"/>
      <c r="AM167" s="75"/>
    </row>
    <row r="168" spans="1:39" ht="12.75" customHeight="1" x14ac:dyDescent="0.2">
      <c r="A168" s="218" t="s">
        <v>319</v>
      </c>
      <c r="B168" s="293" t="s">
        <v>270</v>
      </c>
      <c r="C168" s="400"/>
      <c r="D168" s="620"/>
      <c r="E168" s="552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  <c r="AJ168" s="75"/>
      <c r="AK168" s="75"/>
      <c r="AL168" s="75"/>
      <c r="AM168" s="75"/>
    </row>
    <row r="169" spans="1:39" ht="12.75" customHeight="1" x14ac:dyDescent="0.2">
      <c r="A169" s="222" t="s">
        <v>94</v>
      </c>
      <c r="B169" s="317" t="s">
        <v>114</v>
      </c>
      <c r="C169" s="401"/>
      <c r="D169" s="621"/>
      <c r="E169" s="553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  <c r="AJ169" s="75"/>
      <c r="AK169" s="75"/>
      <c r="AL169" s="75"/>
      <c r="AM169" s="75"/>
    </row>
    <row r="170" spans="1:39" ht="12.75" customHeight="1" x14ac:dyDescent="0.2">
      <c r="A170" s="213">
        <v>4</v>
      </c>
      <c r="B170" s="337" t="s">
        <v>122</v>
      </c>
      <c r="C170" s="622">
        <v>200000</v>
      </c>
      <c r="D170" s="449">
        <f>D171</f>
        <v>0</v>
      </c>
      <c r="E170" s="623">
        <f t="shared" si="2"/>
        <v>0</v>
      </c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  <c r="AJ170" s="75"/>
      <c r="AK170" s="75"/>
      <c r="AL170" s="75"/>
      <c r="AM170" s="75"/>
    </row>
    <row r="171" spans="1:39" ht="12.75" customHeight="1" x14ac:dyDescent="0.2">
      <c r="A171" s="223">
        <v>42</v>
      </c>
      <c r="B171" s="338" t="s">
        <v>137</v>
      </c>
      <c r="C171" s="624">
        <v>200000</v>
      </c>
      <c r="D171" s="450">
        <f>D172</f>
        <v>0</v>
      </c>
      <c r="E171" s="625">
        <f t="shared" si="2"/>
        <v>0</v>
      </c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  <c r="AJ171" s="75"/>
      <c r="AK171" s="75"/>
      <c r="AL171" s="75"/>
      <c r="AM171" s="75"/>
    </row>
    <row r="172" spans="1:39" ht="18" customHeight="1" x14ac:dyDescent="0.2">
      <c r="A172" s="224">
        <v>421</v>
      </c>
      <c r="B172" s="341" t="s">
        <v>42</v>
      </c>
      <c r="C172" s="663">
        <v>200000</v>
      </c>
      <c r="D172" s="627">
        <f>D173</f>
        <v>0</v>
      </c>
      <c r="E172" s="664">
        <f t="shared" si="2"/>
        <v>0</v>
      </c>
      <c r="F172" s="75"/>
      <c r="G172" s="75"/>
      <c r="H172" s="75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  <c r="AJ172" s="75"/>
      <c r="AK172" s="75"/>
      <c r="AL172" s="75"/>
      <c r="AM172" s="75"/>
    </row>
    <row r="173" spans="1:39" ht="15" customHeight="1" x14ac:dyDescent="0.2">
      <c r="A173" s="225">
        <v>421</v>
      </c>
      <c r="B173" s="317" t="s">
        <v>327</v>
      </c>
      <c r="C173" s="401">
        <v>200000</v>
      </c>
      <c r="D173" s="621">
        <v>0</v>
      </c>
      <c r="E173" s="553">
        <f t="shared" si="2"/>
        <v>0</v>
      </c>
      <c r="F173" s="75"/>
      <c r="G173" s="75"/>
      <c r="H173" s="75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  <c r="AJ173" s="75"/>
      <c r="AK173" s="75"/>
      <c r="AL173" s="75"/>
      <c r="AM173" s="75"/>
    </row>
    <row r="174" spans="1:39" ht="12.75" customHeight="1" x14ac:dyDescent="0.2">
      <c r="A174" s="217" t="s">
        <v>192</v>
      </c>
      <c r="B174" s="454" t="s">
        <v>408</v>
      </c>
      <c r="C174" s="400">
        <v>850000</v>
      </c>
      <c r="D174" s="441">
        <f>D177</f>
        <v>0</v>
      </c>
      <c r="E174" s="552">
        <f t="shared" si="2"/>
        <v>0</v>
      </c>
      <c r="F174" s="75"/>
      <c r="G174" s="75"/>
      <c r="H174" s="75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  <c r="AJ174" s="75"/>
      <c r="AK174" s="75"/>
      <c r="AL174" s="75"/>
      <c r="AM174" s="75"/>
    </row>
    <row r="175" spans="1:39" ht="30" customHeight="1" x14ac:dyDescent="0.2">
      <c r="A175" s="218" t="s">
        <v>407</v>
      </c>
      <c r="B175" s="293" t="s">
        <v>270</v>
      </c>
      <c r="C175" s="400"/>
      <c r="D175" s="620"/>
      <c r="E175" s="552"/>
      <c r="F175" s="75"/>
      <c r="G175" s="75"/>
      <c r="H175" s="75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  <c r="AJ175" s="75"/>
      <c r="AK175" s="75"/>
      <c r="AL175" s="75"/>
      <c r="AM175" s="75"/>
    </row>
    <row r="176" spans="1:39" ht="12.75" customHeight="1" x14ac:dyDescent="0.2">
      <c r="A176" s="222" t="s">
        <v>94</v>
      </c>
      <c r="B176" s="317" t="s">
        <v>114</v>
      </c>
      <c r="C176" s="401"/>
      <c r="D176" s="621"/>
      <c r="E176" s="553"/>
      <c r="F176" s="75"/>
      <c r="G176" s="75"/>
      <c r="H176" s="75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  <c r="AJ176" s="75"/>
      <c r="AK176" s="75"/>
      <c r="AL176" s="75"/>
      <c r="AM176" s="75"/>
    </row>
    <row r="177" spans="1:39" ht="12.75" customHeight="1" x14ac:dyDescent="0.2">
      <c r="A177" s="213">
        <v>4</v>
      </c>
      <c r="B177" s="337" t="s">
        <v>122</v>
      </c>
      <c r="C177" s="622">
        <v>850000</v>
      </c>
      <c r="D177" s="449">
        <f>D178</f>
        <v>0</v>
      </c>
      <c r="E177" s="623">
        <f t="shared" si="2"/>
        <v>0</v>
      </c>
      <c r="F177" s="75"/>
      <c r="G177" s="75"/>
      <c r="H177" s="75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5"/>
      <c r="AK177" s="75"/>
      <c r="AL177" s="75"/>
      <c r="AM177" s="75"/>
    </row>
    <row r="178" spans="1:39" ht="12.75" customHeight="1" x14ac:dyDescent="0.2">
      <c r="A178" s="223">
        <v>42</v>
      </c>
      <c r="B178" s="338" t="s">
        <v>137</v>
      </c>
      <c r="C178" s="624">
        <v>850000</v>
      </c>
      <c r="D178" s="450">
        <f>D179</f>
        <v>0</v>
      </c>
      <c r="E178" s="625">
        <f t="shared" si="2"/>
        <v>0</v>
      </c>
      <c r="F178" s="75"/>
      <c r="G178" s="75"/>
      <c r="H178" s="75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5"/>
      <c r="AK178" s="75"/>
      <c r="AL178" s="75"/>
      <c r="AM178" s="75"/>
    </row>
    <row r="179" spans="1:39" ht="16.5" customHeight="1" x14ac:dyDescent="0.2">
      <c r="A179" s="224">
        <v>421</v>
      </c>
      <c r="B179" s="341" t="s">
        <v>42</v>
      </c>
      <c r="C179" s="663">
        <v>850000</v>
      </c>
      <c r="D179" s="627">
        <f>D180</f>
        <v>0</v>
      </c>
      <c r="E179" s="664">
        <f t="shared" si="2"/>
        <v>0</v>
      </c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5"/>
      <c r="AK179" s="75"/>
      <c r="AL179" s="75"/>
      <c r="AM179" s="75"/>
    </row>
    <row r="180" spans="1:39" ht="15" customHeight="1" x14ac:dyDescent="0.2">
      <c r="A180" s="225">
        <v>421</v>
      </c>
      <c r="B180" s="317" t="s">
        <v>327</v>
      </c>
      <c r="C180" s="401">
        <v>850000</v>
      </c>
      <c r="D180" s="621">
        <v>0</v>
      </c>
      <c r="E180" s="553">
        <f t="shared" si="2"/>
        <v>0</v>
      </c>
      <c r="F180" s="75"/>
      <c r="G180" s="75"/>
      <c r="H180" s="75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5"/>
      <c r="AK180" s="75"/>
      <c r="AL180" s="75"/>
      <c r="AM180" s="75"/>
    </row>
    <row r="181" spans="1:39" ht="12.75" customHeight="1" x14ac:dyDescent="0.2">
      <c r="A181" s="826" t="s">
        <v>97</v>
      </c>
      <c r="B181" s="827"/>
      <c r="C181" s="410"/>
      <c r="D181" s="665"/>
      <c r="E181" s="565"/>
      <c r="F181" s="75"/>
      <c r="G181" s="75"/>
      <c r="H181" s="75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  <c r="AJ181" s="75"/>
      <c r="AK181" s="75"/>
      <c r="AL181" s="75"/>
      <c r="AM181" s="75"/>
    </row>
    <row r="182" spans="1:39" ht="12.75" customHeight="1" x14ac:dyDescent="0.2">
      <c r="A182" s="227" t="s">
        <v>243</v>
      </c>
      <c r="B182" s="345"/>
      <c r="C182" s="399">
        <v>195000</v>
      </c>
      <c r="D182" s="440">
        <f>D183+D191+D198</f>
        <v>61201</v>
      </c>
      <c r="E182" s="558">
        <f t="shared" si="2"/>
        <v>0.31385128205128204</v>
      </c>
      <c r="F182" s="75"/>
      <c r="G182" s="75"/>
      <c r="H182" s="75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  <c r="AJ182" s="75"/>
      <c r="AK182" s="75"/>
      <c r="AL182" s="75"/>
      <c r="AM182" s="75"/>
    </row>
    <row r="183" spans="1:39" ht="12.75" customHeight="1" x14ac:dyDescent="0.2">
      <c r="A183" s="228" t="s">
        <v>248</v>
      </c>
      <c r="B183" s="346" t="s">
        <v>185</v>
      </c>
      <c r="C183" s="400">
        <v>185000</v>
      </c>
      <c r="D183" s="441">
        <f>D186</f>
        <v>61201</v>
      </c>
      <c r="E183" s="552">
        <f t="shared" si="2"/>
        <v>0.33081621621621621</v>
      </c>
      <c r="F183" s="75"/>
      <c r="G183" s="75"/>
      <c r="H183" s="75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  <c r="AJ183" s="75"/>
      <c r="AK183" s="75"/>
      <c r="AL183" s="75"/>
      <c r="AM183" s="75"/>
    </row>
    <row r="184" spans="1:39" ht="12.75" customHeight="1" x14ac:dyDescent="0.2">
      <c r="A184" s="218"/>
      <c r="B184" s="340" t="s">
        <v>269</v>
      </c>
      <c r="C184" s="400"/>
      <c r="D184" s="620"/>
      <c r="E184" s="552"/>
      <c r="F184" s="75"/>
      <c r="G184" s="75"/>
      <c r="H184" s="75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  <c r="AJ184" s="75"/>
      <c r="AK184" s="75"/>
      <c r="AL184" s="75"/>
      <c r="AM184" s="75"/>
    </row>
    <row r="185" spans="1:39" ht="21.75" customHeight="1" x14ac:dyDescent="0.2">
      <c r="A185" s="219" t="s">
        <v>98</v>
      </c>
      <c r="B185" s="347" t="s">
        <v>113</v>
      </c>
      <c r="C185" s="401"/>
      <c r="D185" s="621"/>
      <c r="E185" s="553"/>
      <c r="F185" s="75"/>
      <c r="G185" s="75"/>
      <c r="H185" s="75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  <c r="AJ185" s="75"/>
      <c r="AK185" s="75"/>
      <c r="AL185" s="75"/>
      <c r="AM185" s="75"/>
    </row>
    <row r="186" spans="1:39" ht="15" customHeight="1" x14ac:dyDescent="0.2">
      <c r="A186" s="194">
        <v>3</v>
      </c>
      <c r="B186" s="318" t="s">
        <v>61</v>
      </c>
      <c r="C186" s="622">
        <v>185000</v>
      </c>
      <c r="D186" s="449">
        <f>D187</f>
        <v>61201</v>
      </c>
      <c r="E186" s="623">
        <f t="shared" si="2"/>
        <v>0.33081621621621621</v>
      </c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  <c r="AJ186" s="75"/>
      <c r="AK186" s="75"/>
      <c r="AL186" s="75"/>
      <c r="AM186" s="75"/>
    </row>
    <row r="187" spans="1:39" ht="12.75" customHeight="1" x14ac:dyDescent="0.2">
      <c r="A187" s="187">
        <v>38</v>
      </c>
      <c r="B187" s="319" t="s">
        <v>38</v>
      </c>
      <c r="C187" s="624">
        <v>185000</v>
      </c>
      <c r="D187" s="450">
        <f>D188</f>
        <v>61201</v>
      </c>
      <c r="E187" s="625">
        <f t="shared" si="2"/>
        <v>0.33081621621621621</v>
      </c>
      <c r="F187" s="75"/>
      <c r="G187" s="75"/>
      <c r="H187" s="75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  <c r="AJ187" s="75"/>
      <c r="AK187" s="75"/>
      <c r="AL187" s="75"/>
      <c r="AM187" s="75"/>
    </row>
    <row r="188" spans="1:39" ht="12.75" customHeight="1" x14ac:dyDescent="0.2">
      <c r="A188" s="215">
        <v>381</v>
      </c>
      <c r="B188" s="324" t="s">
        <v>108</v>
      </c>
      <c r="C188" s="663">
        <v>185000</v>
      </c>
      <c r="D188" s="627">
        <f>D189</f>
        <v>61201</v>
      </c>
      <c r="E188" s="664">
        <f t="shared" si="2"/>
        <v>0.33081621621621621</v>
      </c>
      <c r="F188" s="75"/>
      <c r="G188" s="75"/>
      <c r="H188" s="75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  <c r="AJ188" s="75"/>
      <c r="AK188" s="75"/>
      <c r="AL188" s="75"/>
      <c r="AM188" s="75"/>
    </row>
    <row r="189" spans="1:39" ht="12.75" customHeight="1" x14ac:dyDescent="0.2">
      <c r="A189" s="189">
        <v>381</v>
      </c>
      <c r="B189" s="321" t="s">
        <v>108</v>
      </c>
      <c r="C189" s="411">
        <v>170000</v>
      </c>
      <c r="D189" s="621">
        <v>61201</v>
      </c>
      <c r="E189" s="567">
        <f t="shared" si="2"/>
        <v>0.36000588235294118</v>
      </c>
      <c r="F189" s="75"/>
      <c r="G189" s="75"/>
      <c r="H189" s="75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  <c r="AJ189" s="75"/>
      <c r="AK189" s="75"/>
      <c r="AL189" s="75"/>
      <c r="AM189" s="75"/>
    </row>
    <row r="190" spans="1:39" ht="12.75" customHeight="1" x14ac:dyDescent="0.2">
      <c r="A190" s="471">
        <v>381</v>
      </c>
      <c r="B190" s="472" t="s">
        <v>329</v>
      </c>
      <c r="C190" s="631">
        <v>15000</v>
      </c>
      <c r="D190" s="632">
        <v>0</v>
      </c>
      <c r="E190" s="633">
        <f t="shared" si="2"/>
        <v>0</v>
      </c>
      <c r="F190" s="75"/>
      <c r="G190" s="75"/>
      <c r="H190" s="75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</row>
    <row r="191" spans="1:39" ht="12.75" customHeight="1" x14ac:dyDescent="0.2">
      <c r="A191" s="468" t="s">
        <v>249</v>
      </c>
      <c r="B191" s="83" t="s">
        <v>186</v>
      </c>
      <c r="C191" s="469">
        <v>5000</v>
      </c>
      <c r="D191" s="470">
        <f>D194</f>
        <v>0</v>
      </c>
      <c r="E191" s="566">
        <f t="shared" si="2"/>
        <v>0</v>
      </c>
      <c r="F191" s="75"/>
      <c r="G191" s="75"/>
      <c r="H191" s="75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  <c r="AJ191" s="75"/>
      <c r="AK191" s="75"/>
      <c r="AL191" s="75"/>
      <c r="AM191" s="75"/>
    </row>
    <row r="192" spans="1:39" ht="23.25" customHeight="1" x14ac:dyDescent="0.2">
      <c r="A192" s="229"/>
      <c r="B192" s="293" t="s">
        <v>269</v>
      </c>
      <c r="C192" s="402"/>
      <c r="D192" s="620"/>
      <c r="E192" s="55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  <c r="AJ192" s="75"/>
      <c r="AK192" s="75"/>
      <c r="AL192" s="75"/>
      <c r="AM192" s="75"/>
    </row>
    <row r="193" spans="1:39" ht="15" customHeight="1" x14ac:dyDescent="0.2">
      <c r="A193" s="230" t="s">
        <v>96</v>
      </c>
      <c r="B193" s="321" t="s">
        <v>113</v>
      </c>
      <c r="C193" s="411"/>
      <c r="D193" s="621"/>
      <c r="E193" s="567"/>
      <c r="F193" s="75"/>
      <c r="G193" s="75"/>
      <c r="H193" s="75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  <c r="AJ193" s="75"/>
      <c r="AK193" s="75"/>
      <c r="AL193" s="75"/>
      <c r="AM193" s="75"/>
    </row>
    <row r="194" spans="1:39" ht="12.75" customHeight="1" x14ac:dyDescent="0.2">
      <c r="A194" s="194">
        <v>3</v>
      </c>
      <c r="B194" s="318" t="s">
        <v>61</v>
      </c>
      <c r="C194" s="622">
        <v>5000</v>
      </c>
      <c r="D194" s="449">
        <f>D195</f>
        <v>0</v>
      </c>
      <c r="E194" s="623">
        <f t="shared" si="2"/>
        <v>0</v>
      </c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  <c r="AJ194" s="75"/>
      <c r="AK194" s="75"/>
      <c r="AL194" s="75"/>
      <c r="AM194" s="75"/>
    </row>
    <row r="195" spans="1:39" ht="12.75" customHeight="1" x14ac:dyDescent="0.2">
      <c r="A195" s="187">
        <v>38</v>
      </c>
      <c r="B195" s="319" t="s">
        <v>38</v>
      </c>
      <c r="C195" s="624">
        <v>5000</v>
      </c>
      <c r="D195" s="450">
        <f>D196</f>
        <v>0</v>
      </c>
      <c r="E195" s="625">
        <f t="shared" si="2"/>
        <v>0</v>
      </c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</row>
    <row r="196" spans="1:39" ht="12.75" customHeight="1" x14ac:dyDescent="0.2">
      <c r="A196" s="215">
        <v>381</v>
      </c>
      <c r="B196" s="324" t="s">
        <v>108</v>
      </c>
      <c r="C196" s="663">
        <v>5000</v>
      </c>
      <c r="D196" s="627">
        <f>D197</f>
        <v>0</v>
      </c>
      <c r="E196" s="664">
        <f t="shared" ref="E196:E259" si="3">D196/C196</f>
        <v>0</v>
      </c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  <c r="AJ196" s="75"/>
      <c r="AK196" s="75"/>
      <c r="AL196" s="75"/>
      <c r="AM196" s="75"/>
    </row>
    <row r="197" spans="1:39" ht="12.75" customHeight="1" x14ac:dyDescent="0.2">
      <c r="A197" s="189">
        <v>381</v>
      </c>
      <c r="B197" s="321" t="s">
        <v>108</v>
      </c>
      <c r="C197" s="666">
        <v>5000</v>
      </c>
      <c r="D197" s="621">
        <v>0</v>
      </c>
      <c r="E197" s="667">
        <f t="shared" si="3"/>
        <v>0</v>
      </c>
      <c r="F197" s="75"/>
      <c r="G197" s="75"/>
      <c r="H197" s="75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  <c r="AJ197" s="75"/>
      <c r="AK197" s="75"/>
      <c r="AL197" s="75"/>
      <c r="AM197" s="75"/>
    </row>
    <row r="198" spans="1:39" ht="12.75" customHeight="1" x14ac:dyDescent="0.2">
      <c r="A198" s="217" t="s">
        <v>250</v>
      </c>
      <c r="B198" s="346" t="s">
        <v>187</v>
      </c>
      <c r="C198" s="400">
        <v>5000</v>
      </c>
      <c r="D198" s="441">
        <f>D201</f>
        <v>0</v>
      </c>
      <c r="E198" s="552">
        <f t="shared" si="3"/>
        <v>0</v>
      </c>
      <c r="F198" s="75"/>
      <c r="G198" s="75"/>
      <c r="H198" s="75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  <c r="AJ198" s="75"/>
      <c r="AK198" s="75"/>
      <c r="AL198" s="75"/>
      <c r="AM198" s="75"/>
    </row>
    <row r="199" spans="1:39" ht="31.5" customHeight="1" x14ac:dyDescent="0.2">
      <c r="A199" s="218"/>
      <c r="B199" s="293" t="s">
        <v>269</v>
      </c>
      <c r="C199" s="400"/>
      <c r="D199" s="620"/>
      <c r="E199" s="552"/>
      <c r="F199" s="75"/>
      <c r="G199" s="75"/>
      <c r="H199" s="75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  <c r="AJ199" s="75"/>
      <c r="AK199" s="75"/>
      <c r="AL199" s="75"/>
      <c r="AM199" s="75"/>
    </row>
    <row r="200" spans="1:39" ht="28.5" customHeight="1" x14ac:dyDescent="0.2">
      <c r="A200" s="230" t="s">
        <v>96</v>
      </c>
      <c r="B200" s="321" t="s">
        <v>113</v>
      </c>
      <c r="C200" s="411"/>
      <c r="D200" s="621"/>
      <c r="E200" s="567"/>
      <c r="F200" s="75"/>
      <c r="G200" s="75"/>
      <c r="H200" s="75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  <c r="AJ200" s="75"/>
      <c r="AK200" s="75"/>
      <c r="AL200" s="75"/>
      <c r="AM200" s="75"/>
    </row>
    <row r="201" spans="1:39" ht="15" customHeight="1" x14ac:dyDescent="0.2">
      <c r="A201" s="194">
        <v>3</v>
      </c>
      <c r="B201" s="318" t="s">
        <v>61</v>
      </c>
      <c r="C201" s="622">
        <v>5000</v>
      </c>
      <c r="D201" s="449">
        <f>D202</f>
        <v>0</v>
      </c>
      <c r="E201" s="623">
        <f t="shared" si="3"/>
        <v>0</v>
      </c>
      <c r="F201" s="75"/>
      <c r="G201" s="75"/>
      <c r="H201" s="75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  <c r="AJ201" s="75"/>
      <c r="AK201" s="75"/>
      <c r="AL201" s="75"/>
      <c r="AM201" s="75"/>
    </row>
    <row r="202" spans="1:39" ht="15" customHeight="1" x14ac:dyDescent="0.2">
      <c r="A202" s="187">
        <v>38</v>
      </c>
      <c r="B202" s="319" t="s">
        <v>38</v>
      </c>
      <c r="C202" s="624">
        <v>5000</v>
      </c>
      <c r="D202" s="450">
        <f>D203</f>
        <v>0</v>
      </c>
      <c r="E202" s="625">
        <f t="shared" si="3"/>
        <v>0</v>
      </c>
      <c r="F202" s="75"/>
      <c r="G202" s="75"/>
      <c r="H202" s="75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  <c r="AJ202" s="75"/>
      <c r="AK202" s="75"/>
      <c r="AL202" s="75"/>
      <c r="AM202" s="75"/>
    </row>
    <row r="203" spans="1:39" ht="12.75" customHeight="1" x14ac:dyDescent="0.2">
      <c r="A203" s="215">
        <v>381</v>
      </c>
      <c r="B203" s="324" t="s">
        <v>108</v>
      </c>
      <c r="C203" s="663">
        <v>5000</v>
      </c>
      <c r="D203" s="627">
        <f>D204</f>
        <v>0</v>
      </c>
      <c r="E203" s="664">
        <f t="shared" si="3"/>
        <v>0</v>
      </c>
      <c r="F203" s="75"/>
      <c r="G203" s="75"/>
      <c r="H203" s="75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  <c r="AJ203" s="75"/>
      <c r="AK203" s="75"/>
      <c r="AL203" s="75"/>
      <c r="AM203" s="75"/>
    </row>
    <row r="204" spans="1:39" ht="12.75" customHeight="1" x14ac:dyDescent="0.2">
      <c r="A204" s="189">
        <v>381</v>
      </c>
      <c r="B204" s="321" t="s">
        <v>108</v>
      </c>
      <c r="C204" s="666">
        <v>5000</v>
      </c>
      <c r="D204" s="621">
        <v>0</v>
      </c>
      <c r="E204" s="667">
        <f t="shared" si="3"/>
        <v>0</v>
      </c>
      <c r="F204" s="75"/>
      <c r="G204" s="75"/>
      <c r="H204" s="75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  <c r="AJ204" s="75"/>
      <c r="AK204" s="75"/>
      <c r="AL204" s="75"/>
      <c r="AM204" s="75"/>
    </row>
    <row r="205" spans="1:39" ht="12.75" customHeight="1" x14ac:dyDescent="0.2">
      <c r="A205" s="824" t="s">
        <v>65</v>
      </c>
      <c r="B205" s="825"/>
      <c r="C205" s="412"/>
      <c r="D205" s="665"/>
      <c r="E205" s="568"/>
      <c r="F205" s="75"/>
      <c r="G205" s="75"/>
      <c r="H205" s="75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  <c r="AJ205" s="75"/>
      <c r="AK205" s="75"/>
      <c r="AL205" s="75"/>
      <c r="AM205" s="75"/>
    </row>
    <row r="206" spans="1:39" ht="20.100000000000001" customHeight="1" x14ac:dyDescent="0.2">
      <c r="A206" s="828" t="s">
        <v>293</v>
      </c>
      <c r="B206" s="829"/>
      <c r="C206" s="409">
        <v>4960000</v>
      </c>
      <c r="D206" s="440">
        <f>D207+D214+D221+D228+D235+D242+D249+D256+D263+D270+D277+D284+D291</f>
        <v>947265</v>
      </c>
      <c r="E206" s="564">
        <f t="shared" si="3"/>
        <v>0.19098084677419355</v>
      </c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  <c r="AJ206" s="75"/>
      <c r="AK206" s="75"/>
      <c r="AL206" s="75"/>
      <c r="AM206" s="75"/>
    </row>
    <row r="207" spans="1:39" ht="25.5" customHeight="1" x14ac:dyDescent="0.2">
      <c r="A207" s="231" t="s">
        <v>251</v>
      </c>
      <c r="B207" s="348" t="s">
        <v>118</v>
      </c>
      <c r="C207" s="413">
        <v>350000</v>
      </c>
      <c r="D207" s="441">
        <f>D210</f>
        <v>193607</v>
      </c>
      <c r="E207" s="569">
        <f t="shared" si="3"/>
        <v>0.55316285714285718</v>
      </c>
      <c r="F207" s="75"/>
      <c r="G207" s="75"/>
      <c r="H207" s="75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  <c r="AJ207" s="75"/>
      <c r="AK207" s="75"/>
      <c r="AL207" s="75"/>
      <c r="AM207" s="75"/>
    </row>
    <row r="208" spans="1:39" ht="15" customHeight="1" x14ac:dyDescent="0.2">
      <c r="A208" s="232"/>
      <c r="B208" s="349" t="s">
        <v>266</v>
      </c>
      <c r="C208" s="413"/>
      <c r="D208" s="620"/>
      <c r="E208" s="569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  <c r="AJ208" s="75"/>
      <c r="AK208" s="75"/>
      <c r="AL208" s="75"/>
      <c r="AM208" s="75"/>
    </row>
    <row r="209" spans="1:39" ht="15" customHeight="1" x14ac:dyDescent="0.2">
      <c r="A209" s="233" t="s">
        <v>90</v>
      </c>
      <c r="B209" s="350" t="s">
        <v>113</v>
      </c>
      <c r="C209" s="414"/>
      <c r="D209" s="621"/>
      <c r="E209" s="570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  <c r="AJ209" s="75"/>
      <c r="AK209" s="75"/>
      <c r="AL209" s="75"/>
      <c r="AM209" s="75"/>
    </row>
    <row r="210" spans="1:39" ht="12.75" customHeight="1" x14ac:dyDescent="0.2">
      <c r="A210" s="194">
        <v>3</v>
      </c>
      <c r="B210" s="318" t="s">
        <v>61</v>
      </c>
      <c r="C210" s="405">
        <v>350000</v>
      </c>
      <c r="D210" s="449">
        <f>D211</f>
        <v>193607</v>
      </c>
      <c r="E210" s="559">
        <f t="shared" si="3"/>
        <v>0.55316285714285718</v>
      </c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</row>
    <row r="211" spans="1:39" ht="12.75" customHeight="1" x14ac:dyDescent="0.2">
      <c r="A211" s="187">
        <v>32</v>
      </c>
      <c r="B211" s="319" t="s">
        <v>30</v>
      </c>
      <c r="C211" s="406">
        <v>350000</v>
      </c>
      <c r="D211" s="450">
        <f>D212</f>
        <v>193607</v>
      </c>
      <c r="E211" s="560">
        <f t="shared" si="3"/>
        <v>0.55316285714285718</v>
      </c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</row>
    <row r="212" spans="1:39" ht="12.75" customHeight="1" x14ac:dyDescent="0.2">
      <c r="A212" s="220">
        <v>323</v>
      </c>
      <c r="B212" s="341" t="s">
        <v>33</v>
      </c>
      <c r="C212" s="407">
        <v>350000</v>
      </c>
      <c r="D212" s="627">
        <f>D213</f>
        <v>193607</v>
      </c>
      <c r="E212" s="561">
        <f t="shared" si="3"/>
        <v>0.55316285714285718</v>
      </c>
      <c r="F212" s="75"/>
      <c r="G212" s="75"/>
      <c r="H212" s="75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  <c r="AJ212" s="75"/>
      <c r="AK212" s="75"/>
      <c r="AL212" s="75"/>
      <c r="AM212" s="75"/>
    </row>
    <row r="213" spans="1:39" ht="12.75" customHeight="1" x14ac:dyDescent="0.2">
      <c r="A213" s="221">
        <v>323</v>
      </c>
      <c r="B213" s="342" t="s">
        <v>33</v>
      </c>
      <c r="C213" s="668">
        <v>350000</v>
      </c>
      <c r="D213" s="621">
        <v>193607</v>
      </c>
      <c r="E213" s="669">
        <f t="shared" si="3"/>
        <v>0.55316285714285718</v>
      </c>
      <c r="F213" s="75"/>
      <c r="G213" s="75"/>
      <c r="H213" s="75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  <c r="AJ213" s="75"/>
      <c r="AK213" s="75"/>
      <c r="AL213" s="75"/>
      <c r="AM213" s="75"/>
    </row>
    <row r="214" spans="1:39" ht="12.75" customHeight="1" x14ac:dyDescent="0.2">
      <c r="A214" s="234" t="s">
        <v>252</v>
      </c>
      <c r="B214" s="351" t="s">
        <v>188</v>
      </c>
      <c r="C214" s="413">
        <v>250000</v>
      </c>
      <c r="D214" s="441">
        <f>D217</f>
        <v>170440</v>
      </c>
      <c r="E214" s="569">
        <f t="shared" si="3"/>
        <v>0.68176000000000003</v>
      </c>
      <c r="F214" s="75"/>
      <c r="G214" s="75"/>
      <c r="H214" s="75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  <c r="AJ214" s="75"/>
      <c r="AK214" s="75"/>
      <c r="AL214" s="75"/>
      <c r="AM214" s="75"/>
    </row>
    <row r="215" spans="1:39" ht="15" customHeight="1" x14ac:dyDescent="0.2">
      <c r="A215" s="232"/>
      <c r="B215" s="352" t="s">
        <v>266</v>
      </c>
      <c r="C215" s="413"/>
      <c r="D215" s="620"/>
      <c r="E215" s="569"/>
      <c r="F215" s="75"/>
      <c r="G215" s="75"/>
      <c r="H215" s="75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  <c r="AJ215" s="75"/>
      <c r="AK215" s="75"/>
      <c r="AL215" s="75"/>
      <c r="AM215" s="75"/>
    </row>
    <row r="216" spans="1:39" ht="15" customHeight="1" x14ac:dyDescent="0.2">
      <c r="A216" s="235" t="s">
        <v>91</v>
      </c>
      <c r="B216" s="353" t="s">
        <v>113</v>
      </c>
      <c r="C216" s="415"/>
      <c r="D216" s="621"/>
      <c r="E216" s="571"/>
      <c r="F216" s="75"/>
      <c r="G216" s="75"/>
      <c r="H216" s="75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</row>
    <row r="217" spans="1:39" ht="12.75" customHeight="1" x14ac:dyDescent="0.2">
      <c r="A217" s="194">
        <v>3</v>
      </c>
      <c r="B217" s="318" t="s">
        <v>61</v>
      </c>
      <c r="C217" s="405">
        <v>250000</v>
      </c>
      <c r="D217" s="449">
        <f>D218</f>
        <v>170440</v>
      </c>
      <c r="E217" s="559">
        <f t="shared" si="3"/>
        <v>0.68176000000000003</v>
      </c>
      <c r="F217" s="75"/>
      <c r="G217" s="75"/>
      <c r="H217" s="75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  <c r="AJ217" s="75"/>
      <c r="AK217" s="75"/>
      <c r="AL217" s="75"/>
      <c r="AM217" s="75"/>
    </row>
    <row r="218" spans="1:39" ht="12.75" customHeight="1" x14ac:dyDescent="0.2">
      <c r="A218" s="187">
        <v>32</v>
      </c>
      <c r="B218" s="319" t="s">
        <v>30</v>
      </c>
      <c r="C218" s="406">
        <v>250000</v>
      </c>
      <c r="D218" s="450">
        <f>D219</f>
        <v>170440</v>
      </c>
      <c r="E218" s="560">
        <f t="shared" si="3"/>
        <v>0.68176000000000003</v>
      </c>
      <c r="F218" s="75"/>
      <c r="G218" s="75"/>
      <c r="H218" s="75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  <c r="AJ218" s="75"/>
      <c r="AK218" s="75"/>
      <c r="AL218" s="75"/>
      <c r="AM218" s="75"/>
    </row>
    <row r="219" spans="1:39" ht="12.75" customHeight="1" x14ac:dyDescent="0.2">
      <c r="A219" s="220">
        <v>323</v>
      </c>
      <c r="B219" s="341" t="s">
        <v>33</v>
      </c>
      <c r="C219" s="407">
        <v>250000</v>
      </c>
      <c r="D219" s="627">
        <f>D220</f>
        <v>170440</v>
      </c>
      <c r="E219" s="561">
        <f t="shared" si="3"/>
        <v>0.68176000000000003</v>
      </c>
      <c r="F219" s="75"/>
      <c r="G219" s="75"/>
      <c r="H219" s="75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  <c r="AJ219" s="75"/>
      <c r="AK219" s="75"/>
      <c r="AL219" s="75"/>
      <c r="AM219" s="75"/>
    </row>
    <row r="220" spans="1:39" ht="12.75" customHeight="1" x14ac:dyDescent="0.2">
      <c r="A220" s="221">
        <v>323</v>
      </c>
      <c r="B220" s="342" t="s">
        <v>33</v>
      </c>
      <c r="C220" s="668">
        <v>250000</v>
      </c>
      <c r="D220" s="621">
        <v>170440</v>
      </c>
      <c r="E220" s="669">
        <f t="shared" si="3"/>
        <v>0.68176000000000003</v>
      </c>
      <c r="F220" s="75"/>
      <c r="G220" s="75"/>
      <c r="H220" s="75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5"/>
      <c r="AK220" s="75"/>
      <c r="AL220" s="75"/>
      <c r="AM220" s="75"/>
    </row>
    <row r="221" spans="1:39" ht="12.75" customHeight="1" x14ac:dyDescent="0.2">
      <c r="A221" s="234" t="s">
        <v>253</v>
      </c>
      <c r="B221" s="351" t="s">
        <v>189</v>
      </c>
      <c r="C221" s="413">
        <v>330000</v>
      </c>
      <c r="D221" s="441">
        <f>D224</f>
        <v>149181</v>
      </c>
      <c r="E221" s="569">
        <f t="shared" si="3"/>
        <v>0.45206363636363639</v>
      </c>
      <c r="F221" s="75"/>
      <c r="G221" s="75"/>
      <c r="H221" s="75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  <c r="AJ221" s="75"/>
      <c r="AK221" s="75"/>
      <c r="AL221" s="75"/>
      <c r="AM221" s="75"/>
    </row>
    <row r="222" spans="1:39" ht="15" customHeight="1" x14ac:dyDescent="0.2">
      <c r="A222" s="232" t="s">
        <v>93</v>
      </c>
      <c r="B222" s="352" t="s">
        <v>419</v>
      </c>
      <c r="C222" s="413"/>
      <c r="D222" s="620"/>
      <c r="E222" s="569"/>
      <c r="F222" s="75"/>
      <c r="G222" s="75"/>
      <c r="H222" s="75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</row>
    <row r="223" spans="1:39" ht="15" customHeight="1" x14ac:dyDescent="0.2">
      <c r="A223" s="235" t="s">
        <v>91</v>
      </c>
      <c r="B223" s="353" t="s">
        <v>113</v>
      </c>
      <c r="C223" s="414"/>
      <c r="D223" s="621"/>
      <c r="E223" s="570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  <c r="AJ223" s="75"/>
      <c r="AK223" s="75"/>
      <c r="AL223" s="75"/>
      <c r="AM223" s="75"/>
    </row>
    <row r="224" spans="1:39" ht="12.75" customHeight="1" x14ac:dyDescent="0.2">
      <c r="A224" s="194">
        <v>3</v>
      </c>
      <c r="B224" s="318" t="s">
        <v>61</v>
      </c>
      <c r="C224" s="405">
        <v>330000</v>
      </c>
      <c r="D224" s="449">
        <f>D225</f>
        <v>149181</v>
      </c>
      <c r="E224" s="559">
        <f t="shared" si="3"/>
        <v>0.45206363636363639</v>
      </c>
      <c r="F224" s="75"/>
      <c r="G224" s="75"/>
      <c r="H224" s="75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  <c r="AJ224" s="75"/>
      <c r="AK224" s="75"/>
      <c r="AL224" s="75"/>
      <c r="AM224" s="75"/>
    </row>
    <row r="225" spans="1:39" ht="12.75" customHeight="1" x14ac:dyDescent="0.2">
      <c r="A225" s="187">
        <v>32</v>
      </c>
      <c r="B225" s="319" t="s">
        <v>30</v>
      </c>
      <c r="C225" s="406">
        <v>330000</v>
      </c>
      <c r="D225" s="450">
        <f>D226</f>
        <v>149181</v>
      </c>
      <c r="E225" s="560">
        <f t="shared" si="3"/>
        <v>0.45206363636363639</v>
      </c>
      <c r="F225" s="75"/>
      <c r="G225" s="75"/>
      <c r="H225" s="75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  <c r="AJ225" s="75"/>
      <c r="AK225" s="75"/>
      <c r="AL225" s="75"/>
      <c r="AM225" s="75"/>
    </row>
    <row r="226" spans="1:39" ht="12.75" customHeight="1" x14ac:dyDescent="0.2">
      <c r="A226" s="220">
        <v>323</v>
      </c>
      <c r="B226" s="341" t="s">
        <v>33</v>
      </c>
      <c r="C226" s="407">
        <v>330000</v>
      </c>
      <c r="D226" s="627">
        <f>D227</f>
        <v>149181</v>
      </c>
      <c r="E226" s="561">
        <f t="shared" si="3"/>
        <v>0.45206363636363639</v>
      </c>
      <c r="F226" s="75"/>
      <c r="G226" s="75"/>
      <c r="H226" s="75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  <c r="AJ226" s="75"/>
      <c r="AK226" s="75"/>
      <c r="AL226" s="75"/>
      <c r="AM226" s="75"/>
    </row>
    <row r="227" spans="1:39" ht="15.75" customHeight="1" x14ac:dyDescent="0.2">
      <c r="A227" s="221">
        <v>323</v>
      </c>
      <c r="B227" s="342" t="s">
        <v>33</v>
      </c>
      <c r="C227" s="668">
        <v>330000</v>
      </c>
      <c r="D227" s="621">
        <v>149181</v>
      </c>
      <c r="E227" s="669">
        <f t="shared" si="3"/>
        <v>0.45206363636363639</v>
      </c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  <c r="AJ227" s="75"/>
      <c r="AK227" s="75"/>
      <c r="AL227" s="75"/>
      <c r="AM227" s="75"/>
    </row>
    <row r="228" spans="1:39" ht="26.25" customHeight="1" x14ac:dyDescent="0.2">
      <c r="A228" s="234" t="s">
        <v>310</v>
      </c>
      <c r="B228" s="351" t="s">
        <v>300</v>
      </c>
      <c r="C228" s="413">
        <v>10000</v>
      </c>
      <c r="D228" s="441">
        <f>D231</f>
        <v>0</v>
      </c>
      <c r="E228" s="569">
        <f t="shared" si="3"/>
        <v>0</v>
      </c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  <c r="AJ228" s="75"/>
      <c r="AK228" s="75"/>
      <c r="AL228" s="75"/>
      <c r="AM228" s="75"/>
    </row>
    <row r="229" spans="1:39" ht="20.100000000000001" customHeight="1" x14ac:dyDescent="0.2">
      <c r="A229" s="232" t="s">
        <v>93</v>
      </c>
      <c r="B229" s="352" t="s">
        <v>266</v>
      </c>
      <c r="C229" s="413"/>
      <c r="D229" s="620"/>
      <c r="E229" s="569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</row>
    <row r="230" spans="1:39" ht="15" customHeight="1" x14ac:dyDescent="0.2">
      <c r="A230" s="235" t="s">
        <v>91</v>
      </c>
      <c r="B230" s="353" t="s">
        <v>113</v>
      </c>
      <c r="C230" s="414"/>
      <c r="D230" s="621"/>
      <c r="E230" s="570"/>
      <c r="F230" s="75"/>
      <c r="G230" s="75"/>
      <c r="H230" s="75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  <c r="AJ230" s="75"/>
      <c r="AK230" s="75"/>
      <c r="AL230" s="75"/>
      <c r="AM230" s="75"/>
    </row>
    <row r="231" spans="1:39" ht="15" customHeight="1" x14ac:dyDescent="0.2">
      <c r="A231" s="194">
        <v>3</v>
      </c>
      <c r="B231" s="318" t="s">
        <v>61</v>
      </c>
      <c r="C231" s="405">
        <v>10000</v>
      </c>
      <c r="D231" s="449">
        <f>D232</f>
        <v>0</v>
      </c>
      <c r="E231" s="559">
        <f t="shared" si="3"/>
        <v>0</v>
      </c>
      <c r="F231" s="75"/>
      <c r="G231" s="75"/>
      <c r="H231" s="75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  <c r="AJ231" s="75"/>
      <c r="AK231" s="75"/>
      <c r="AL231" s="75"/>
      <c r="AM231" s="75"/>
    </row>
    <row r="232" spans="1:39" ht="12.75" customHeight="1" x14ac:dyDescent="0.2">
      <c r="A232" s="187">
        <v>32</v>
      </c>
      <c r="B232" s="319" t="s">
        <v>30</v>
      </c>
      <c r="C232" s="406">
        <v>10000</v>
      </c>
      <c r="D232" s="450">
        <f>D233</f>
        <v>0</v>
      </c>
      <c r="E232" s="560">
        <f t="shared" si="3"/>
        <v>0</v>
      </c>
      <c r="F232" s="75"/>
      <c r="G232" s="75"/>
      <c r="H232" s="75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</row>
    <row r="233" spans="1:39" ht="12.75" customHeight="1" x14ac:dyDescent="0.2">
      <c r="A233" s="220">
        <v>323</v>
      </c>
      <c r="B233" s="341" t="s">
        <v>33</v>
      </c>
      <c r="C233" s="407">
        <v>10000</v>
      </c>
      <c r="D233" s="627">
        <f>D234</f>
        <v>0</v>
      </c>
      <c r="E233" s="561">
        <f t="shared" si="3"/>
        <v>0</v>
      </c>
      <c r="F233" s="75"/>
      <c r="G233" s="75"/>
      <c r="H233" s="75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  <c r="AJ233" s="75"/>
      <c r="AK233" s="75"/>
      <c r="AL233" s="75"/>
      <c r="AM233" s="75"/>
    </row>
    <row r="234" spans="1:39" ht="12.75" customHeight="1" x14ac:dyDescent="0.2">
      <c r="A234" s="221">
        <v>323</v>
      </c>
      <c r="B234" s="342" t="s">
        <v>33</v>
      </c>
      <c r="C234" s="668">
        <v>10000</v>
      </c>
      <c r="D234" s="621">
        <v>0</v>
      </c>
      <c r="E234" s="669">
        <f t="shared" si="3"/>
        <v>0</v>
      </c>
      <c r="F234" s="75"/>
      <c r="G234" s="75"/>
      <c r="H234" s="75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  <c r="AJ234" s="75"/>
      <c r="AK234" s="75"/>
      <c r="AL234" s="75"/>
      <c r="AM234" s="75"/>
    </row>
    <row r="235" spans="1:39" ht="34.5" customHeight="1" x14ac:dyDescent="0.2">
      <c r="A235" s="698" t="s">
        <v>415</v>
      </c>
      <c r="B235" s="351" t="s">
        <v>346</v>
      </c>
      <c r="C235" s="413">
        <v>1120000</v>
      </c>
      <c r="D235" s="441">
        <f>D238</f>
        <v>356355</v>
      </c>
      <c r="E235" s="569">
        <f t="shared" si="3"/>
        <v>0.31817410714285715</v>
      </c>
      <c r="F235" s="75"/>
      <c r="G235" s="75"/>
      <c r="H235" s="75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  <c r="AJ235" s="75"/>
      <c r="AK235" s="75"/>
      <c r="AL235" s="75"/>
      <c r="AM235" s="75"/>
    </row>
    <row r="236" spans="1:39" ht="14.25" customHeight="1" x14ac:dyDescent="0.2">
      <c r="A236" s="232" t="s">
        <v>93</v>
      </c>
      <c r="B236" s="352" t="s">
        <v>266</v>
      </c>
      <c r="C236" s="413"/>
      <c r="D236" s="620"/>
      <c r="E236" s="569"/>
      <c r="F236" s="75"/>
      <c r="G236" s="75"/>
      <c r="H236" s="75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  <c r="AJ236" s="75"/>
      <c r="AK236" s="75"/>
      <c r="AL236" s="75"/>
      <c r="AM236" s="75"/>
    </row>
    <row r="237" spans="1:39" ht="12.75" customHeight="1" x14ac:dyDescent="0.2">
      <c r="A237" s="235" t="s">
        <v>91</v>
      </c>
      <c r="B237" s="353" t="s">
        <v>113</v>
      </c>
      <c r="C237" s="414"/>
      <c r="D237" s="621"/>
      <c r="E237" s="570"/>
      <c r="F237" s="75"/>
      <c r="G237" s="75"/>
      <c r="H237" s="75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  <c r="AJ237" s="75"/>
      <c r="AK237" s="75"/>
      <c r="AL237" s="75"/>
      <c r="AM237" s="75"/>
    </row>
    <row r="238" spans="1:39" ht="12.75" customHeight="1" x14ac:dyDescent="0.2">
      <c r="A238" s="194">
        <v>4</v>
      </c>
      <c r="B238" s="318" t="s">
        <v>61</v>
      </c>
      <c r="C238" s="405">
        <v>1120000</v>
      </c>
      <c r="D238" s="449">
        <f>D239</f>
        <v>356355</v>
      </c>
      <c r="E238" s="559">
        <f t="shared" si="3"/>
        <v>0.31817410714285715</v>
      </c>
      <c r="F238" s="75"/>
      <c r="G238" s="75"/>
      <c r="H238" s="75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  <c r="AJ238" s="75"/>
      <c r="AK238" s="75"/>
      <c r="AL238" s="75"/>
      <c r="AM238" s="75"/>
    </row>
    <row r="239" spans="1:39" ht="12.75" customHeight="1" x14ac:dyDescent="0.2">
      <c r="A239" s="187">
        <v>42</v>
      </c>
      <c r="B239" s="319" t="s">
        <v>30</v>
      </c>
      <c r="C239" s="406">
        <v>1120000</v>
      </c>
      <c r="D239" s="450">
        <f>D240</f>
        <v>356355</v>
      </c>
      <c r="E239" s="560">
        <f t="shared" si="3"/>
        <v>0.31817410714285715</v>
      </c>
      <c r="F239" s="75"/>
      <c r="G239" s="75"/>
      <c r="H239" s="75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  <c r="AJ239" s="75"/>
      <c r="AK239" s="75"/>
      <c r="AL239" s="75"/>
      <c r="AM239" s="75"/>
    </row>
    <row r="240" spans="1:39" ht="15.75" customHeight="1" x14ac:dyDescent="0.2">
      <c r="A240" s="220">
        <v>421</v>
      </c>
      <c r="B240" s="341" t="s">
        <v>33</v>
      </c>
      <c r="C240" s="407">
        <v>1120000</v>
      </c>
      <c r="D240" s="627">
        <f>D241</f>
        <v>356355</v>
      </c>
      <c r="E240" s="561">
        <f t="shared" si="3"/>
        <v>0.31817410714285715</v>
      </c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  <c r="AJ240" s="75"/>
      <c r="AK240" s="75"/>
      <c r="AL240" s="75"/>
      <c r="AM240" s="75"/>
    </row>
    <row r="241" spans="1:39" ht="12.75" customHeight="1" x14ac:dyDescent="0.2">
      <c r="A241" s="221">
        <v>421</v>
      </c>
      <c r="B241" s="342" t="s">
        <v>33</v>
      </c>
      <c r="C241" s="668">
        <v>1120000</v>
      </c>
      <c r="D241" s="621">
        <v>356355</v>
      </c>
      <c r="E241" s="669">
        <f t="shared" si="3"/>
        <v>0.31817410714285715</v>
      </c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  <c r="AJ241" s="75"/>
      <c r="AK241" s="75"/>
      <c r="AL241" s="75"/>
      <c r="AM241" s="75"/>
    </row>
    <row r="242" spans="1:39" ht="22.5" customHeight="1" x14ac:dyDescent="0.2">
      <c r="A242" s="698" t="s">
        <v>416</v>
      </c>
      <c r="B242" s="323" t="s">
        <v>417</v>
      </c>
      <c r="C242" s="413">
        <v>1950000</v>
      </c>
      <c r="D242" s="441">
        <f>D245</f>
        <v>0</v>
      </c>
      <c r="E242" s="569">
        <f t="shared" si="3"/>
        <v>0</v>
      </c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  <c r="AJ242" s="75"/>
      <c r="AK242" s="75"/>
      <c r="AL242" s="75"/>
      <c r="AM242" s="75"/>
    </row>
    <row r="243" spans="1:39" ht="15" customHeight="1" x14ac:dyDescent="0.2">
      <c r="A243" s="232" t="s">
        <v>93</v>
      </c>
      <c r="B243" s="352" t="s">
        <v>418</v>
      </c>
      <c r="C243" s="413"/>
      <c r="D243" s="620"/>
      <c r="E243" s="569"/>
      <c r="F243" s="75"/>
      <c r="G243" s="75"/>
      <c r="H243" s="75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  <c r="AJ243" s="75"/>
      <c r="AK243" s="75"/>
      <c r="AL243" s="75"/>
      <c r="AM243" s="75"/>
    </row>
    <row r="244" spans="1:39" ht="12.75" customHeight="1" x14ac:dyDescent="0.2">
      <c r="A244" s="235" t="s">
        <v>91</v>
      </c>
      <c r="B244" s="353" t="s">
        <v>113</v>
      </c>
      <c r="C244" s="414"/>
      <c r="D244" s="621"/>
      <c r="E244" s="570"/>
      <c r="F244" s="75"/>
      <c r="G244" s="75"/>
      <c r="H244" s="75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  <c r="AJ244" s="75"/>
      <c r="AK244" s="75"/>
      <c r="AL244" s="75"/>
      <c r="AM244" s="75"/>
    </row>
    <row r="245" spans="1:39" ht="12.75" customHeight="1" x14ac:dyDescent="0.2">
      <c r="A245" s="194">
        <v>4</v>
      </c>
      <c r="B245" s="318" t="s">
        <v>61</v>
      </c>
      <c r="C245" s="405">
        <v>1950000</v>
      </c>
      <c r="D245" s="449">
        <f>D246</f>
        <v>0</v>
      </c>
      <c r="E245" s="559">
        <f t="shared" si="3"/>
        <v>0</v>
      </c>
      <c r="F245" s="75"/>
      <c r="G245" s="75"/>
      <c r="H245" s="75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  <c r="AJ245" s="75"/>
      <c r="AK245" s="75"/>
      <c r="AL245" s="75"/>
      <c r="AM245" s="75"/>
    </row>
    <row r="246" spans="1:39" ht="12.75" customHeight="1" x14ac:dyDescent="0.2">
      <c r="A246" s="187">
        <v>42</v>
      </c>
      <c r="B246" s="319" t="s">
        <v>30</v>
      </c>
      <c r="C246" s="406">
        <v>1950000</v>
      </c>
      <c r="D246" s="450">
        <f>D247</f>
        <v>0</v>
      </c>
      <c r="E246" s="560">
        <f t="shared" si="3"/>
        <v>0</v>
      </c>
      <c r="F246" s="75"/>
      <c r="G246" s="75"/>
      <c r="H246" s="75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  <c r="AJ246" s="75"/>
      <c r="AK246" s="75"/>
      <c r="AL246" s="75"/>
      <c r="AM246" s="75"/>
    </row>
    <row r="247" spans="1:39" ht="12.75" customHeight="1" x14ac:dyDescent="0.2">
      <c r="A247" s="220">
        <v>421</v>
      </c>
      <c r="B247" s="341" t="s">
        <v>33</v>
      </c>
      <c r="C247" s="407">
        <v>1950000</v>
      </c>
      <c r="D247" s="627">
        <f>D248</f>
        <v>0</v>
      </c>
      <c r="E247" s="561">
        <f t="shared" si="3"/>
        <v>0</v>
      </c>
      <c r="F247" s="75"/>
      <c r="G247" s="75"/>
      <c r="H247" s="75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  <c r="AJ247" s="75"/>
      <c r="AK247" s="75"/>
      <c r="AL247" s="75"/>
      <c r="AM247" s="75"/>
    </row>
    <row r="248" spans="1:39" ht="12.75" customHeight="1" x14ac:dyDescent="0.2">
      <c r="A248" s="221">
        <v>421</v>
      </c>
      <c r="B248" s="342" t="s">
        <v>33</v>
      </c>
      <c r="C248" s="668">
        <v>1950000</v>
      </c>
      <c r="D248" s="621">
        <v>0</v>
      </c>
      <c r="E248" s="669">
        <f t="shared" si="3"/>
        <v>0</v>
      </c>
      <c r="F248" s="75"/>
      <c r="G248" s="75"/>
      <c r="H248" s="75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  <c r="AJ248" s="75"/>
      <c r="AK248" s="75"/>
      <c r="AL248" s="75"/>
      <c r="AM248" s="75"/>
    </row>
    <row r="249" spans="1:39" ht="24" customHeight="1" x14ac:dyDescent="0.2">
      <c r="A249" s="698" t="s">
        <v>420</v>
      </c>
      <c r="B249" s="323" t="s">
        <v>421</v>
      </c>
      <c r="C249" s="413">
        <v>600000</v>
      </c>
      <c r="D249" s="441">
        <f>D252</f>
        <v>0</v>
      </c>
      <c r="E249" s="569">
        <f t="shared" si="3"/>
        <v>0</v>
      </c>
      <c r="F249" s="75"/>
      <c r="G249" s="75"/>
      <c r="H249" s="75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  <c r="AJ249" s="75"/>
      <c r="AK249" s="75"/>
      <c r="AL249" s="75"/>
      <c r="AM249" s="75"/>
    </row>
    <row r="250" spans="1:39" x14ac:dyDescent="0.2">
      <c r="A250" s="232" t="s">
        <v>93</v>
      </c>
      <c r="B250" s="352" t="s">
        <v>418</v>
      </c>
      <c r="C250" s="413"/>
      <c r="D250" s="620"/>
      <c r="E250" s="569"/>
      <c r="F250" s="75"/>
      <c r="G250" s="75"/>
      <c r="H250" s="75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  <c r="AJ250" s="75"/>
      <c r="AK250" s="75"/>
      <c r="AL250" s="75"/>
      <c r="AM250" s="75"/>
    </row>
    <row r="251" spans="1:39" ht="15" customHeight="1" x14ac:dyDescent="0.2">
      <c r="A251" s="235" t="s">
        <v>91</v>
      </c>
      <c r="B251" s="353" t="s">
        <v>113</v>
      </c>
      <c r="C251" s="414"/>
      <c r="D251" s="621"/>
      <c r="E251" s="570"/>
      <c r="F251" s="75"/>
      <c r="G251" s="75"/>
      <c r="H251" s="75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  <c r="AJ251" s="75"/>
      <c r="AK251" s="75"/>
      <c r="AL251" s="75"/>
      <c r="AM251" s="75"/>
    </row>
    <row r="252" spans="1:39" ht="13.5" customHeight="1" x14ac:dyDescent="0.2">
      <c r="A252" s="194">
        <v>4</v>
      </c>
      <c r="B252" s="318" t="s">
        <v>61</v>
      </c>
      <c r="C252" s="405">
        <f>C253</f>
        <v>600000</v>
      </c>
      <c r="D252" s="449">
        <f>D253</f>
        <v>0</v>
      </c>
      <c r="E252" s="559">
        <f t="shared" si="3"/>
        <v>0</v>
      </c>
      <c r="F252" s="75"/>
      <c r="G252" s="75"/>
      <c r="H252" s="75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  <c r="AJ252" s="75"/>
      <c r="AK252" s="75"/>
      <c r="AL252" s="75"/>
      <c r="AM252" s="75"/>
    </row>
    <row r="253" spans="1:39" ht="15" customHeight="1" x14ac:dyDescent="0.2">
      <c r="A253" s="187">
        <v>42</v>
      </c>
      <c r="B253" s="319" t="s">
        <v>30</v>
      </c>
      <c r="C253" s="406">
        <v>600000</v>
      </c>
      <c r="D253" s="450">
        <f>D254</f>
        <v>0</v>
      </c>
      <c r="E253" s="560">
        <f t="shared" si="3"/>
        <v>0</v>
      </c>
      <c r="F253" s="75"/>
      <c r="G253" s="75"/>
      <c r="H253" s="75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  <c r="AJ253" s="75"/>
      <c r="AK253" s="75"/>
      <c r="AL253" s="75"/>
      <c r="AM253" s="75"/>
    </row>
    <row r="254" spans="1:39" ht="12.75" customHeight="1" x14ac:dyDescent="0.2">
      <c r="A254" s="220">
        <v>421</v>
      </c>
      <c r="B254" s="341" t="s">
        <v>33</v>
      </c>
      <c r="C254" s="407">
        <v>600000</v>
      </c>
      <c r="D254" s="627">
        <f>D255</f>
        <v>0</v>
      </c>
      <c r="E254" s="561">
        <f t="shared" si="3"/>
        <v>0</v>
      </c>
      <c r="F254" s="75"/>
      <c r="G254" s="75"/>
      <c r="H254" s="75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  <c r="AJ254" s="75"/>
      <c r="AK254" s="75"/>
      <c r="AL254" s="75"/>
      <c r="AM254" s="75"/>
    </row>
    <row r="255" spans="1:39" ht="12.75" customHeight="1" x14ac:dyDescent="0.2">
      <c r="A255" s="221">
        <v>421</v>
      </c>
      <c r="B255" s="342" t="s">
        <v>33</v>
      </c>
      <c r="C255" s="668">
        <v>600000</v>
      </c>
      <c r="D255" s="621">
        <v>0</v>
      </c>
      <c r="E255" s="669">
        <f t="shared" si="3"/>
        <v>0</v>
      </c>
      <c r="F255" s="75"/>
      <c r="G255" s="75"/>
      <c r="H255" s="75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  <c r="AJ255" s="75"/>
      <c r="AK255" s="75"/>
      <c r="AL255" s="75"/>
      <c r="AM255" s="75"/>
    </row>
    <row r="256" spans="1:39" ht="12.75" customHeight="1" x14ac:dyDescent="0.2">
      <c r="A256" s="234" t="s">
        <v>324</v>
      </c>
      <c r="B256" s="352" t="s">
        <v>302</v>
      </c>
      <c r="C256" s="413">
        <v>50000</v>
      </c>
      <c r="D256" s="441">
        <f>D259</f>
        <v>48182</v>
      </c>
      <c r="E256" s="569">
        <f t="shared" si="3"/>
        <v>0.96364000000000005</v>
      </c>
      <c r="F256" s="75"/>
      <c r="G256" s="75"/>
      <c r="H256" s="75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  <c r="AJ256" s="75"/>
      <c r="AK256" s="75"/>
      <c r="AL256" s="75"/>
      <c r="AM256" s="75"/>
    </row>
    <row r="257" spans="1:39" ht="15" customHeight="1" x14ac:dyDescent="0.2">
      <c r="A257" s="236"/>
      <c r="B257" s="352" t="s">
        <v>418</v>
      </c>
      <c r="C257" s="416"/>
      <c r="D257" s="620"/>
      <c r="E257" s="572"/>
      <c r="F257" s="75"/>
      <c r="G257" s="75"/>
      <c r="H257" s="75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  <c r="AJ257" s="75"/>
      <c r="AK257" s="75"/>
      <c r="AL257" s="75"/>
      <c r="AM257" s="75"/>
    </row>
    <row r="258" spans="1:39" ht="15" customHeight="1" x14ac:dyDescent="0.2">
      <c r="A258" s="233" t="s">
        <v>90</v>
      </c>
      <c r="B258" s="350" t="s">
        <v>113</v>
      </c>
      <c r="C258" s="414"/>
      <c r="D258" s="621"/>
      <c r="E258" s="570"/>
      <c r="F258" s="75"/>
      <c r="G258" s="75"/>
      <c r="H258" s="75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  <c r="AJ258" s="75"/>
      <c r="AK258" s="75"/>
      <c r="AL258" s="75"/>
      <c r="AM258" s="75"/>
    </row>
    <row r="259" spans="1:39" ht="12.75" customHeight="1" x14ac:dyDescent="0.2">
      <c r="A259" s="194">
        <v>3</v>
      </c>
      <c r="B259" s="318" t="s">
        <v>61</v>
      </c>
      <c r="C259" s="405">
        <v>50000</v>
      </c>
      <c r="D259" s="449">
        <f>D260</f>
        <v>48182</v>
      </c>
      <c r="E259" s="559">
        <f t="shared" si="3"/>
        <v>0.96364000000000005</v>
      </c>
      <c r="F259" s="75"/>
      <c r="G259" s="75"/>
      <c r="H259" s="75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  <c r="AJ259" s="75"/>
      <c r="AK259" s="75"/>
      <c r="AL259" s="75"/>
      <c r="AM259" s="75"/>
    </row>
    <row r="260" spans="1:39" ht="12.75" customHeight="1" x14ac:dyDescent="0.2">
      <c r="A260" s="187">
        <v>32</v>
      </c>
      <c r="B260" s="319" t="s">
        <v>30</v>
      </c>
      <c r="C260" s="406">
        <v>50000</v>
      </c>
      <c r="D260" s="450">
        <f>D261</f>
        <v>48182</v>
      </c>
      <c r="E260" s="560">
        <f t="shared" ref="E260:E322" si="4">D260/C260</f>
        <v>0.96364000000000005</v>
      </c>
      <c r="F260" s="75"/>
      <c r="G260" s="75"/>
      <c r="H260" s="75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  <c r="AJ260" s="75"/>
      <c r="AK260" s="75"/>
      <c r="AL260" s="75"/>
      <c r="AM260" s="75"/>
    </row>
    <row r="261" spans="1:39" ht="12.75" customHeight="1" x14ac:dyDescent="0.2">
      <c r="A261" s="220">
        <v>323</v>
      </c>
      <c r="B261" s="341" t="s">
        <v>33</v>
      </c>
      <c r="C261" s="407">
        <v>50000</v>
      </c>
      <c r="D261" s="627">
        <f>D262</f>
        <v>48182</v>
      </c>
      <c r="E261" s="561">
        <f t="shared" si="4"/>
        <v>0.96364000000000005</v>
      </c>
      <c r="F261" s="75"/>
      <c r="G261" s="75"/>
      <c r="H261" s="75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  <c r="AJ261" s="75"/>
      <c r="AK261" s="75"/>
      <c r="AL261" s="75"/>
      <c r="AM261" s="75"/>
    </row>
    <row r="262" spans="1:39" ht="12.75" customHeight="1" x14ac:dyDescent="0.2">
      <c r="A262" s="221">
        <v>323</v>
      </c>
      <c r="B262" s="342" t="s">
        <v>33</v>
      </c>
      <c r="C262" s="668">
        <v>50000</v>
      </c>
      <c r="D262" s="621">
        <v>48182</v>
      </c>
      <c r="E262" s="669">
        <f t="shared" si="4"/>
        <v>0.96364000000000005</v>
      </c>
      <c r="F262" s="75"/>
      <c r="G262" s="75"/>
      <c r="H262" s="75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  <c r="AJ262" s="75"/>
      <c r="AK262" s="75"/>
      <c r="AL262" s="75"/>
      <c r="AM262" s="75"/>
    </row>
    <row r="263" spans="1:39" ht="12.75" customHeight="1" x14ac:dyDescent="0.2">
      <c r="A263" s="234" t="s">
        <v>301</v>
      </c>
      <c r="B263" s="352" t="s">
        <v>315</v>
      </c>
      <c r="C263" s="413">
        <v>15000</v>
      </c>
      <c r="D263" s="441">
        <f>D266</f>
        <v>0</v>
      </c>
      <c r="E263" s="569">
        <f t="shared" si="4"/>
        <v>0</v>
      </c>
      <c r="F263" s="75"/>
      <c r="G263" s="75"/>
      <c r="H263" s="75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  <c r="AJ263" s="75"/>
      <c r="AK263" s="75"/>
      <c r="AL263" s="75"/>
      <c r="AM263" s="75"/>
    </row>
    <row r="264" spans="1:39" ht="14.25" customHeight="1" x14ac:dyDescent="0.2">
      <c r="A264" s="236"/>
      <c r="B264" s="352" t="s">
        <v>418</v>
      </c>
      <c r="C264" s="416"/>
      <c r="D264" s="620"/>
      <c r="E264" s="572"/>
      <c r="F264" s="75"/>
      <c r="G264" s="75"/>
      <c r="H264" s="75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  <c r="AJ264" s="75"/>
      <c r="AK264" s="75"/>
      <c r="AL264" s="75"/>
      <c r="AM264" s="75"/>
    </row>
    <row r="265" spans="1:39" ht="15" customHeight="1" x14ac:dyDescent="0.2">
      <c r="A265" s="233" t="s">
        <v>90</v>
      </c>
      <c r="B265" s="350" t="s">
        <v>113</v>
      </c>
      <c r="C265" s="414"/>
      <c r="D265" s="621"/>
      <c r="E265" s="570"/>
      <c r="F265" s="75"/>
      <c r="G265" s="75"/>
      <c r="H265" s="75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  <c r="AJ265" s="75"/>
      <c r="AK265" s="75"/>
      <c r="AL265" s="75"/>
      <c r="AM265" s="75"/>
    </row>
    <row r="266" spans="1:39" ht="15.75" customHeight="1" x14ac:dyDescent="0.2">
      <c r="A266" s="194">
        <v>3</v>
      </c>
      <c r="B266" s="318" t="s">
        <v>61</v>
      </c>
      <c r="C266" s="405">
        <v>15000</v>
      </c>
      <c r="D266" s="449">
        <f>D267</f>
        <v>0</v>
      </c>
      <c r="E266" s="559">
        <f t="shared" si="4"/>
        <v>0</v>
      </c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  <c r="AJ266" s="75"/>
      <c r="AK266" s="75"/>
      <c r="AL266" s="75"/>
      <c r="AM266" s="75"/>
    </row>
    <row r="267" spans="1:39" ht="15" customHeight="1" x14ac:dyDescent="0.2">
      <c r="A267" s="187">
        <v>32</v>
      </c>
      <c r="B267" s="319" t="s">
        <v>30</v>
      </c>
      <c r="C267" s="406">
        <v>15000</v>
      </c>
      <c r="D267" s="450">
        <f>D268</f>
        <v>0</v>
      </c>
      <c r="E267" s="560">
        <f t="shared" si="4"/>
        <v>0</v>
      </c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  <c r="AJ267" s="75"/>
      <c r="AK267" s="75"/>
      <c r="AL267" s="75"/>
      <c r="AM267" s="75"/>
    </row>
    <row r="268" spans="1:39" ht="12.75" customHeight="1" x14ac:dyDescent="0.2">
      <c r="A268" s="220">
        <v>323</v>
      </c>
      <c r="B268" s="341" t="s">
        <v>33</v>
      </c>
      <c r="C268" s="407">
        <v>15000</v>
      </c>
      <c r="D268" s="627">
        <f>D269</f>
        <v>0</v>
      </c>
      <c r="E268" s="561">
        <f t="shared" si="4"/>
        <v>0</v>
      </c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  <c r="AJ268" s="75"/>
      <c r="AK268" s="75"/>
      <c r="AL268" s="75"/>
      <c r="AM268" s="75"/>
    </row>
    <row r="269" spans="1:39" ht="12.75" customHeight="1" x14ac:dyDescent="0.2">
      <c r="A269" s="221">
        <v>323</v>
      </c>
      <c r="B269" s="342" t="s">
        <v>33</v>
      </c>
      <c r="C269" s="668">
        <v>15000</v>
      </c>
      <c r="D269" s="621">
        <v>0</v>
      </c>
      <c r="E269" s="669">
        <f t="shared" si="4"/>
        <v>0</v>
      </c>
      <c r="F269" s="75"/>
      <c r="G269" s="75"/>
      <c r="H269" s="75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  <c r="AJ269" s="75"/>
      <c r="AK269" s="75"/>
      <c r="AL269" s="75"/>
      <c r="AM269" s="75"/>
    </row>
    <row r="270" spans="1:39" ht="26.25" customHeight="1" x14ac:dyDescent="0.2">
      <c r="A270" s="234" t="s">
        <v>314</v>
      </c>
      <c r="B270" s="352" t="s">
        <v>323</v>
      </c>
      <c r="C270" s="413">
        <v>15000</v>
      </c>
      <c r="D270" s="441">
        <f>D273</f>
        <v>0</v>
      </c>
      <c r="E270" s="569">
        <f t="shared" si="4"/>
        <v>0</v>
      </c>
      <c r="F270" s="75"/>
      <c r="G270" s="75"/>
      <c r="H270" s="75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  <c r="AJ270" s="75"/>
      <c r="AK270" s="75"/>
      <c r="AL270" s="75"/>
      <c r="AM270" s="75"/>
    </row>
    <row r="271" spans="1:39" ht="12.75" customHeight="1" x14ac:dyDescent="0.2">
      <c r="A271" s="236"/>
      <c r="B271" s="354" t="s">
        <v>268</v>
      </c>
      <c r="C271" s="416">
        <v>0</v>
      </c>
      <c r="D271" s="620"/>
      <c r="E271" s="572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  <c r="AJ271" s="75"/>
      <c r="AK271" s="75"/>
      <c r="AL271" s="75"/>
      <c r="AM271" s="75"/>
    </row>
    <row r="272" spans="1:39" ht="16.5" customHeight="1" x14ac:dyDescent="0.2">
      <c r="A272" s="233" t="s">
        <v>90</v>
      </c>
      <c r="B272" s="350" t="s">
        <v>113</v>
      </c>
      <c r="C272" s="414"/>
      <c r="D272" s="621"/>
      <c r="E272" s="570"/>
      <c r="F272" s="75"/>
      <c r="G272" s="75"/>
      <c r="H272" s="75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  <c r="AJ272" s="75"/>
      <c r="AK272" s="75"/>
      <c r="AL272" s="75"/>
      <c r="AM272" s="75"/>
    </row>
    <row r="273" spans="1:39" ht="15" customHeight="1" x14ac:dyDescent="0.2">
      <c r="A273" s="194">
        <v>3</v>
      </c>
      <c r="B273" s="318" t="s">
        <v>61</v>
      </c>
      <c r="C273" s="405">
        <v>15000</v>
      </c>
      <c r="D273" s="449">
        <f>D274</f>
        <v>0</v>
      </c>
      <c r="E273" s="559">
        <f t="shared" si="4"/>
        <v>0</v>
      </c>
      <c r="F273" s="75"/>
      <c r="G273" s="75"/>
      <c r="H273" s="75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  <c r="AJ273" s="75"/>
      <c r="AK273" s="75"/>
      <c r="AL273" s="75"/>
      <c r="AM273" s="75"/>
    </row>
    <row r="274" spans="1:39" ht="15" customHeight="1" x14ac:dyDescent="0.2">
      <c r="A274" s="187">
        <v>32</v>
      </c>
      <c r="B274" s="319" t="s">
        <v>30</v>
      </c>
      <c r="C274" s="406">
        <v>15000</v>
      </c>
      <c r="D274" s="450">
        <f>D275</f>
        <v>0</v>
      </c>
      <c r="E274" s="560">
        <f t="shared" si="4"/>
        <v>0</v>
      </c>
      <c r="F274" s="75"/>
      <c r="G274" s="75"/>
      <c r="H274" s="75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  <c r="AJ274" s="75"/>
      <c r="AK274" s="75"/>
      <c r="AL274" s="75"/>
      <c r="AM274" s="75"/>
    </row>
    <row r="275" spans="1:39" ht="12.75" customHeight="1" x14ac:dyDescent="0.2">
      <c r="A275" s="220">
        <v>323</v>
      </c>
      <c r="B275" s="341" t="s">
        <v>33</v>
      </c>
      <c r="C275" s="407">
        <v>15000</v>
      </c>
      <c r="D275" s="627">
        <f>D276</f>
        <v>0</v>
      </c>
      <c r="E275" s="561">
        <f t="shared" si="4"/>
        <v>0</v>
      </c>
      <c r="F275" s="75"/>
      <c r="G275" s="75"/>
      <c r="H275" s="75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  <c r="AJ275" s="75"/>
      <c r="AK275" s="75"/>
      <c r="AL275" s="75"/>
      <c r="AM275" s="75"/>
    </row>
    <row r="276" spans="1:39" ht="16.5" customHeight="1" x14ac:dyDescent="0.2">
      <c r="A276" s="221">
        <v>323</v>
      </c>
      <c r="B276" s="342" t="s">
        <v>33</v>
      </c>
      <c r="C276" s="668">
        <v>15000</v>
      </c>
      <c r="D276" s="621">
        <v>0</v>
      </c>
      <c r="E276" s="669">
        <f t="shared" si="4"/>
        <v>0</v>
      </c>
      <c r="F276" s="75"/>
      <c r="G276" s="75"/>
      <c r="H276" s="75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  <c r="AJ276" s="75"/>
      <c r="AK276" s="75"/>
      <c r="AL276" s="75"/>
      <c r="AM276" s="75"/>
    </row>
    <row r="277" spans="1:39" ht="12.75" customHeight="1" x14ac:dyDescent="0.2">
      <c r="A277" s="543" t="s">
        <v>330</v>
      </c>
      <c r="B277" s="352" t="s">
        <v>394</v>
      </c>
      <c r="C277" s="544">
        <v>30000</v>
      </c>
      <c r="D277" s="544">
        <f>D280</f>
        <v>29500</v>
      </c>
      <c r="E277" s="573">
        <f t="shared" si="4"/>
        <v>0.98333333333333328</v>
      </c>
      <c r="F277" s="75"/>
      <c r="G277" s="75"/>
      <c r="H277" s="75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  <c r="AJ277" s="75"/>
      <c r="AK277" s="75"/>
      <c r="AL277" s="75"/>
      <c r="AM277" s="75"/>
    </row>
    <row r="278" spans="1:39" ht="17.25" customHeight="1" x14ac:dyDescent="0.2">
      <c r="A278" s="545"/>
      <c r="B278" s="354" t="s">
        <v>268</v>
      </c>
      <c r="C278" s="546"/>
      <c r="D278" s="546"/>
      <c r="E278" s="574"/>
      <c r="F278" s="75"/>
      <c r="G278" s="75"/>
      <c r="H278" s="75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  <c r="AJ278" s="75"/>
      <c r="AK278" s="75"/>
      <c r="AL278" s="75"/>
      <c r="AM278" s="75"/>
    </row>
    <row r="279" spans="1:39" ht="15" customHeight="1" x14ac:dyDescent="0.2">
      <c r="A279" s="547" t="s">
        <v>90</v>
      </c>
      <c r="B279" s="350" t="s">
        <v>113</v>
      </c>
      <c r="C279" s="548"/>
      <c r="D279" s="548"/>
      <c r="E279" s="575"/>
      <c r="F279" s="75"/>
      <c r="G279" s="75"/>
      <c r="H279" s="75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  <c r="AJ279" s="75"/>
      <c r="AK279" s="75"/>
      <c r="AL279" s="75"/>
      <c r="AM279" s="75"/>
    </row>
    <row r="280" spans="1:39" ht="25.5" customHeight="1" x14ac:dyDescent="0.2">
      <c r="A280" s="194">
        <v>3</v>
      </c>
      <c r="B280" s="318" t="s">
        <v>61</v>
      </c>
      <c r="C280" s="670">
        <v>30000</v>
      </c>
      <c r="D280" s="670">
        <f>D281</f>
        <v>29500</v>
      </c>
      <c r="E280" s="671">
        <f t="shared" si="4"/>
        <v>0.98333333333333328</v>
      </c>
      <c r="F280" s="75"/>
      <c r="G280" s="75"/>
      <c r="H280" s="75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  <c r="AJ280" s="75"/>
      <c r="AK280" s="75"/>
      <c r="AL280" s="75"/>
      <c r="AM280" s="75"/>
    </row>
    <row r="281" spans="1:39" ht="15" customHeight="1" x14ac:dyDescent="0.2">
      <c r="A281" s="549">
        <v>32</v>
      </c>
      <c r="B281" s="319" t="s">
        <v>30</v>
      </c>
      <c r="C281" s="655">
        <v>30000</v>
      </c>
      <c r="D281" s="655">
        <f>D282</f>
        <v>29500</v>
      </c>
      <c r="E281" s="657">
        <f t="shared" si="4"/>
        <v>0.98333333333333328</v>
      </c>
      <c r="F281" s="75"/>
      <c r="G281" s="75"/>
      <c r="H281" s="75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  <c r="AJ281" s="75"/>
      <c r="AK281" s="75"/>
      <c r="AL281" s="75"/>
      <c r="AM281" s="75"/>
    </row>
    <row r="282" spans="1:39" ht="12.75" customHeight="1" x14ac:dyDescent="0.2">
      <c r="A282" s="550">
        <v>323</v>
      </c>
      <c r="B282" s="341" t="s">
        <v>33</v>
      </c>
      <c r="C282" s="672">
        <v>30000</v>
      </c>
      <c r="D282" s="672">
        <f>D283</f>
        <v>29500</v>
      </c>
      <c r="E282" s="673">
        <f t="shared" si="4"/>
        <v>0.98333333333333328</v>
      </c>
      <c r="F282" s="75"/>
      <c r="G282" s="75"/>
      <c r="H282" s="75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  <c r="AJ282" s="75"/>
      <c r="AK282" s="75"/>
      <c r="AL282" s="75"/>
      <c r="AM282" s="75"/>
    </row>
    <row r="283" spans="1:39" ht="12.75" customHeight="1" x14ac:dyDescent="0.2">
      <c r="A283" s="453">
        <v>323</v>
      </c>
      <c r="B283" s="342" t="s">
        <v>33</v>
      </c>
      <c r="C283" s="661">
        <v>30000</v>
      </c>
      <c r="D283" s="661">
        <v>29500</v>
      </c>
      <c r="E283" s="662">
        <f t="shared" si="4"/>
        <v>0.98333333333333328</v>
      </c>
      <c r="F283" s="75"/>
      <c r="G283" s="75"/>
      <c r="H283" s="75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  <c r="AJ283" s="75"/>
      <c r="AK283" s="75"/>
      <c r="AL283" s="75"/>
      <c r="AM283" s="75"/>
    </row>
    <row r="284" spans="1:39" ht="21.75" customHeight="1" x14ac:dyDescent="0.2">
      <c r="A284" s="720" t="s">
        <v>432</v>
      </c>
      <c r="B284" s="352" t="s">
        <v>433</v>
      </c>
      <c r="C284" s="544">
        <v>40000</v>
      </c>
      <c r="D284" s="544">
        <f>D287</f>
        <v>0</v>
      </c>
      <c r="E284" s="573">
        <f t="shared" si="4"/>
        <v>0</v>
      </c>
      <c r="F284" s="75"/>
      <c r="G284" s="75"/>
      <c r="H284" s="75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  <c r="AJ284" s="75"/>
      <c r="AK284" s="75"/>
      <c r="AL284" s="75"/>
      <c r="AM284" s="75"/>
    </row>
    <row r="285" spans="1:39" ht="15" customHeight="1" x14ac:dyDescent="0.2">
      <c r="A285" s="545"/>
      <c r="B285" s="721" t="s">
        <v>435</v>
      </c>
      <c r="C285" s="546"/>
      <c r="D285" s="546"/>
      <c r="E285" s="574"/>
      <c r="F285" s="75"/>
      <c r="G285" s="75"/>
      <c r="H285" s="75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  <c r="AJ285" s="75"/>
      <c r="AK285" s="75"/>
      <c r="AL285" s="75"/>
      <c r="AM285" s="75"/>
    </row>
    <row r="286" spans="1:39" ht="15" customHeight="1" x14ac:dyDescent="0.2">
      <c r="A286" s="547" t="s">
        <v>90</v>
      </c>
      <c r="B286" s="350" t="s">
        <v>113</v>
      </c>
      <c r="C286" s="548"/>
      <c r="D286" s="548"/>
      <c r="E286" s="575"/>
      <c r="F286" s="75"/>
      <c r="G286" s="75"/>
      <c r="H286" s="75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  <c r="AJ286" s="75"/>
      <c r="AK286" s="75"/>
      <c r="AL286" s="75"/>
      <c r="AM286" s="75"/>
    </row>
    <row r="287" spans="1:39" ht="19.5" customHeight="1" x14ac:dyDescent="0.2">
      <c r="A287" s="194">
        <v>4</v>
      </c>
      <c r="B287" s="318" t="s">
        <v>61</v>
      </c>
      <c r="C287" s="670">
        <v>40000</v>
      </c>
      <c r="D287" s="670">
        <f>D288</f>
        <v>0</v>
      </c>
      <c r="E287" s="671">
        <f t="shared" si="4"/>
        <v>0</v>
      </c>
      <c r="F287" s="75"/>
      <c r="G287" s="75"/>
      <c r="H287" s="75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  <c r="AJ287" s="75"/>
      <c r="AK287" s="75"/>
      <c r="AL287" s="75"/>
      <c r="AM287" s="75"/>
    </row>
    <row r="288" spans="1:39" ht="13.5" customHeight="1" x14ac:dyDescent="0.2">
      <c r="A288" s="549">
        <v>42</v>
      </c>
      <c r="B288" s="319" t="s">
        <v>336</v>
      </c>
      <c r="C288" s="655">
        <v>40000</v>
      </c>
      <c r="D288" s="655">
        <f>D289</f>
        <v>0</v>
      </c>
      <c r="E288" s="657">
        <f t="shared" si="4"/>
        <v>0</v>
      </c>
      <c r="F288" s="75"/>
      <c r="G288" s="75"/>
      <c r="H288" s="75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  <c r="AJ288" s="75"/>
      <c r="AK288" s="75"/>
      <c r="AL288" s="75"/>
      <c r="AM288" s="75"/>
    </row>
    <row r="289" spans="1:39" ht="12.75" customHeight="1" x14ac:dyDescent="0.2">
      <c r="A289" s="550">
        <v>422</v>
      </c>
      <c r="B289" s="341" t="s">
        <v>434</v>
      </c>
      <c r="C289" s="672">
        <v>40000</v>
      </c>
      <c r="D289" s="672">
        <f>D290</f>
        <v>0</v>
      </c>
      <c r="E289" s="673">
        <f t="shared" si="4"/>
        <v>0</v>
      </c>
      <c r="F289" s="75"/>
      <c r="G289" s="75"/>
      <c r="H289" s="75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  <c r="AJ289" s="75"/>
      <c r="AK289" s="75"/>
      <c r="AL289" s="75"/>
      <c r="AM289" s="75"/>
    </row>
    <row r="290" spans="1:39" ht="12.75" customHeight="1" x14ac:dyDescent="0.2">
      <c r="A290" s="453">
        <v>422</v>
      </c>
      <c r="B290" s="342" t="s">
        <v>434</v>
      </c>
      <c r="C290" s="661">
        <v>40000</v>
      </c>
      <c r="D290" s="661">
        <v>0</v>
      </c>
      <c r="E290" s="662">
        <f t="shared" si="4"/>
        <v>0</v>
      </c>
      <c r="F290" s="75"/>
      <c r="G290" s="75"/>
      <c r="H290" s="75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  <c r="AJ290" s="75"/>
      <c r="AK290" s="75"/>
      <c r="AL290" s="75"/>
      <c r="AM290" s="75"/>
    </row>
    <row r="291" spans="1:39" ht="27" customHeight="1" x14ac:dyDescent="0.2">
      <c r="A291" s="720" t="s">
        <v>438</v>
      </c>
      <c r="B291" s="352" t="s">
        <v>436</v>
      </c>
      <c r="C291" s="544">
        <v>200000</v>
      </c>
      <c r="D291" s="544">
        <f>D294</f>
        <v>0</v>
      </c>
      <c r="E291" s="573">
        <f t="shared" si="4"/>
        <v>0</v>
      </c>
      <c r="F291" s="75"/>
      <c r="G291" s="75"/>
      <c r="H291" s="75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  <c r="AJ291" s="75"/>
      <c r="AK291" s="75"/>
      <c r="AL291" s="75"/>
      <c r="AM291" s="75"/>
    </row>
    <row r="292" spans="1:39" ht="12.75" customHeight="1" x14ac:dyDescent="0.2">
      <c r="A292" s="545"/>
      <c r="B292" s="293" t="s">
        <v>134</v>
      </c>
      <c r="C292" s="546"/>
      <c r="D292" s="546"/>
      <c r="E292" s="574"/>
      <c r="F292" s="75"/>
      <c r="G292" s="75"/>
      <c r="H292" s="75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  <c r="AJ292" s="75"/>
      <c r="AK292" s="75"/>
      <c r="AL292" s="75"/>
      <c r="AM292" s="75"/>
    </row>
    <row r="293" spans="1:39" ht="11.25" customHeight="1" x14ac:dyDescent="0.2">
      <c r="A293" s="547" t="s">
        <v>90</v>
      </c>
      <c r="B293" s="350" t="s">
        <v>113</v>
      </c>
      <c r="C293" s="548"/>
      <c r="D293" s="548"/>
      <c r="E293" s="575"/>
      <c r="F293" s="75"/>
      <c r="G293" s="75"/>
      <c r="H293" s="75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  <c r="AJ293" s="75"/>
      <c r="AK293" s="75"/>
      <c r="AL293" s="75"/>
      <c r="AM293" s="75"/>
    </row>
    <row r="294" spans="1:39" ht="15" customHeight="1" x14ac:dyDescent="0.2">
      <c r="A294" s="194">
        <v>4</v>
      </c>
      <c r="B294" s="337" t="s">
        <v>122</v>
      </c>
      <c r="C294" s="670">
        <v>200000</v>
      </c>
      <c r="D294" s="670">
        <f>D295</f>
        <v>0</v>
      </c>
      <c r="E294" s="671">
        <f t="shared" si="4"/>
        <v>0</v>
      </c>
      <c r="F294" s="75"/>
      <c r="G294" s="75"/>
      <c r="H294" s="75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  <c r="AJ294" s="75"/>
      <c r="AK294" s="75"/>
      <c r="AL294" s="75"/>
      <c r="AM294" s="75"/>
    </row>
    <row r="295" spans="1:39" ht="12.75" customHeight="1" x14ac:dyDescent="0.2">
      <c r="A295" s="549">
        <v>42</v>
      </c>
      <c r="B295" s="319" t="s">
        <v>336</v>
      </c>
      <c r="C295" s="655">
        <v>200000</v>
      </c>
      <c r="D295" s="655">
        <f>D296</f>
        <v>0</v>
      </c>
      <c r="E295" s="657">
        <f t="shared" si="4"/>
        <v>0</v>
      </c>
      <c r="F295" s="75"/>
      <c r="G295" s="75"/>
      <c r="H295" s="75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  <c r="AJ295" s="75"/>
      <c r="AK295" s="75"/>
      <c r="AL295" s="75"/>
      <c r="AM295" s="75"/>
    </row>
    <row r="296" spans="1:39" ht="12.75" customHeight="1" x14ac:dyDescent="0.2">
      <c r="A296" s="550">
        <v>422</v>
      </c>
      <c r="B296" s="341" t="s">
        <v>42</v>
      </c>
      <c r="C296" s="672">
        <v>200000</v>
      </c>
      <c r="D296" s="672">
        <f>D297</f>
        <v>0</v>
      </c>
      <c r="E296" s="673">
        <f t="shared" si="4"/>
        <v>0</v>
      </c>
      <c r="F296" s="75"/>
      <c r="G296" s="75"/>
      <c r="H296" s="75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  <c r="AJ296" s="75"/>
      <c r="AK296" s="75"/>
      <c r="AL296" s="75"/>
      <c r="AM296" s="75"/>
    </row>
    <row r="297" spans="1:39" ht="12.75" customHeight="1" x14ac:dyDescent="0.2">
      <c r="A297" s="453">
        <v>421</v>
      </c>
      <c r="B297" s="317" t="s">
        <v>437</v>
      </c>
      <c r="C297" s="661">
        <v>200000</v>
      </c>
      <c r="D297" s="661">
        <v>0</v>
      </c>
      <c r="E297" s="662">
        <f t="shared" si="4"/>
        <v>0</v>
      </c>
      <c r="F297" s="75"/>
      <c r="G297" s="75"/>
      <c r="H297" s="75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  <c r="AJ297" s="75"/>
      <c r="AK297" s="75"/>
      <c r="AL297" s="75"/>
      <c r="AM297" s="75"/>
    </row>
    <row r="298" spans="1:39" ht="12.75" customHeight="1" x14ac:dyDescent="0.2">
      <c r="A298" s="237"/>
      <c r="B298" s="355" t="s">
        <v>99</v>
      </c>
      <c r="C298" s="410"/>
      <c r="D298" s="665"/>
      <c r="E298" s="565"/>
      <c r="F298" s="75"/>
      <c r="G298" s="75"/>
      <c r="H298" s="75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  <c r="AJ298" s="75"/>
      <c r="AK298" s="75"/>
      <c r="AL298" s="75"/>
      <c r="AM298" s="75"/>
    </row>
    <row r="299" spans="1:39" ht="12.75" customHeight="1" x14ac:dyDescent="0.2">
      <c r="A299" s="699" t="s">
        <v>273</v>
      </c>
      <c r="B299" s="356"/>
      <c r="C299" s="399">
        <v>285000</v>
      </c>
      <c r="D299" s="440">
        <f>D300+D307</f>
        <v>183436</v>
      </c>
      <c r="E299" s="558">
        <f t="shared" si="4"/>
        <v>0.64363508771929823</v>
      </c>
      <c r="F299" s="75"/>
      <c r="G299" s="75"/>
      <c r="H299" s="75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  <c r="AJ299" s="75"/>
      <c r="AK299" s="75"/>
      <c r="AL299" s="75"/>
      <c r="AM299" s="75"/>
    </row>
    <row r="300" spans="1:39" ht="13.5" customHeight="1" x14ac:dyDescent="0.2">
      <c r="A300" s="240" t="s">
        <v>395</v>
      </c>
      <c r="B300" s="83" t="s">
        <v>190</v>
      </c>
      <c r="C300" s="400">
        <v>35000</v>
      </c>
      <c r="D300" s="441">
        <f>D303</f>
        <v>17552</v>
      </c>
      <c r="E300" s="552">
        <f t="shared" si="4"/>
        <v>0.50148571428571431</v>
      </c>
      <c r="F300" s="75"/>
      <c r="G300" s="75"/>
      <c r="H300" s="75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  <c r="AJ300" s="75"/>
      <c r="AK300" s="75"/>
      <c r="AL300" s="75"/>
      <c r="AM300" s="75"/>
    </row>
    <row r="301" spans="1:39" ht="15" customHeight="1" x14ac:dyDescent="0.2">
      <c r="A301" s="238"/>
      <c r="B301" s="357" t="s">
        <v>266</v>
      </c>
      <c r="C301" s="400"/>
      <c r="D301" s="620"/>
      <c r="E301" s="552"/>
      <c r="F301" s="75"/>
      <c r="G301" s="75"/>
      <c r="H301" s="75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  <c r="AJ301" s="75"/>
      <c r="AK301" s="75"/>
      <c r="AL301" s="75"/>
      <c r="AM301" s="75"/>
    </row>
    <row r="302" spans="1:39" ht="12.75" customHeight="1" x14ac:dyDescent="0.2">
      <c r="A302" s="700" t="s">
        <v>96</v>
      </c>
      <c r="B302" s="181" t="s">
        <v>113</v>
      </c>
      <c r="C302" s="401"/>
      <c r="D302" s="621"/>
      <c r="E302" s="553"/>
      <c r="F302" s="75"/>
      <c r="G302" s="75"/>
      <c r="H302" s="75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  <c r="AJ302" s="75"/>
      <c r="AK302" s="75"/>
      <c r="AL302" s="75"/>
      <c r="AM302" s="75"/>
    </row>
    <row r="303" spans="1:39" ht="36" customHeight="1" x14ac:dyDescent="0.2">
      <c r="A303" s="239">
        <v>3</v>
      </c>
      <c r="B303" s="358" t="s">
        <v>61</v>
      </c>
      <c r="C303" s="622">
        <v>35000</v>
      </c>
      <c r="D303" s="449">
        <f>D304</f>
        <v>17552</v>
      </c>
      <c r="E303" s="623">
        <f t="shared" si="4"/>
        <v>0.50148571428571431</v>
      </c>
      <c r="F303" s="75"/>
      <c r="G303" s="75"/>
      <c r="H303" s="75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  <c r="AJ303" s="75"/>
      <c r="AK303" s="75"/>
      <c r="AL303" s="75"/>
      <c r="AM303" s="75"/>
    </row>
    <row r="304" spans="1:39" ht="21.75" customHeight="1" x14ac:dyDescent="0.2">
      <c r="A304" s="187">
        <v>32</v>
      </c>
      <c r="B304" s="319" t="s">
        <v>30</v>
      </c>
      <c r="C304" s="624">
        <v>35000</v>
      </c>
      <c r="D304" s="450">
        <f>D305</f>
        <v>17552</v>
      </c>
      <c r="E304" s="625">
        <f t="shared" si="4"/>
        <v>0.50148571428571431</v>
      </c>
      <c r="F304" s="75"/>
      <c r="G304" s="75"/>
      <c r="H304" s="75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  <c r="AJ304" s="75"/>
      <c r="AK304" s="75"/>
      <c r="AL304" s="75"/>
      <c r="AM304" s="75"/>
    </row>
    <row r="305" spans="1:39" ht="15" customHeight="1" x14ac:dyDescent="0.2">
      <c r="A305" s="220">
        <v>323</v>
      </c>
      <c r="B305" s="341" t="s">
        <v>33</v>
      </c>
      <c r="C305" s="663">
        <v>35000</v>
      </c>
      <c r="D305" s="627">
        <f>D306</f>
        <v>17552</v>
      </c>
      <c r="E305" s="664">
        <f t="shared" si="4"/>
        <v>0.50148571428571431</v>
      </c>
      <c r="F305" s="75"/>
      <c r="G305" s="75"/>
      <c r="H305" s="75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  <c r="AJ305" s="75"/>
      <c r="AK305" s="75"/>
      <c r="AL305" s="75"/>
      <c r="AM305" s="75"/>
    </row>
    <row r="306" spans="1:39" ht="12.75" customHeight="1" x14ac:dyDescent="0.2">
      <c r="A306" s="221">
        <v>323</v>
      </c>
      <c r="B306" s="342" t="s">
        <v>33</v>
      </c>
      <c r="C306" s="401">
        <v>35000</v>
      </c>
      <c r="D306" s="621">
        <v>17552</v>
      </c>
      <c r="E306" s="553">
        <f t="shared" si="4"/>
        <v>0.50148571428571431</v>
      </c>
      <c r="F306" s="75"/>
      <c r="G306" s="75"/>
      <c r="H306" s="75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  <c r="AJ306" s="75"/>
      <c r="AK306" s="75"/>
      <c r="AL306" s="75"/>
      <c r="AM306" s="75"/>
    </row>
    <row r="307" spans="1:39" ht="12.75" customHeight="1" x14ac:dyDescent="0.2">
      <c r="A307" s="234" t="s">
        <v>396</v>
      </c>
      <c r="B307" s="352" t="s">
        <v>191</v>
      </c>
      <c r="C307" s="413">
        <v>250000</v>
      </c>
      <c r="D307" s="441">
        <f>D310</f>
        <v>165884</v>
      </c>
      <c r="E307" s="569">
        <f t="shared" si="4"/>
        <v>0.66353600000000001</v>
      </c>
      <c r="F307" s="75"/>
      <c r="G307" s="75"/>
      <c r="H307" s="75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  <c r="AJ307" s="75"/>
      <c r="AK307" s="75"/>
      <c r="AL307" s="75"/>
      <c r="AM307" s="75"/>
    </row>
    <row r="308" spans="1:39" ht="12.75" customHeight="1" x14ac:dyDescent="0.2">
      <c r="A308" s="241"/>
      <c r="B308" s="359" t="s">
        <v>267</v>
      </c>
      <c r="C308" s="413"/>
      <c r="D308" s="620"/>
      <c r="E308" s="569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  <c r="AJ308" s="75"/>
      <c r="AK308" s="75"/>
      <c r="AL308" s="75"/>
      <c r="AM308" s="75"/>
    </row>
    <row r="309" spans="1:39" ht="12.75" customHeight="1" x14ac:dyDescent="0.2">
      <c r="A309" s="242" t="s">
        <v>90</v>
      </c>
      <c r="B309" s="360" t="s">
        <v>113</v>
      </c>
      <c r="C309" s="414"/>
      <c r="D309" s="621"/>
      <c r="E309" s="570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  <c r="AJ309" s="75"/>
      <c r="AK309" s="75"/>
      <c r="AL309" s="75"/>
      <c r="AM309" s="75"/>
    </row>
    <row r="310" spans="1:39" ht="24" customHeight="1" x14ac:dyDescent="0.2">
      <c r="A310" s="239">
        <v>3</v>
      </c>
      <c r="B310" s="358" t="s">
        <v>61</v>
      </c>
      <c r="C310" s="622">
        <v>250000</v>
      </c>
      <c r="D310" s="449">
        <f>D311</f>
        <v>165884</v>
      </c>
      <c r="E310" s="623">
        <f t="shared" si="4"/>
        <v>0.66353600000000001</v>
      </c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  <c r="AJ310" s="75"/>
      <c r="AK310" s="75"/>
      <c r="AL310" s="75"/>
      <c r="AM310" s="75"/>
    </row>
    <row r="311" spans="1:39" ht="15" customHeight="1" x14ac:dyDescent="0.2">
      <c r="A311" s="223">
        <v>38</v>
      </c>
      <c r="B311" s="319" t="s">
        <v>38</v>
      </c>
      <c r="C311" s="406">
        <v>250000</v>
      </c>
      <c r="D311" s="450">
        <f>D312</f>
        <v>165884</v>
      </c>
      <c r="E311" s="560">
        <f t="shared" si="4"/>
        <v>0.66353600000000001</v>
      </c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  <c r="AJ311" s="75"/>
      <c r="AK311" s="75"/>
      <c r="AL311" s="75"/>
      <c r="AM311" s="75"/>
    </row>
    <row r="312" spans="1:39" x14ac:dyDescent="0.2">
      <c r="A312" s="220">
        <v>383</v>
      </c>
      <c r="B312" s="341" t="s">
        <v>107</v>
      </c>
      <c r="C312" s="407">
        <v>250000</v>
      </c>
      <c r="D312" s="627">
        <f>D313</f>
        <v>165884</v>
      </c>
      <c r="E312" s="561">
        <f t="shared" si="4"/>
        <v>0.66353600000000001</v>
      </c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  <c r="AJ312" s="75"/>
      <c r="AK312" s="75"/>
      <c r="AL312" s="75"/>
      <c r="AM312" s="75"/>
    </row>
    <row r="313" spans="1:39" ht="16.5" customHeight="1" x14ac:dyDescent="0.2">
      <c r="A313" s="221">
        <v>383</v>
      </c>
      <c r="B313" s="342" t="s">
        <v>107</v>
      </c>
      <c r="C313" s="668">
        <v>250000</v>
      </c>
      <c r="D313" s="621">
        <v>165884</v>
      </c>
      <c r="E313" s="669">
        <f t="shared" si="4"/>
        <v>0.66353600000000001</v>
      </c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  <c r="AJ313" s="75"/>
      <c r="AK313" s="75"/>
      <c r="AL313" s="75"/>
      <c r="AM313" s="75"/>
    </row>
    <row r="314" spans="1:39" ht="12.75" customHeight="1" x14ac:dyDescent="0.2">
      <c r="A314" s="822" t="s">
        <v>240</v>
      </c>
      <c r="B314" s="823"/>
      <c r="C314" s="399">
        <v>100000</v>
      </c>
      <c r="D314" s="440">
        <f>D315</f>
        <v>0</v>
      </c>
      <c r="E314" s="558">
        <f t="shared" si="4"/>
        <v>0</v>
      </c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  <c r="AJ314" s="75"/>
      <c r="AK314" s="75"/>
      <c r="AL314" s="75"/>
      <c r="AM314" s="75"/>
    </row>
    <row r="315" spans="1:39" ht="12.75" customHeight="1" x14ac:dyDescent="0.2">
      <c r="A315" s="217" t="s">
        <v>254</v>
      </c>
      <c r="B315" s="340" t="s">
        <v>283</v>
      </c>
      <c r="C315" s="400">
        <v>100000</v>
      </c>
      <c r="D315" s="441">
        <f>D318</f>
        <v>0</v>
      </c>
      <c r="E315" s="552">
        <f t="shared" si="4"/>
        <v>0</v>
      </c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  <c r="AJ315" s="75"/>
      <c r="AK315" s="75"/>
      <c r="AL315" s="75"/>
      <c r="AM315" s="75"/>
    </row>
    <row r="316" spans="1:39" ht="12.75" customHeight="1" x14ac:dyDescent="0.2">
      <c r="A316" s="238"/>
      <c r="B316" s="357" t="s">
        <v>266</v>
      </c>
      <c r="C316" s="400"/>
      <c r="D316" s="620"/>
      <c r="E316" s="552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  <c r="AJ316" s="75"/>
      <c r="AK316" s="75"/>
      <c r="AL316" s="75"/>
      <c r="AM316" s="75"/>
    </row>
    <row r="317" spans="1:39" ht="12.75" customHeight="1" x14ac:dyDescent="0.2">
      <c r="A317" s="243" t="s">
        <v>96</v>
      </c>
      <c r="B317" s="182" t="s">
        <v>113</v>
      </c>
      <c r="C317" s="401"/>
      <c r="D317" s="621"/>
      <c r="E317" s="553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  <c r="AJ317" s="75"/>
      <c r="AK317" s="75"/>
      <c r="AL317" s="75"/>
      <c r="AM317" s="75"/>
    </row>
    <row r="318" spans="1:39" ht="12.75" customHeight="1" x14ac:dyDescent="0.2">
      <c r="A318" s="239">
        <v>3</v>
      </c>
      <c r="B318" s="358" t="s">
        <v>61</v>
      </c>
      <c r="C318" s="622">
        <v>100000</v>
      </c>
      <c r="D318" s="449">
        <f>D319</f>
        <v>0</v>
      </c>
      <c r="E318" s="623">
        <f t="shared" si="4"/>
        <v>0</v>
      </c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  <c r="AJ318" s="75"/>
      <c r="AK318" s="75"/>
      <c r="AL318" s="75"/>
      <c r="AM318" s="75"/>
    </row>
    <row r="319" spans="1:39" ht="14.25" customHeight="1" x14ac:dyDescent="0.2">
      <c r="A319" s="187">
        <v>35</v>
      </c>
      <c r="B319" s="319" t="s">
        <v>285</v>
      </c>
      <c r="C319" s="624">
        <v>100000</v>
      </c>
      <c r="D319" s="450">
        <f>D320</f>
        <v>0</v>
      </c>
      <c r="E319" s="625">
        <f t="shared" si="4"/>
        <v>0</v>
      </c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  <c r="AJ319" s="75"/>
      <c r="AK319" s="75"/>
      <c r="AL319" s="75"/>
      <c r="AM319" s="75"/>
    </row>
    <row r="320" spans="1:39" ht="16.5" customHeight="1" x14ac:dyDescent="0.2">
      <c r="A320" s="244">
        <v>351</v>
      </c>
      <c r="B320" s="324" t="s">
        <v>286</v>
      </c>
      <c r="C320" s="663">
        <v>100000</v>
      </c>
      <c r="D320" s="627">
        <f>D321+D322</f>
        <v>0</v>
      </c>
      <c r="E320" s="664">
        <f t="shared" si="4"/>
        <v>0</v>
      </c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  <c r="AJ320" s="75"/>
      <c r="AK320" s="75"/>
      <c r="AL320" s="75"/>
      <c r="AM320" s="75"/>
    </row>
    <row r="321" spans="1:39" ht="12.75" customHeight="1" x14ac:dyDescent="0.2">
      <c r="A321" s="245">
        <v>351</v>
      </c>
      <c r="B321" s="322" t="s">
        <v>284</v>
      </c>
      <c r="C321" s="629">
        <v>50000</v>
      </c>
      <c r="D321" s="621">
        <v>0</v>
      </c>
      <c r="E321" s="630">
        <f t="shared" si="4"/>
        <v>0</v>
      </c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  <c r="AJ321" s="75"/>
      <c r="AK321" s="75"/>
      <c r="AL321" s="75"/>
      <c r="AM321" s="75"/>
    </row>
    <row r="322" spans="1:39" ht="12.75" customHeight="1" x14ac:dyDescent="0.2">
      <c r="A322" s="245">
        <v>351</v>
      </c>
      <c r="B322" s="322" t="s">
        <v>287</v>
      </c>
      <c r="C322" s="629">
        <v>50000</v>
      </c>
      <c r="D322" s="621">
        <v>0</v>
      </c>
      <c r="E322" s="630">
        <f t="shared" si="4"/>
        <v>0</v>
      </c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  <c r="AJ322" s="75"/>
      <c r="AK322" s="75"/>
      <c r="AL322" s="75"/>
      <c r="AM322" s="75"/>
    </row>
    <row r="323" spans="1:39" ht="12.75" customHeight="1" x14ac:dyDescent="0.2">
      <c r="A323" s="246"/>
      <c r="B323" s="361" t="s">
        <v>237</v>
      </c>
      <c r="C323" s="417"/>
      <c r="D323" s="665"/>
      <c r="E323" s="576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  <c r="AJ323" s="75"/>
      <c r="AK323" s="75"/>
      <c r="AL323" s="75"/>
      <c r="AM323" s="75"/>
    </row>
    <row r="324" spans="1:39" ht="25.5" customHeight="1" x14ac:dyDescent="0.2">
      <c r="A324" s="818" t="s">
        <v>244</v>
      </c>
      <c r="B324" s="819"/>
      <c r="C324" s="418">
        <v>286500</v>
      </c>
      <c r="D324" s="440">
        <f>D325+D334+D341+D351+D358</f>
        <v>99147</v>
      </c>
      <c r="E324" s="577">
        <f t="shared" ref="E324:E387" si="5">D324/C324</f>
        <v>0.34606282722513088</v>
      </c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  <c r="AJ324" s="75"/>
      <c r="AK324" s="75"/>
      <c r="AL324" s="75"/>
      <c r="AM324" s="75"/>
    </row>
    <row r="325" spans="1:39" ht="12.75" customHeight="1" x14ac:dyDescent="0.2">
      <c r="A325" s="247" t="s">
        <v>255</v>
      </c>
      <c r="B325" s="170" t="s">
        <v>194</v>
      </c>
      <c r="C325" s="419">
        <v>75000</v>
      </c>
      <c r="D325" s="441">
        <f>D329</f>
        <v>19314</v>
      </c>
      <c r="E325" s="578">
        <f t="shared" si="5"/>
        <v>0.25752000000000003</v>
      </c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  <c r="AJ325" s="75"/>
      <c r="AK325" s="75"/>
      <c r="AL325" s="75"/>
      <c r="AM325" s="75"/>
    </row>
    <row r="326" spans="1:39" ht="21.75" customHeight="1" x14ac:dyDescent="0.2">
      <c r="A326" s="248"/>
      <c r="B326" s="171" t="s">
        <v>195</v>
      </c>
      <c r="C326" s="413"/>
      <c r="D326" s="441"/>
      <c r="E326" s="569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  <c r="AJ326" s="75"/>
      <c r="AK326" s="75"/>
      <c r="AL326" s="75"/>
      <c r="AM326" s="75"/>
    </row>
    <row r="327" spans="1:39" ht="15" customHeight="1" x14ac:dyDescent="0.2">
      <c r="A327" s="249"/>
      <c r="B327" s="349" t="s">
        <v>265</v>
      </c>
      <c r="C327" s="413"/>
      <c r="D327" s="620"/>
      <c r="E327" s="569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  <c r="AJ327" s="75"/>
      <c r="AK327" s="75"/>
      <c r="AL327" s="75"/>
      <c r="AM327" s="75"/>
    </row>
    <row r="328" spans="1:39" ht="12.75" customHeight="1" x14ac:dyDescent="0.2">
      <c r="A328" s="250" t="s">
        <v>95</v>
      </c>
      <c r="B328" s="353" t="s">
        <v>113</v>
      </c>
      <c r="C328" s="414"/>
      <c r="D328" s="621"/>
      <c r="E328" s="570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  <c r="AJ328" s="75"/>
      <c r="AK328" s="75"/>
      <c r="AL328" s="75"/>
      <c r="AM328" s="75"/>
    </row>
    <row r="329" spans="1:39" ht="12.75" customHeight="1" x14ac:dyDescent="0.2">
      <c r="A329" s="186">
        <v>3</v>
      </c>
      <c r="B329" s="318" t="s">
        <v>61</v>
      </c>
      <c r="C329" s="405">
        <v>75000</v>
      </c>
      <c r="D329" s="449">
        <f>D330</f>
        <v>19314</v>
      </c>
      <c r="E329" s="559">
        <f t="shared" si="5"/>
        <v>0.25752000000000003</v>
      </c>
      <c r="F329" s="75"/>
      <c r="G329" s="75"/>
      <c r="H329" s="75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  <c r="AJ329" s="75"/>
      <c r="AK329" s="75"/>
      <c r="AL329" s="75"/>
      <c r="AM329" s="75"/>
    </row>
    <row r="330" spans="1:39" ht="12.75" customHeight="1" x14ac:dyDescent="0.2">
      <c r="A330" s="187">
        <v>38</v>
      </c>
      <c r="B330" s="319" t="s">
        <v>38</v>
      </c>
      <c r="C330" s="406">
        <v>75000</v>
      </c>
      <c r="D330" s="450">
        <f>D331</f>
        <v>19314</v>
      </c>
      <c r="E330" s="560">
        <f t="shared" si="5"/>
        <v>0.25752000000000003</v>
      </c>
      <c r="F330" s="75"/>
      <c r="G330" s="75"/>
      <c r="H330" s="75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  <c r="AJ330" s="75"/>
      <c r="AK330" s="75"/>
      <c r="AL330" s="75"/>
      <c r="AM330" s="75"/>
    </row>
    <row r="331" spans="1:39" ht="12.75" customHeight="1" x14ac:dyDescent="0.2">
      <c r="A331" s="220">
        <v>381</v>
      </c>
      <c r="B331" s="362" t="s">
        <v>108</v>
      </c>
      <c r="C331" s="407">
        <v>75000</v>
      </c>
      <c r="D331" s="627">
        <f>D332</f>
        <v>19314</v>
      </c>
      <c r="E331" s="561">
        <f t="shared" si="5"/>
        <v>0.25752000000000003</v>
      </c>
      <c r="F331" s="75"/>
      <c r="G331" s="75"/>
      <c r="H331" s="75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  <c r="AJ331" s="75"/>
      <c r="AK331" s="75"/>
      <c r="AL331" s="75"/>
      <c r="AM331" s="75"/>
    </row>
    <row r="332" spans="1:39" ht="12.75" customHeight="1" x14ac:dyDescent="0.2">
      <c r="A332" s="221">
        <v>381</v>
      </c>
      <c r="B332" s="363" t="s">
        <v>108</v>
      </c>
      <c r="C332" s="668">
        <v>75000</v>
      </c>
      <c r="D332" s="621">
        <v>19314</v>
      </c>
      <c r="E332" s="669">
        <f t="shared" si="5"/>
        <v>0.25752000000000003</v>
      </c>
      <c r="F332" s="75"/>
      <c r="G332" s="75"/>
      <c r="H332" s="75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  <c r="AJ332" s="75"/>
      <c r="AK332" s="75"/>
      <c r="AL332" s="75"/>
      <c r="AM332" s="75"/>
    </row>
    <row r="333" spans="1:39" ht="24" customHeight="1" x14ac:dyDescent="0.2">
      <c r="A333" s="247" t="s">
        <v>344</v>
      </c>
      <c r="B333" s="170" t="s">
        <v>345</v>
      </c>
      <c r="C333" s="419"/>
      <c r="D333" s="620"/>
      <c r="E333" s="578"/>
      <c r="F333" s="75"/>
      <c r="G333" s="75"/>
      <c r="H333" s="75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  <c r="AJ333" s="75"/>
      <c r="AK333" s="75"/>
      <c r="AL333" s="75"/>
      <c r="AM333" s="75"/>
    </row>
    <row r="334" spans="1:39" ht="27" customHeight="1" x14ac:dyDescent="0.2">
      <c r="A334" s="248"/>
      <c r="B334" s="171" t="s">
        <v>195</v>
      </c>
      <c r="C334" s="413">
        <v>45000</v>
      </c>
      <c r="D334" s="441">
        <f>D337</f>
        <v>14748</v>
      </c>
      <c r="E334" s="569">
        <f t="shared" si="5"/>
        <v>0.32773333333333332</v>
      </c>
      <c r="F334" s="75"/>
      <c r="G334" s="75"/>
      <c r="H334" s="75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  <c r="AJ334" s="75"/>
      <c r="AK334" s="75"/>
      <c r="AL334" s="75"/>
      <c r="AM334" s="75"/>
    </row>
    <row r="335" spans="1:39" ht="12.75" customHeight="1" x14ac:dyDescent="0.2">
      <c r="A335" s="249"/>
      <c r="B335" s="349" t="s">
        <v>265</v>
      </c>
      <c r="C335" s="413"/>
      <c r="D335" s="620"/>
      <c r="E335" s="569"/>
      <c r="F335" s="75"/>
      <c r="G335" s="75"/>
      <c r="H335" s="75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  <c r="AJ335" s="75"/>
      <c r="AK335" s="75"/>
      <c r="AL335" s="75"/>
      <c r="AM335" s="75"/>
    </row>
    <row r="336" spans="1:39" ht="12.75" customHeight="1" x14ac:dyDescent="0.2">
      <c r="A336" s="250" t="s">
        <v>95</v>
      </c>
      <c r="B336" s="353" t="s">
        <v>113</v>
      </c>
      <c r="C336" s="414"/>
      <c r="D336" s="621"/>
      <c r="E336" s="570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  <c r="AJ336" s="75"/>
      <c r="AK336" s="75"/>
      <c r="AL336" s="75"/>
      <c r="AM336" s="75"/>
    </row>
    <row r="337" spans="1:39" ht="12.75" customHeight="1" x14ac:dyDescent="0.2">
      <c r="A337" s="186">
        <v>3</v>
      </c>
      <c r="B337" s="318" t="s">
        <v>61</v>
      </c>
      <c r="C337" s="405">
        <v>45000</v>
      </c>
      <c r="D337" s="449">
        <f>D338</f>
        <v>14748</v>
      </c>
      <c r="E337" s="559">
        <f t="shared" si="5"/>
        <v>0.32773333333333332</v>
      </c>
      <c r="F337" s="75"/>
      <c r="G337" s="75"/>
      <c r="H337" s="75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  <c r="AJ337" s="75"/>
      <c r="AK337" s="75"/>
      <c r="AL337" s="75"/>
      <c r="AM337" s="75"/>
    </row>
    <row r="338" spans="1:39" ht="12.75" customHeight="1" x14ac:dyDescent="0.2">
      <c r="A338" s="187">
        <v>38</v>
      </c>
      <c r="B338" s="319" t="s">
        <v>38</v>
      </c>
      <c r="C338" s="406">
        <v>45000</v>
      </c>
      <c r="D338" s="450">
        <f>D339</f>
        <v>14748</v>
      </c>
      <c r="E338" s="560">
        <f t="shared" si="5"/>
        <v>0.32773333333333332</v>
      </c>
      <c r="F338" s="75"/>
      <c r="G338" s="75"/>
      <c r="H338" s="35"/>
    </row>
    <row r="339" spans="1:39" ht="12.75" customHeight="1" x14ac:dyDescent="0.2">
      <c r="A339" s="220">
        <v>381</v>
      </c>
      <c r="B339" s="362" t="s">
        <v>108</v>
      </c>
      <c r="C339" s="407">
        <v>45000</v>
      </c>
      <c r="D339" s="627">
        <f>D340</f>
        <v>14748</v>
      </c>
      <c r="E339" s="561">
        <f t="shared" si="5"/>
        <v>0.32773333333333332</v>
      </c>
      <c r="F339" s="75"/>
      <c r="G339" s="75"/>
      <c r="H339" s="35"/>
    </row>
    <row r="340" spans="1:39" ht="25.5" customHeight="1" x14ac:dyDescent="0.2">
      <c r="A340" s="221">
        <v>381</v>
      </c>
      <c r="B340" s="363" t="s">
        <v>108</v>
      </c>
      <c r="C340" s="668">
        <v>45000</v>
      </c>
      <c r="D340" s="621">
        <v>14748</v>
      </c>
      <c r="E340" s="669">
        <f t="shared" si="5"/>
        <v>0.32773333333333332</v>
      </c>
      <c r="F340" s="75"/>
      <c r="G340" s="75"/>
      <c r="H340" s="35"/>
    </row>
    <row r="341" spans="1:39" ht="27" customHeight="1" x14ac:dyDescent="0.2">
      <c r="A341" s="251" t="s">
        <v>403</v>
      </c>
      <c r="B341" s="170" t="s">
        <v>422</v>
      </c>
      <c r="C341" s="413">
        <v>21500</v>
      </c>
      <c r="D341" s="441">
        <f>D345</f>
        <v>0</v>
      </c>
      <c r="E341" s="569">
        <f t="shared" si="5"/>
        <v>0</v>
      </c>
      <c r="F341" s="75"/>
      <c r="G341" s="75"/>
      <c r="H341" s="35"/>
    </row>
    <row r="342" spans="1:39" ht="12.75" customHeight="1" x14ac:dyDescent="0.2">
      <c r="A342" s="252" t="s">
        <v>102</v>
      </c>
      <c r="B342" s="172" t="s">
        <v>70</v>
      </c>
      <c r="C342" s="413"/>
      <c r="D342" s="441"/>
      <c r="E342" s="569"/>
      <c r="F342" s="75"/>
      <c r="G342" s="75"/>
      <c r="H342" s="35"/>
    </row>
    <row r="343" spans="1:39" ht="12.75" customHeight="1" x14ac:dyDescent="0.2">
      <c r="A343" s="253"/>
      <c r="B343" s="172" t="s">
        <v>265</v>
      </c>
      <c r="C343" s="413"/>
      <c r="D343" s="620"/>
      <c r="E343" s="569"/>
      <c r="F343" s="75"/>
      <c r="G343" s="75"/>
      <c r="H343" s="35"/>
    </row>
    <row r="344" spans="1:39" ht="12.75" customHeight="1" x14ac:dyDescent="0.2">
      <c r="A344" s="254" t="s">
        <v>95</v>
      </c>
      <c r="B344" s="364" t="s">
        <v>113</v>
      </c>
      <c r="C344" s="420"/>
      <c r="D344" s="621"/>
      <c r="E344" s="579"/>
      <c r="F344" s="75"/>
      <c r="G344" s="75"/>
      <c r="H344" s="35"/>
    </row>
    <row r="345" spans="1:39" ht="31.5" customHeight="1" x14ac:dyDescent="0.2">
      <c r="A345" s="186">
        <v>3</v>
      </c>
      <c r="B345" s="318" t="s">
        <v>61</v>
      </c>
      <c r="C345" s="405">
        <v>21500</v>
      </c>
      <c r="D345" s="449">
        <f>D346</f>
        <v>0</v>
      </c>
      <c r="E345" s="559">
        <f t="shared" si="5"/>
        <v>0</v>
      </c>
      <c r="F345" s="75"/>
      <c r="G345" s="75"/>
      <c r="H345" s="35"/>
    </row>
    <row r="346" spans="1:39" ht="12.75" customHeight="1" x14ac:dyDescent="0.2">
      <c r="A346" s="187">
        <v>38</v>
      </c>
      <c r="B346" s="319" t="s">
        <v>38</v>
      </c>
      <c r="C346" s="406">
        <v>21500</v>
      </c>
      <c r="D346" s="450">
        <f>D347</f>
        <v>0</v>
      </c>
      <c r="E346" s="560">
        <f t="shared" si="5"/>
        <v>0</v>
      </c>
      <c r="F346" s="75"/>
      <c r="G346" s="75"/>
      <c r="H346" s="35"/>
    </row>
    <row r="347" spans="1:39" ht="12.75" customHeight="1" x14ac:dyDescent="0.2">
      <c r="A347" s="255">
        <v>381</v>
      </c>
      <c r="B347" s="365" t="s">
        <v>257</v>
      </c>
      <c r="C347" s="407">
        <v>21500</v>
      </c>
      <c r="D347" s="627">
        <f>D348+D349+D350</f>
        <v>0</v>
      </c>
      <c r="E347" s="561">
        <f t="shared" si="5"/>
        <v>0</v>
      </c>
      <c r="F347" s="75"/>
      <c r="G347" s="75"/>
      <c r="H347" s="35"/>
    </row>
    <row r="348" spans="1:39" ht="12.75" customHeight="1" x14ac:dyDescent="0.2">
      <c r="A348" s="256">
        <v>381</v>
      </c>
      <c r="B348" s="353" t="s">
        <v>423</v>
      </c>
      <c r="C348" s="414">
        <v>10000</v>
      </c>
      <c r="D348" s="621">
        <v>0</v>
      </c>
      <c r="E348" s="570">
        <f t="shared" si="5"/>
        <v>0</v>
      </c>
      <c r="F348" s="75"/>
      <c r="G348" s="75"/>
      <c r="H348" s="35"/>
    </row>
    <row r="349" spans="1:39" ht="20.100000000000001" customHeight="1" x14ac:dyDescent="0.2">
      <c r="A349" s="256">
        <v>381</v>
      </c>
      <c r="B349" s="353" t="s">
        <v>424</v>
      </c>
      <c r="C349" s="414">
        <v>1500</v>
      </c>
      <c r="D349" s="621">
        <v>0</v>
      </c>
      <c r="E349" s="570">
        <f t="shared" si="5"/>
        <v>0</v>
      </c>
      <c r="F349" s="75"/>
      <c r="G349" s="75"/>
      <c r="H349" s="35"/>
    </row>
    <row r="350" spans="1:39" ht="24" customHeight="1" x14ac:dyDescent="0.2">
      <c r="A350" s="256">
        <v>381</v>
      </c>
      <c r="B350" s="353" t="s">
        <v>425</v>
      </c>
      <c r="C350" s="414">
        <v>10000</v>
      </c>
      <c r="D350" s="621">
        <v>0</v>
      </c>
      <c r="E350" s="570">
        <f t="shared" si="5"/>
        <v>0</v>
      </c>
      <c r="F350" s="75"/>
      <c r="G350" s="75"/>
      <c r="H350" s="35"/>
    </row>
    <row r="351" spans="1:39" ht="15" customHeight="1" x14ac:dyDescent="0.2">
      <c r="A351" s="234" t="s">
        <v>409</v>
      </c>
      <c r="B351" s="142" t="s">
        <v>226</v>
      </c>
      <c r="C351" s="413">
        <v>100000</v>
      </c>
      <c r="D351" s="441">
        <f>D354</f>
        <v>52800</v>
      </c>
      <c r="E351" s="569">
        <f t="shared" si="5"/>
        <v>0.52800000000000002</v>
      </c>
      <c r="F351" s="75"/>
      <c r="G351" s="75"/>
      <c r="H351" s="35"/>
    </row>
    <row r="352" spans="1:39" ht="12.75" customHeight="1" x14ac:dyDescent="0.2">
      <c r="A352" s="232"/>
      <c r="B352" s="366" t="s">
        <v>265</v>
      </c>
      <c r="C352" s="413"/>
      <c r="D352" s="620"/>
      <c r="E352" s="569"/>
      <c r="F352" s="75"/>
      <c r="G352" s="75"/>
      <c r="H352" s="35"/>
    </row>
    <row r="353" spans="1:8" ht="12.75" customHeight="1" x14ac:dyDescent="0.2">
      <c r="A353" s="235" t="s">
        <v>95</v>
      </c>
      <c r="B353" s="367" t="s">
        <v>113</v>
      </c>
      <c r="C353" s="420"/>
      <c r="D353" s="621"/>
      <c r="E353" s="579"/>
      <c r="F353" s="75"/>
      <c r="G353" s="75"/>
      <c r="H353" s="35"/>
    </row>
    <row r="354" spans="1:8" ht="12.75" customHeight="1" x14ac:dyDescent="0.2">
      <c r="A354" s="186">
        <v>3</v>
      </c>
      <c r="B354" s="318" t="s">
        <v>61</v>
      </c>
      <c r="C354" s="405">
        <v>100000</v>
      </c>
      <c r="D354" s="449">
        <f>D355</f>
        <v>52800</v>
      </c>
      <c r="E354" s="559">
        <f t="shared" si="5"/>
        <v>0.52800000000000002</v>
      </c>
      <c r="F354" s="75"/>
      <c r="G354" s="75"/>
      <c r="H354" s="35"/>
    </row>
    <row r="355" spans="1:8" ht="13.5" customHeight="1" x14ac:dyDescent="0.2">
      <c r="A355" s="223">
        <v>37</v>
      </c>
      <c r="B355" s="368" t="s">
        <v>138</v>
      </c>
      <c r="C355" s="406">
        <v>100000</v>
      </c>
      <c r="D355" s="450">
        <f>D356</f>
        <v>52800</v>
      </c>
      <c r="E355" s="560">
        <f t="shared" si="5"/>
        <v>0.52800000000000002</v>
      </c>
      <c r="F355" s="75"/>
      <c r="G355" s="75"/>
      <c r="H355" s="35"/>
    </row>
    <row r="356" spans="1:8" ht="12.75" customHeight="1" x14ac:dyDescent="0.2">
      <c r="A356" s="224">
        <v>372</v>
      </c>
      <c r="B356" s="362" t="s">
        <v>110</v>
      </c>
      <c r="C356" s="407">
        <v>100000</v>
      </c>
      <c r="D356" s="627">
        <f>D357</f>
        <v>52800</v>
      </c>
      <c r="E356" s="561">
        <f t="shared" si="5"/>
        <v>0.52800000000000002</v>
      </c>
      <c r="F356" s="75"/>
      <c r="G356" s="75"/>
      <c r="H356" s="35"/>
    </row>
    <row r="357" spans="1:8" ht="23.25" customHeight="1" x14ac:dyDescent="0.2">
      <c r="A357" s="257">
        <v>372</v>
      </c>
      <c r="B357" s="369" t="s">
        <v>110</v>
      </c>
      <c r="C357" s="414">
        <v>100000</v>
      </c>
      <c r="D357" s="621">
        <v>52800</v>
      </c>
      <c r="E357" s="570">
        <f t="shared" si="5"/>
        <v>0.52800000000000002</v>
      </c>
      <c r="F357" s="75"/>
      <c r="G357" s="75"/>
      <c r="H357" s="35"/>
    </row>
    <row r="358" spans="1:8" ht="20.100000000000001" customHeight="1" x14ac:dyDescent="0.2">
      <c r="A358" s="234" t="s">
        <v>295</v>
      </c>
      <c r="B358" s="142" t="s">
        <v>217</v>
      </c>
      <c r="C358" s="413">
        <v>45000</v>
      </c>
      <c r="D358" s="441">
        <f>D361</f>
        <v>12285</v>
      </c>
      <c r="E358" s="569">
        <f t="shared" si="5"/>
        <v>0.27300000000000002</v>
      </c>
      <c r="F358" s="75"/>
      <c r="G358" s="75"/>
      <c r="H358" s="35"/>
    </row>
    <row r="359" spans="1:8" ht="15" customHeight="1" x14ac:dyDescent="0.2">
      <c r="A359" s="232"/>
      <c r="B359" s="366" t="s">
        <v>265</v>
      </c>
      <c r="C359" s="413"/>
      <c r="D359" s="620"/>
      <c r="E359" s="569"/>
      <c r="F359" s="75"/>
      <c r="G359" s="75"/>
      <c r="H359" s="35"/>
    </row>
    <row r="360" spans="1:8" ht="15" customHeight="1" x14ac:dyDescent="0.2">
      <c r="A360" s="235" t="s">
        <v>95</v>
      </c>
      <c r="B360" s="367" t="s">
        <v>113</v>
      </c>
      <c r="C360" s="420"/>
      <c r="D360" s="621"/>
      <c r="E360" s="579"/>
      <c r="F360" s="75"/>
      <c r="G360" s="75"/>
      <c r="H360" s="35"/>
    </row>
    <row r="361" spans="1:8" ht="12.75" customHeight="1" x14ac:dyDescent="0.2">
      <c r="A361" s="186">
        <v>3</v>
      </c>
      <c r="B361" s="318" t="s">
        <v>61</v>
      </c>
      <c r="C361" s="405">
        <v>45000</v>
      </c>
      <c r="D361" s="449">
        <f>D362</f>
        <v>12285</v>
      </c>
      <c r="E361" s="559">
        <f t="shared" si="5"/>
        <v>0.27300000000000002</v>
      </c>
      <c r="F361" s="75"/>
      <c r="G361" s="75"/>
      <c r="H361" s="35"/>
    </row>
    <row r="362" spans="1:8" ht="13.5" customHeight="1" x14ac:dyDescent="0.2">
      <c r="A362" s="223">
        <v>37</v>
      </c>
      <c r="B362" s="368" t="s">
        <v>138</v>
      </c>
      <c r="C362" s="406">
        <v>45000</v>
      </c>
      <c r="D362" s="450">
        <f>D363</f>
        <v>12285</v>
      </c>
      <c r="E362" s="560">
        <f t="shared" si="5"/>
        <v>0.27300000000000002</v>
      </c>
      <c r="F362" s="75"/>
      <c r="G362" s="75"/>
      <c r="H362" s="35"/>
    </row>
    <row r="363" spans="1:8" ht="12.75" customHeight="1" x14ac:dyDescent="0.2">
      <c r="A363" s="224">
        <v>372</v>
      </c>
      <c r="B363" s="362" t="s">
        <v>110</v>
      </c>
      <c r="C363" s="407">
        <v>45000</v>
      </c>
      <c r="D363" s="627">
        <f>D364</f>
        <v>12285</v>
      </c>
      <c r="E363" s="561">
        <f t="shared" si="5"/>
        <v>0.27300000000000002</v>
      </c>
      <c r="F363" s="75"/>
      <c r="G363" s="75"/>
      <c r="H363" s="35"/>
    </row>
    <row r="364" spans="1:8" ht="12.75" customHeight="1" x14ac:dyDescent="0.2">
      <c r="A364" s="257">
        <v>372</v>
      </c>
      <c r="B364" s="369" t="s">
        <v>110</v>
      </c>
      <c r="C364" s="414">
        <v>45000</v>
      </c>
      <c r="D364" s="621">
        <v>12285</v>
      </c>
      <c r="E364" s="570">
        <f t="shared" si="5"/>
        <v>0.27300000000000002</v>
      </c>
      <c r="F364" s="75"/>
      <c r="G364" s="75"/>
      <c r="H364" s="35"/>
    </row>
    <row r="365" spans="1:8" ht="12.75" customHeight="1" x14ac:dyDescent="0.2">
      <c r="A365" s="258"/>
      <c r="B365" s="370" t="s">
        <v>239</v>
      </c>
      <c r="C365" s="421"/>
      <c r="D365" s="665"/>
      <c r="E365" s="580"/>
      <c r="F365" s="75"/>
      <c r="G365" s="75"/>
      <c r="H365" s="35"/>
    </row>
    <row r="366" spans="1:8" ht="15" customHeight="1" x14ac:dyDescent="0.2">
      <c r="A366" s="818" t="s">
        <v>245</v>
      </c>
      <c r="B366" s="819"/>
      <c r="C366" s="409">
        <v>200000</v>
      </c>
      <c r="D366" s="440">
        <f>D367+D374+D381+D388</f>
        <v>46652</v>
      </c>
      <c r="E366" s="564">
        <f t="shared" si="5"/>
        <v>0.23326</v>
      </c>
      <c r="F366" s="75"/>
      <c r="G366" s="75"/>
      <c r="H366" s="35"/>
    </row>
    <row r="367" spans="1:8" ht="15" customHeight="1" x14ac:dyDescent="0.2">
      <c r="A367" s="259" t="s">
        <v>256</v>
      </c>
      <c r="B367" s="371" t="s">
        <v>196</v>
      </c>
      <c r="C367" s="413">
        <v>80000</v>
      </c>
      <c r="D367" s="441">
        <f>D370</f>
        <v>30652</v>
      </c>
      <c r="E367" s="569">
        <f t="shared" si="5"/>
        <v>0.38314999999999999</v>
      </c>
      <c r="F367" s="75"/>
      <c r="G367" s="75"/>
      <c r="H367" s="35"/>
    </row>
    <row r="368" spans="1:8" ht="25.5" customHeight="1" x14ac:dyDescent="0.2">
      <c r="A368" s="260"/>
      <c r="B368" s="352" t="s">
        <v>261</v>
      </c>
      <c r="C368" s="413"/>
      <c r="D368" s="620"/>
      <c r="E368" s="569"/>
      <c r="F368" s="75"/>
      <c r="G368" s="75"/>
      <c r="H368" s="35"/>
    </row>
    <row r="369" spans="1:8" ht="13.5" customHeight="1" x14ac:dyDescent="0.2">
      <c r="A369" s="261" t="s">
        <v>91</v>
      </c>
      <c r="B369" s="372" t="s">
        <v>113</v>
      </c>
      <c r="C369" s="420"/>
      <c r="D369" s="621"/>
      <c r="E369" s="579"/>
      <c r="F369" s="75"/>
      <c r="G369" s="75"/>
      <c r="H369" s="35"/>
    </row>
    <row r="370" spans="1:8" ht="12.75" customHeight="1" x14ac:dyDescent="0.2">
      <c r="A370" s="186">
        <v>3</v>
      </c>
      <c r="B370" s="318" t="s">
        <v>61</v>
      </c>
      <c r="C370" s="405">
        <v>80000</v>
      </c>
      <c r="D370" s="449">
        <f>D371</f>
        <v>30652</v>
      </c>
      <c r="E370" s="559">
        <f t="shared" si="5"/>
        <v>0.38314999999999999</v>
      </c>
      <c r="F370" s="75"/>
      <c r="G370" s="75"/>
      <c r="H370" s="35"/>
    </row>
    <row r="371" spans="1:8" ht="12.75" customHeight="1" x14ac:dyDescent="0.2">
      <c r="A371" s="223">
        <v>37</v>
      </c>
      <c r="B371" s="368" t="s">
        <v>138</v>
      </c>
      <c r="C371" s="406">
        <v>80000</v>
      </c>
      <c r="D371" s="450">
        <f>D372</f>
        <v>30652</v>
      </c>
      <c r="E371" s="560">
        <f t="shared" si="5"/>
        <v>0.38314999999999999</v>
      </c>
      <c r="F371" s="75"/>
      <c r="G371" s="75"/>
      <c r="H371" s="35"/>
    </row>
    <row r="372" spans="1:8" ht="12.75" customHeight="1" x14ac:dyDescent="0.2">
      <c r="A372" s="224">
        <v>372</v>
      </c>
      <c r="B372" s="362" t="s">
        <v>68</v>
      </c>
      <c r="C372" s="407">
        <v>80000</v>
      </c>
      <c r="D372" s="627">
        <f>D373</f>
        <v>30652</v>
      </c>
      <c r="E372" s="561">
        <f t="shared" si="5"/>
        <v>0.38314999999999999</v>
      </c>
      <c r="F372" s="75"/>
      <c r="G372" s="75"/>
      <c r="H372" s="35"/>
    </row>
    <row r="373" spans="1:8" ht="15" customHeight="1" x14ac:dyDescent="0.2">
      <c r="A373" s="221">
        <v>372</v>
      </c>
      <c r="B373" s="342" t="s">
        <v>68</v>
      </c>
      <c r="C373" s="668">
        <v>80000</v>
      </c>
      <c r="D373" s="621">
        <v>30652</v>
      </c>
      <c r="E373" s="669">
        <f t="shared" si="5"/>
        <v>0.38314999999999999</v>
      </c>
      <c r="F373" s="75"/>
      <c r="G373" s="75"/>
      <c r="H373" s="35"/>
    </row>
    <row r="374" spans="1:8" ht="15" customHeight="1" x14ac:dyDescent="0.2">
      <c r="A374" s="259" t="s">
        <v>296</v>
      </c>
      <c r="B374" s="373" t="s">
        <v>197</v>
      </c>
      <c r="C374" s="413">
        <v>60000</v>
      </c>
      <c r="D374" s="441">
        <f>D377</f>
        <v>16000</v>
      </c>
      <c r="E374" s="569">
        <f t="shared" si="5"/>
        <v>0.26666666666666666</v>
      </c>
      <c r="F374" s="75"/>
      <c r="G374" s="75"/>
      <c r="H374" s="35"/>
    </row>
    <row r="375" spans="1:8" ht="33" customHeight="1" x14ac:dyDescent="0.2">
      <c r="A375" s="260"/>
      <c r="B375" s="352" t="s">
        <v>261</v>
      </c>
      <c r="C375" s="413"/>
      <c r="D375" s="620"/>
      <c r="E375" s="569"/>
      <c r="F375" s="75"/>
      <c r="G375" s="75"/>
      <c r="H375" s="35"/>
    </row>
    <row r="376" spans="1:8" ht="12.75" customHeight="1" x14ac:dyDescent="0.2">
      <c r="A376" s="261" t="s">
        <v>91</v>
      </c>
      <c r="B376" s="372" t="s">
        <v>113</v>
      </c>
      <c r="C376" s="420"/>
      <c r="D376" s="621"/>
      <c r="E376" s="579"/>
      <c r="F376" s="75"/>
      <c r="G376" s="75"/>
      <c r="H376" s="35"/>
    </row>
    <row r="377" spans="1:8" ht="12.75" customHeight="1" x14ac:dyDescent="0.2">
      <c r="A377" s="186">
        <v>3</v>
      </c>
      <c r="B377" s="318" t="s">
        <v>61</v>
      </c>
      <c r="C377" s="405">
        <v>60000</v>
      </c>
      <c r="D377" s="449">
        <f>D378</f>
        <v>16000</v>
      </c>
      <c r="E377" s="559">
        <f t="shared" si="5"/>
        <v>0.26666666666666666</v>
      </c>
      <c r="F377" s="75"/>
      <c r="G377" s="75"/>
      <c r="H377" s="35"/>
    </row>
    <row r="378" spans="1:8" ht="12.75" customHeight="1" x14ac:dyDescent="0.2">
      <c r="A378" s="223">
        <v>37</v>
      </c>
      <c r="B378" s="368" t="s">
        <v>138</v>
      </c>
      <c r="C378" s="406">
        <v>60000</v>
      </c>
      <c r="D378" s="450">
        <f>D379</f>
        <v>16000</v>
      </c>
      <c r="E378" s="560">
        <f t="shared" si="5"/>
        <v>0.26666666666666666</v>
      </c>
      <c r="F378" s="75"/>
      <c r="G378" s="75"/>
      <c r="H378" s="35"/>
    </row>
    <row r="379" spans="1:8" ht="12.75" customHeight="1" x14ac:dyDescent="0.2">
      <c r="A379" s="220">
        <v>372</v>
      </c>
      <c r="B379" s="341" t="s">
        <v>68</v>
      </c>
      <c r="C379" s="407">
        <v>60000</v>
      </c>
      <c r="D379" s="627">
        <f>D380</f>
        <v>16000</v>
      </c>
      <c r="E379" s="561">
        <f t="shared" si="5"/>
        <v>0.26666666666666666</v>
      </c>
      <c r="F379" s="75"/>
      <c r="G379" s="75"/>
      <c r="H379" s="35"/>
    </row>
    <row r="380" spans="1:8" ht="15" customHeight="1" x14ac:dyDescent="0.2">
      <c r="A380" s="221">
        <v>372</v>
      </c>
      <c r="B380" s="342" t="s">
        <v>68</v>
      </c>
      <c r="C380" s="414">
        <v>60000</v>
      </c>
      <c r="D380" s="621">
        <v>16000</v>
      </c>
      <c r="E380" s="570">
        <f t="shared" si="5"/>
        <v>0.26666666666666666</v>
      </c>
      <c r="F380" s="75"/>
      <c r="G380" s="75"/>
      <c r="H380" s="35"/>
    </row>
    <row r="381" spans="1:8" ht="15" customHeight="1" x14ac:dyDescent="0.2">
      <c r="A381" s="262" t="s">
        <v>297</v>
      </c>
      <c r="B381" s="142" t="s">
        <v>198</v>
      </c>
      <c r="C381" s="413">
        <v>45000</v>
      </c>
      <c r="D381" s="441">
        <f>D384</f>
        <v>0</v>
      </c>
      <c r="E381" s="569">
        <f t="shared" si="5"/>
        <v>0</v>
      </c>
      <c r="F381" s="75"/>
      <c r="G381" s="75"/>
      <c r="H381" s="35"/>
    </row>
    <row r="382" spans="1:8" ht="19.5" customHeight="1" x14ac:dyDescent="0.2">
      <c r="A382" s="260"/>
      <c r="B382" s="374" t="s">
        <v>261</v>
      </c>
      <c r="C382" s="413"/>
      <c r="D382" s="620"/>
      <c r="E382" s="569"/>
      <c r="F382" s="75"/>
      <c r="G382" s="75"/>
      <c r="H382" s="35"/>
    </row>
    <row r="383" spans="1:8" ht="12.75" customHeight="1" x14ac:dyDescent="0.2">
      <c r="A383" s="261" t="s">
        <v>91</v>
      </c>
      <c r="B383" s="372" t="s">
        <v>113</v>
      </c>
      <c r="C383" s="420"/>
      <c r="D383" s="621"/>
      <c r="E383" s="579"/>
      <c r="F383" s="75"/>
      <c r="G383" s="75"/>
      <c r="H383" s="35"/>
    </row>
    <row r="384" spans="1:8" ht="12.75" customHeight="1" x14ac:dyDescent="0.2">
      <c r="A384" s="186">
        <v>3</v>
      </c>
      <c r="B384" s="318" t="s">
        <v>61</v>
      </c>
      <c r="C384" s="405">
        <v>45000</v>
      </c>
      <c r="D384" s="449">
        <f>D385</f>
        <v>0</v>
      </c>
      <c r="E384" s="559">
        <f t="shared" si="5"/>
        <v>0</v>
      </c>
      <c r="F384" s="75"/>
      <c r="G384" s="75"/>
      <c r="H384" s="35"/>
    </row>
    <row r="385" spans="1:8" ht="12.75" customHeight="1" x14ac:dyDescent="0.2">
      <c r="A385" s="223">
        <v>37</v>
      </c>
      <c r="B385" s="368" t="s">
        <v>138</v>
      </c>
      <c r="C385" s="406">
        <v>45000</v>
      </c>
      <c r="D385" s="450">
        <f>D386</f>
        <v>0</v>
      </c>
      <c r="E385" s="560">
        <f t="shared" si="5"/>
        <v>0</v>
      </c>
      <c r="F385" s="75"/>
      <c r="G385" s="75"/>
      <c r="H385" s="35"/>
    </row>
    <row r="386" spans="1:8" ht="12.75" customHeight="1" x14ac:dyDescent="0.2">
      <c r="A386" s="220">
        <v>372</v>
      </c>
      <c r="B386" s="341" t="s">
        <v>68</v>
      </c>
      <c r="C386" s="407">
        <v>45000</v>
      </c>
      <c r="D386" s="627">
        <f>D387</f>
        <v>0</v>
      </c>
      <c r="E386" s="561">
        <f t="shared" si="5"/>
        <v>0</v>
      </c>
      <c r="F386" s="75"/>
      <c r="G386" s="75"/>
      <c r="H386" s="35"/>
    </row>
    <row r="387" spans="1:8" ht="15" customHeight="1" x14ac:dyDescent="0.2">
      <c r="A387" s="263">
        <v>372</v>
      </c>
      <c r="B387" s="375" t="s">
        <v>68</v>
      </c>
      <c r="C387" s="668">
        <v>45000</v>
      </c>
      <c r="D387" s="621">
        <v>0</v>
      </c>
      <c r="E387" s="669">
        <f t="shared" si="5"/>
        <v>0</v>
      </c>
      <c r="F387" s="75"/>
      <c r="G387" s="75"/>
      <c r="H387" s="35"/>
    </row>
    <row r="388" spans="1:8" ht="15" customHeight="1" x14ac:dyDescent="0.2">
      <c r="A388" s="262" t="s">
        <v>325</v>
      </c>
      <c r="B388" s="463" t="s">
        <v>316</v>
      </c>
      <c r="C388" s="413">
        <v>15000</v>
      </c>
      <c r="D388" s="441">
        <f>D391</f>
        <v>0</v>
      </c>
      <c r="E388" s="569">
        <f t="shared" ref="E388:E451" si="6">D388/C388</f>
        <v>0</v>
      </c>
      <c r="F388" s="75"/>
      <c r="G388" s="75"/>
      <c r="H388" s="35"/>
    </row>
    <row r="389" spans="1:8" ht="12.75" customHeight="1" x14ac:dyDescent="0.2">
      <c r="A389" s="260"/>
      <c r="B389" s="374" t="s">
        <v>261</v>
      </c>
      <c r="C389" s="413"/>
      <c r="D389" s="620"/>
      <c r="E389" s="569"/>
      <c r="F389" s="75"/>
      <c r="G389" s="75"/>
      <c r="H389" s="35"/>
    </row>
    <row r="390" spans="1:8" ht="27.75" customHeight="1" x14ac:dyDescent="0.2">
      <c r="A390" s="261" t="s">
        <v>91</v>
      </c>
      <c r="B390" s="372" t="s">
        <v>113</v>
      </c>
      <c r="C390" s="420"/>
      <c r="D390" s="621"/>
      <c r="E390" s="579"/>
      <c r="F390" s="75"/>
      <c r="G390" s="75"/>
      <c r="H390" s="35"/>
    </row>
    <row r="391" spans="1:8" ht="21" customHeight="1" x14ac:dyDescent="0.2">
      <c r="A391" s="186">
        <v>3</v>
      </c>
      <c r="B391" s="318" t="s">
        <v>61</v>
      </c>
      <c r="C391" s="405">
        <v>15000</v>
      </c>
      <c r="D391" s="449">
        <f>D392</f>
        <v>0</v>
      </c>
      <c r="E391" s="559">
        <f t="shared" si="6"/>
        <v>0</v>
      </c>
      <c r="F391" s="75"/>
      <c r="G391" s="75"/>
      <c r="H391" s="35"/>
    </row>
    <row r="392" spans="1:8" ht="12.75" customHeight="1" x14ac:dyDescent="0.2">
      <c r="A392" s="223">
        <v>37</v>
      </c>
      <c r="B392" s="368" t="s">
        <v>138</v>
      </c>
      <c r="C392" s="406">
        <v>15000</v>
      </c>
      <c r="D392" s="450">
        <f>D393</f>
        <v>0</v>
      </c>
      <c r="E392" s="560">
        <f t="shared" si="6"/>
        <v>0</v>
      </c>
      <c r="F392" s="75"/>
      <c r="G392" s="75"/>
      <c r="H392" s="35"/>
    </row>
    <row r="393" spans="1:8" ht="12.75" customHeight="1" x14ac:dyDescent="0.2">
      <c r="A393" s="220">
        <v>372</v>
      </c>
      <c r="B393" s="341" t="s">
        <v>68</v>
      </c>
      <c r="C393" s="407">
        <v>15000</v>
      </c>
      <c r="D393" s="627">
        <f>D394</f>
        <v>0</v>
      </c>
      <c r="E393" s="561">
        <f t="shared" si="6"/>
        <v>0</v>
      </c>
      <c r="F393" s="75"/>
      <c r="G393" s="75"/>
      <c r="H393" s="35"/>
    </row>
    <row r="394" spans="1:8" ht="15" customHeight="1" x14ac:dyDescent="0.2">
      <c r="A394" s="488">
        <v>372</v>
      </c>
      <c r="B394" s="350" t="s">
        <v>68</v>
      </c>
      <c r="C394" s="548">
        <v>15000</v>
      </c>
      <c r="D394" s="674">
        <v>0</v>
      </c>
      <c r="E394" s="575">
        <f t="shared" si="6"/>
        <v>0</v>
      </c>
      <c r="F394" s="75"/>
      <c r="G394" s="75"/>
      <c r="H394" s="35"/>
    </row>
    <row r="395" spans="1:8" ht="15" customHeight="1" x14ac:dyDescent="0.2">
      <c r="A395" s="824" t="s">
        <v>104</v>
      </c>
      <c r="B395" s="825"/>
      <c r="C395" s="423"/>
      <c r="D395" s="665"/>
      <c r="E395" s="581"/>
      <c r="F395" s="75"/>
      <c r="G395" s="75"/>
      <c r="H395" s="35"/>
    </row>
    <row r="396" spans="1:8" ht="12.75" customHeight="1" x14ac:dyDescent="0.2">
      <c r="A396" s="264" t="s">
        <v>348</v>
      </c>
      <c r="B396" s="143"/>
      <c r="C396" s="409">
        <v>285000</v>
      </c>
      <c r="D396" s="440">
        <f>D397+D404+D411+D418</f>
        <v>92500</v>
      </c>
      <c r="E396" s="564">
        <f t="shared" si="6"/>
        <v>0.32456140350877194</v>
      </c>
      <c r="F396" s="75"/>
      <c r="G396" s="75"/>
      <c r="H396" s="35"/>
    </row>
    <row r="397" spans="1:8" ht="12.75" customHeight="1" x14ac:dyDescent="0.2">
      <c r="A397" s="259" t="s">
        <v>352</v>
      </c>
      <c r="B397" s="142" t="s">
        <v>203</v>
      </c>
      <c r="C397" s="413">
        <v>230000</v>
      </c>
      <c r="D397" s="441">
        <f>D400</f>
        <v>90000</v>
      </c>
      <c r="E397" s="569">
        <f t="shared" si="6"/>
        <v>0.39130434782608697</v>
      </c>
      <c r="F397" s="75"/>
      <c r="G397" s="75"/>
      <c r="H397" s="35"/>
    </row>
    <row r="398" spans="1:8" ht="12.75" customHeight="1" x14ac:dyDescent="0.2">
      <c r="A398" s="260"/>
      <c r="B398" s="352" t="s">
        <v>263</v>
      </c>
      <c r="C398" s="413"/>
      <c r="D398" s="620"/>
      <c r="E398" s="569"/>
      <c r="F398" s="75"/>
      <c r="G398" s="75"/>
      <c r="H398" s="35"/>
    </row>
    <row r="399" spans="1:8" x14ac:dyDescent="0.2">
      <c r="A399" s="265" t="s">
        <v>105</v>
      </c>
      <c r="B399" s="379" t="s">
        <v>113</v>
      </c>
      <c r="C399" s="424"/>
      <c r="D399" s="621"/>
      <c r="E399" s="582"/>
      <c r="F399" s="75"/>
      <c r="G399" s="75"/>
      <c r="H399" s="35"/>
    </row>
    <row r="400" spans="1:8" ht="15" customHeight="1" x14ac:dyDescent="0.2">
      <c r="A400" s="186">
        <v>3</v>
      </c>
      <c r="B400" s="318" t="s">
        <v>61</v>
      </c>
      <c r="C400" s="675">
        <v>230000</v>
      </c>
      <c r="D400" s="449">
        <f>D401</f>
        <v>90000</v>
      </c>
      <c r="E400" s="676">
        <f t="shared" si="6"/>
        <v>0.39130434782608697</v>
      </c>
      <c r="F400" s="75"/>
      <c r="G400" s="75"/>
      <c r="H400" s="35"/>
    </row>
    <row r="401" spans="1:8" ht="15" customHeight="1" x14ac:dyDescent="0.2">
      <c r="A401" s="187">
        <v>38</v>
      </c>
      <c r="B401" s="319" t="s">
        <v>38</v>
      </c>
      <c r="C401" s="677">
        <v>230000</v>
      </c>
      <c r="D401" s="450">
        <f>D402</f>
        <v>90000</v>
      </c>
      <c r="E401" s="678">
        <f t="shared" si="6"/>
        <v>0.39130434782608697</v>
      </c>
      <c r="F401" s="75"/>
      <c r="G401" s="75"/>
      <c r="H401" s="35"/>
    </row>
    <row r="402" spans="1:8" ht="12.75" customHeight="1" x14ac:dyDescent="0.2">
      <c r="A402" s="220">
        <v>381</v>
      </c>
      <c r="B402" s="362" t="s">
        <v>63</v>
      </c>
      <c r="C402" s="407">
        <v>230000</v>
      </c>
      <c r="D402" s="627">
        <f>D403</f>
        <v>90000</v>
      </c>
      <c r="E402" s="561">
        <f t="shared" si="6"/>
        <v>0.39130434782608697</v>
      </c>
      <c r="F402" s="75"/>
      <c r="G402" s="75"/>
      <c r="H402" s="35"/>
    </row>
    <row r="403" spans="1:8" ht="12.75" customHeight="1" x14ac:dyDescent="0.2">
      <c r="A403" s="221">
        <v>381</v>
      </c>
      <c r="B403" s="380" t="s">
        <v>63</v>
      </c>
      <c r="C403" s="668">
        <v>230000</v>
      </c>
      <c r="D403" s="621">
        <v>90000</v>
      </c>
      <c r="E403" s="669">
        <f t="shared" si="6"/>
        <v>0.39130434782608697</v>
      </c>
      <c r="F403" s="75"/>
      <c r="G403" s="75"/>
      <c r="H403" s="35"/>
    </row>
    <row r="404" spans="1:8" ht="27" customHeight="1" x14ac:dyDescent="0.2">
      <c r="A404" s="259" t="s">
        <v>353</v>
      </c>
      <c r="B404" s="371" t="s">
        <v>204</v>
      </c>
      <c r="C404" s="413">
        <v>35000</v>
      </c>
      <c r="D404" s="441">
        <f>D407</f>
        <v>0</v>
      </c>
      <c r="E404" s="569">
        <f t="shared" si="6"/>
        <v>0</v>
      </c>
      <c r="F404" s="75"/>
      <c r="G404" s="75"/>
      <c r="H404" s="35"/>
    </row>
    <row r="405" spans="1:8" ht="33" customHeight="1" x14ac:dyDescent="0.2">
      <c r="A405" s="260"/>
      <c r="B405" s="352" t="s">
        <v>263</v>
      </c>
      <c r="C405" s="413"/>
      <c r="D405" s="620"/>
      <c r="E405" s="569"/>
      <c r="F405" s="75"/>
      <c r="G405" s="75"/>
      <c r="H405" s="35"/>
    </row>
    <row r="406" spans="1:8" ht="25.5" customHeight="1" x14ac:dyDescent="0.2">
      <c r="A406" s="265" t="s">
        <v>105</v>
      </c>
      <c r="B406" s="379" t="s">
        <v>113</v>
      </c>
      <c r="C406" s="425"/>
      <c r="D406" s="621"/>
      <c r="E406" s="583"/>
      <c r="F406" s="75"/>
      <c r="G406" s="75"/>
      <c r="H406" s="35"/>
    </row>
    <row r="407" spans="1:8" x14ac:dyDescent="0.2">
      <c r="A407" s="186">
        <v>3</v>
      </c>
      <c r="B407" s="318" t="s">
        <v>61</v>
      </c>
      <c r="C407" s="405">
        <v>35000</v>
      </c>
      <c r="D407" s="449">
        <f>D408</f>
        <v>0</v>
      </c>
      <c r="E407" s="559">
        <f t="shared" si="6"/>
        <v>0</v>
      </c>
      <c r="F407" s="75"/>
      <c r="G407" s="75"/>
      <c r="H407" s="35"/>
    </row>
    <row r="408" spans="1:8" ht="20.100000000000001" customHeight="1" x14ac:dyDescent="0.2">
      <c r="A408" s="187">
        <v>38</v>
      </c>
      <c r="B408" s="319" t="s">
        <v>38</v>
      </c>
      <c r="C408" s="406">
        <v>35000</v>
      </c>
      <c r="D408" s="450">
        <f>D409</f>
        <v>0</v>
      </c>
      <c r="E408" s="560">
        <f t="shared" si="6"/>
        <v>0</v>
      </c>
      <c r="F408" s="75"/>
      <c r="G408" s="75"/>
      <c r="H408" s="35"/>
    </row>
    <row r="409" spans="1:8" ht="15" customHeight="1" x14ac:dyDescent="0.2">
      <c r="A409" s="220">
        <v>381</v>
      </c>
      <c r="B409" s="362" t="s">
        <v>63</v>
      </c>
      <c r="C409" s="407">
        <v>35000</v>
      </c>
      <c r="D409" s="627">
        <f>D410</f>
        <v>0</v>
      </c>
      <c r="E409" s="561">
        <f t="shared" si="6"/>
        <v>0</v>
      </c>
      <c r="F409" s="75"/>
      <c r="G409" s="75"/>
      <c r="H409" s="35"/>
    </row>
    <row r="410" spans="1:8" ht="15" customHeight="1" x14ac:dyDescent="0.2">
      <c r="A410" s="221">
        <v>381</v>
      </c>
      <c r="B410" s="380" t="s">
        <v>63</v>
      </c>
      <c r="C410" s="408">
        <v>35000</v>
      </c>
      <c r="D410" s="621">
        <v>0</v>
      </c>
      <c r="E410" s="562">
        <f t="shared" si="6"/>
        <v>0</v>
      </c>
      <c r="F410" s="75"/>
      <c r="G410" s="75"/>
      <c r="H410" s="35"/>
    </row>
    <row r="411" spans="1:8" ht="17.25" customHeight="1" x14ac:dyDescent="0.2">
      <c r="A411" s="259" t="s">
        <v>354</v>
      </c>
      <c r="B411" s="371" t="s">
        <v>322</v>
      </c>
      <c r="C411" s="413">
        <v>10000</v>
      </c>
      <c r="D411" s="441">
        <f>D414</f>
        <v>2500</v>
      </c>
      <c r="E411" s="569">
        <f t="shared" si="6"/>
        <v>0.25</v>
      </c>
      <c r="F411" s="75"/>
      <c r="G411" s="75"/>
      <c r="H411" s="35"/>
    </row>
    <row r="412" spans="1:8" ht="12.75" customHeight="1" x14ac:dyDescent="0.2">
      <c r="A412" s="260"/>
      <c r="B412" s="352" t="s">
        <v>263</v>
      </c>
      <c r="C412" s="413"/>
      <c r="D412" s="620"/>
      <c r="E412" s="569"/>
      <c r="F412" s="75"/>
      <c r="G412" s="75"/>
      <c r="H412" s="35"/>
    </row>
    <row r="413" spans="1:8" ht="12.75" customHeight="1" x14ac:dyDescent="0.2">
      <c r="A413" s="265" t="s">
        <v>105</v>
      </c>
      <c r="B413" s="379" t="s">
        <v>113</v>
      </c>
      <c r="C413" s="426"/>
      <c r="D413" s="621"/>
      <c r="E413" s="584"/>
      <c r="F413" s="75"/>
      <c r="G413" s="75"/>
      <c r="H413" s="35"/>
    </row>
    <row r="414" spans="1:8" ht="12.75" customHeight="1" x14ac:dyDescent="0.2">
      <c r="A414" s="186">
        <v>3</v>
      </c>
      <c r="B414" s="318" t="s">
        <v>61</v>
      </c>
      <c r="C414" s="405">
        <v>10000</v>
      </c>
      <c r="D414" s="449">
        <f>D415</f>
        <v>2500</v>
      </c>
      <c r="E414" s="559">
        <f t="shared" si="6"/>
        <v>0.25</v>
      </c>
      <c r="F414" s="75"/>
      <c r="G414" s="75"/>
      <c r="H414" s="35"/>
    </row>
    <row r="415" spans="1:8" ht="12.75" customHeight="1" x14ac:dyDescent="0.2">
      <c r="A415" s="187">
        <v>38</v>
      </c>
      <c r="B415" s="319" t="s">
        <v>38</v>
      </c>
      <c r="C415" s="406">
        <v>10000</v>
      </c>
      <c r="D415" s="450">
        <f>D416</f>
        <v>2500</v>
      </c>
      <c r="E415" s="560">
        <f t="shared" si="6"/>
        <v>0.25</v>
      </c>
      <c r="F415" s="75"/>
      <c r="G415" s="75"/>
      <c r="H415" s="35"/>
    </row>
    <row r="416" spans="1:8" ht="12.75" customHeight="1" x14ac:dyDescent="0.2">
      <c r="A416" s="220">
        <v>381</v>
      </c>
      <c r="B416" s="362" t="s">
        <v>63</v>
      </c>
      <c r="C416" s="407">
        <v>10000</v>
      </c>
      <c r="D416" s="627">
        <f>D417</f>
        <v>2500</v>
      </c>
      <c r="E416" s="561">
        <f t="shared" si="6"/>
        <v>0.25</v>
      </c>
      <c r="F416" s="75"/>
      <c r="G416" s="75"/>
      <c r="H416" s="35"/>
    </row>
    <row r="417" spans="1:8" ht="12.75" customHeight="1" x14ac:dyDescent="0.2">
      <c r="A417" s="221">
        <v>381</v>
      </c>
      <c r="B417" s="380" t="s">
        <v>63</v>
      </c>
      <c r="C417" s="408">
        <v>10000</v>
      </c>
      <c r="D417" s="621">
        <v>2500</v>
      </c>
      <c r="E417" s="562">
        <f t="shared" si="6"/>
        <v>0.25</v>
      </c>
      <c r="F417" s="75"/>
      <c r="G417" s="75"/>
      <c r="H417" s="35"/>
    </row>
    <row r="418" spans="1:8" ht="12.75" customHeight="1" x14ac:dyDescent="0.2">
      <c r="A418" s="259" t="s">
        <v>355</v>
      </c>
      <c r="B418" s="371" t="s">
        <v>205</v>
      </c>
      <c r="C418" s="413">
        <v>10000</v>
      </c>
      <c r="D418" s="441">
        <f>D421</f>
        <v>0</v>
      </c>
      <c r="E418" s="569">
        <f t="shared" si="6"/>
        <v>0</v>
      </c>
      <c r="F418" s="75"/>
      <c r="G418" s="75"/>
      <c r="H418" s="35"/>
    </row>
    <row r="419" spans="1:8" ht="12.75" customHeight="1" x14ac:dyDescent="0.2">
      <c r="A419" s="260"/>
      <c r="B419" s="352" t="s">
        <v>263</v>
      </c>
      <c r="C419" s="413"/>
      <c r="D419" s="620"/>
      <c r="E419" s="569"/>
      <c r="F419" s="75"/>
      <c r="G419" s="75"/>
      <c r="H419" s="35"/>
    </row>
    <row r="420" spans="1:8" ht="12.75" customHeight="1" x14ac:dyDescent="0.2">
      <c r="A420" s="438" t="s">
        <v>105</v>
      </c>
      <c r="B420" s="439" t="s">
        <v>113</v>
      </c>
      <c r="C420" s="413"/>
      <c r="D420" s="620"/>
      <c r="E420" s="569"/>
      <c r="F420" s="75"/>
      <c r="G420" s="75"/>
      <c r="H420" s="35"/>
    </row>
    <row r="421" spans="1:8" ht="12.75" customHeight="1" x14ac:dyDescent="0.2">
      <c r="A421" s="186">
        <v>3</v>
      </c>
      <c r="B421" s="318" t="s">
        <v>61</v>
      </c>
      <c r="C421" s="405">
        <v>10000</v>
      </c>
      <c r="D421" s="449">
        <f>D422</f>
        <v>0</v>
      </c>
      <c r="E421" s="559">
        <f t="shared" si="6"/>
        <v>0</v>
      </c>
      <c r="F421" s="75"/>
      <c r="G421" s="75"/>
      <c r="H421" s="35"/>
    </row>
    <row r="422" spans="1:8" ht="12.75" customHeight="1" x14ac:dyDescent="0.2">
      <c r="A422" s="187">
        <v>38</v>
      </c>
      <c r="B422" s="319" t="s">
        <v>38</v>
      </c>
      <c r="C422" s="406">
        <v>10000</v>
      </c>
      <c r="D422" s="450">
        <f>D423</f>
        <v>0</v>
      </c>
      <c r="E422" s="560">
        <f t="shared" si="6"/>
        <v>0</v>
      </c>
      <c r="F422" s="75"/>
      <c r="G422" s="75"/>
      <c r="H422" s="35"/>
    </row>
    <row r="423" spans="1:8" ht="12.75" customHeight="1" x14ac:dyDescent="0.2">
      <c r="A423" s="220">
        <v>381</v>
      </c>
      <c r="B423" s="362" t="s">
        <v>63</v>
      </c>
      <c r="C423" s="407">
        <v>10000</v>
      </c>
      <c r="D423" s="627">
        <f>D424</f>
        <v>0</v>
      </c>
      <c r="E423" s="561">
        <f t="shared" si="6"/>
        <v>0</v>
      </c>
      <c r="F423" s="75"/>
      <c r="G423" s="75"/>
      <c r="H423" s="35"/>
    </row>
    <row r="424" spans="1:8" ht="12.75" customHeight="1" x14ac:dyDescent="0.2">
      <c r="A424" s="221">
        <v>381</v>
      </c>
      <c r="B424" s="380" t="s">
        <v>63</v>
      </c>
      <c r="C424" s="408">
        <v>10000</v>
      </c>
      <c r="D424" s="621">
        <v>0</v>
      </c>
      <c r="E424" s="562">
        <f t="shared" si="6"/>
        <v>0</v>
      </c>
      <c r="F424" s="75"/>
      <c r="G424" s="75"/>
      <c r="H424" s="35"/>
    </row>
    <row r="425" spans="1:8" ht="18" customHeight="1" x14ac:dyDescent="0.2">
      <c r="A425" s="824" t="s">
        <v>215</v>
      </c>
      <c r="B425" s="825"/>
      <c r="C425" s="412"/>
      <c r="D425" s="665"/>
      <c r="E425" s="568"/>
      <c r="F425" s="75"/>
      <c r="G425" s="75"/>
      <c r="H425" s="35"/>
    </row>
    <row r="426" spans="1:8" ht="15" customHeight="1" x14ac:dyDescent="0.2">
      <c r="A426" s="266" t="s">
        <v>349</v>
      </c>
      <c r="B426" s="381"/>
      <c r="C426" s="427">
        <v>245000</v>
      </c>
      <c r="D426" s="440">
        <f>D427+D434+D441+D448+D455</f>
        <v>10562</v>
      </c>
      <c r="E426" s="585">
        <f t="shared" si="6"/>
        <v>4.3110204081632651E-2</v>
      </c>
      <c r="F426" s="75"/>
      <c r="G426" s="75"/>
      <c r="H426" s="35"/>
    </row>
    <row r="427" spans="1:8" ht="26.25" customHeight="1" x14ac:dyDescent="0.2">
      <c r="A427" s="267" t="s">
        <v>356</v>
      </c>
      <c r="B427" s="382" t="s">
        <v>206</v>
      </c>
      <c r="C427" s="413">
        <v>30000</v>
      </c>
      <c r="D427" s="441">
        <f>D430</f>
        <v>10125</v>
      </c>
      <c r="E427" s="569">
        <f t="shared" si="6"/>
        <v>0.33750000000000002</v>
      </c>
      <c r="F427" s="75"/>
      <c r="G427" s="75"/>
      <c r="H427" s="35"/>
    </row>
    <row r="428" spans="1:8" ht="20.25" customHeight="1" x14ac:dyDescent="0.2">
      <c r="A428" s="268"/>
      <c r="B428" s="383" t="s">
        <v>262</v>
      </c>
      <c r="C428" s="413"/>
      <c r="D428" s="620"/>
      <c r="E428" s="569"/>
      <c r="F428" s="75"/>
      <c r="G428" s="75"/>
      <c r="H428" s="35"/>
    </row>
    <row r="429" spans="1:8" ht="15" customHeight="1" x14ac:dyDescent="0.2">
      <c r="A429" s="269" t="s">
        <v>105</v>
      </c>
      <c r="B429" s="384" t="s">
        <v>113</v>
      </c>
      <c r="C429" s="426"/>
      <c r="D429" s="621"/>
      <c r="E429" s="584"/>
      <c r="F429" s="75"/>
      <c r="G429" s="75"/>
      <c r="H429" s="35"/>
    </row>
    <row r="430" spans="1:8" x14ac:dyDescent="0.2">
      <c r="A430" s="186">
        <v>3</v>
      </c>
      <c r="B430" s="318" t="s">
        <v>61</v>
      </c>
      <c r="C430" s="622">
        <v>30000</v>
      </c>
      <c r="D430" s="449">
        <f>D431</f>
        <v>10125</v>
      </c>
      <c r="E430" s="623">
        <f t="shared" si="6"/>
        <v>0.33750000000000002</v>
      </c>
      <c r="F430" s="75"/>
      <c r="G430" s="75"/>
      <c r="H430" s="35"/>
    </row>
    <row r="431" spans="1:8" x14ac:dyDescent="0.2">
      <c r="A431" s="187">
        <v>32</v>
      </c>
      <c r="B431" s="319" t="s">
        <v>30</v>
      </c>
      <c r="C431" s="624">
        <v>30000</v>
      </c>
      <c r="D431" s="450">
        <f>D432</f>
        <v>10125</v>
      </c>
      <c r="E431" s="625">
        <f t="shared" si="6"/>
        <v>0.33750000000000002</v>
      </c>
      <c r="F431" s="75"/>
      <c r="G431" s="75"/>
      <c r="H431" s="35"/>
    </row>
    <row r="432" spans="1:8" x14ac:dyDescent="0.2">
      <c r="A432" s="215">
        <v>323</v>
      </c>
      <c r="B432" s="324" t="s">
        <v>33</v>
      </c>
      <c r="C432" s="663">
        <v>30000</v>
      </c>
      <c r="D432" s="627">
        <f>D433</f>
        <v>10125</v>
      </c>
      <c r="E432" s="664">
        <f t="shared" si="6"/>
        <v>0.33750000000000002</v>
      </c>
      <c r="F432" s="75"/>
      <c r="G432" s="75"/>
      <c r="H432" s="35"/>
    </row>
    <row r="433" spans="1:8" x14ac:dyDescent="0.2">
      <c r="A433" s="225">
        <v>323</v>
      </c>
      <c r="B433" s="317" t="s">
        <v>33</v>
      </c>
      <c r="C433" s="401">
        <v>30000</v>
      </c>
      <c r="D433" s="621">
        <v>10125</v>
      </c>
      <c r="E433" s="553">
        <f t="shared" si="6"/>
        <v>0.33750000000000002</v>
      </c>
      <c r="F433" s="75"/>
      <c r="G433" s="75"/>
      <c r="H433" s="35"/>
    </row>
    <row r="434" spans="1:8" x14ac:dyDescent="0.2">
      <c r="A434" s="267" t="s">
        <v>357</v>
      </c>
      <c r="B434" s="385" t="s">
        <v>207</v>
      </c>
      <c r="C434" s="413">
        <v>25000</v>
      </c>
      <c r="D434" s="441">
        <f>D437</f>
        <v>437</v>
      </c>
      <c r="E434" s="569">
        <f t="shared" si="6"/>
        <v>1.7479999999999999E-2</v>
      </c>
      <c r="F434" s="75"/>
      <c r="G434" s="75"/>
      <c r="H434" s="35"/>
    </row>
    <row r="435" spans="1:8" x14ac:dyDescent="0.2">
      <c r="A435" s="268"/>
      <c r="B435" s="383" t="s">
        <v>262</v>
      </c>
      <c r="C435" s="413"/>
      <c r="D435" s="620"/>
      <c r="E435" s="569"/>
      <c r="F435" s="75"/>
      <c r="G435" s="75"/>
      <c r="H435" s="35"/>
    </row>
    <row r="436" spans="1:8" x14ac:dyDescent="0.2">
      <c r="A436" s="269" t="s">
        <v>105</v>
      </c>
      <c r="B436" s="386" t="s">
        <v>113</v>
      </c>
      <c r="C436" s="422"/>
      <c r="D436" s="621"/>
      <c r="E436" s="554"/>
      <c r="F436" s="75"/>
      <c r="G436" s="75"/>
      <c r="H436" s="35"/>
    </row>
    <row r="437" spans="1:8" x14ac:dyDescent="0.2">
      <c r="A437" s="186">
        <v>3</v>
      </c>
      <c r="B437" s="318" t="s">
        <v>61</v>
      </c>
      <c r="C437" s="622">
        <v>25000</v>
      </c>
      <c r="D437" s="449">
        <f>D438</f>
        <v>437</v>
      </c>
      <c r="E437" s="623">
        <f t="shared" si="6"/>
        <v>1.7479999999999999E-2</v>
      </c>
      <c r="F437" s="75"/>
      <c r="G437" s="75"/>
      <c r="H437" s="35"/>
    </row>
    <row r="438" spans="1:8" x14ac:dyDescent="0.2">
      <c r="A438" s="187">
        <v>32</v>
      </c>
      <c r="B438" s="319" t="s">
        <v>30</v>
      </c>
      <c r="C438" s="624">
        <v>25000</v>
      </c>
      <c r="D438" s="450">
        <f>D439</f>
        <v>437</v>
      </c>
      <c r="E438" s="625">
        <f t="shared" si="6"/>
        <v>1.7479999999999999E-2</v>
      </c>
      <c r="F438" s="75"/>
      <c r="G438" s="75"/>
      <c r="H438" s="35"/>
    </row>
    <row r="439" spans="1:8" x14ac:dyDescent="0.2">
      <c r="A439" s="215">
        <v>323</v>
      </c>
      <c r="B439" s="324" t="s">
        <v>33</v>
      </c>
      <c r="C439" s="663">
        <v>25000</v>
      </c>
      <c r="D439" s="627">
        <f>D440</f>
        <v>437</v>
      </c>
      <c r="E439" s="664">
        <f t="shared" si="6"/>
        <v>1.7479999999999999E-2</v>
      </c>
      <c r="F439" s="75"/>
      <c r="G439" s="75"/>
      <c r="H439" s="35"/>
    </row>
    <row r="440" spans="1:8" x14ac:dyDescent="0.2">
      <c r="A440" s="225">
        <v>323</v>
      </c>
      <c r="B440" s="317" t="s">
        <v>33</v>
      </c>
      <c r="C440" s="401">
        <v>25000</v>
      </c>
      <c r="D440" s="621">
        <v>437</v>
      </c>
      <c r="E440" s="553">
        <f t="shared" si="6"/>
        <v>1.7479999999999999E-2</v>
      </c>
      <c r="F440" s="75"/>
      <c r="G440" s="75"/>
      <c r="H440" s="35"/>
    </row>
    <row r="441" spans="1:8" ht="36.75" customHeight="1" x14ac:dyDescent="0.2">
      <c r="A441" s="267" t="s">
        <v>358</v>
      </c>
      <c r="B441" s="385" t="s">
        <v>208</v>
      </c>
      <c r="C441" s="413">
        <v>10000</v>
      </c>
      <c r="D441" s="441">
        <f>D444</f>
        <v>0</v>
      </c>
      <c r="E441" s="569">
        <f t="shared" si="6"/>
        <v>0</v>
      </c>
      <c r="F441" s="75"/>
      <c r="G441" s="75"/>
      <c r="H441" s="35"/>
    </row>
    <row r="442" spans="1:8" x14ac:dyDescent="0.2">
      <c r="A442" s="268"/>
      <c r="B442" s="383" t="s">
        <v>262</v>
      </c>
      <c r="C442" s="413"/>
      <c r="D442" s="620"/>
      <c r="E442" s="569"/>
      <c r="F442" s="75"/>
      <c r="G442" s="75"/>
      <c r="H442" s="35"/>
    </row>
    <row r="443" spans="1:8" x14ac:dyDescent="0.2">
      <c r="A443" s="269" t="s">
        <v>105</v>
      </c>
      <c r="B443" s="384" t="s">
        <v>113</v>
      </c>
      <c r="C443" s="426"/>
      <c r="D443" s="621"/>
      <c r="E443" s="584"/>
      <c r="F443" s="75"/>
      <c r="G443" s="75"/>
      <c r="H443" s="35"/>
    </row>
    <row r="444" spans="1:8" x14ac:dyDescent="0.2">
      <c r="A444" s="186">
        <v>3</v>
      </c>
      <c r="B444" s="318" t="s">
        <v>61</v>
      </c>
      <c r="C444" s="622">
        <v>10000</v>
      </c>
      <c r="D444" s="449">
        <f>D445</f>
        <v>0</v>
      </c>
      <c r="E444" s="623">
        <f t="shared" si="6"/>
        <v>0</v>
      </c>
      <c r="F444" s="75"/>
      <c r="G444" s="75"/>
      <c r="H444" s="35"/>
    </row>
    <row r="445" spans="1:8" x14ac:dyDescent="0.2">
      <c r="A445" s="187">
        <v>32</v>
      </c>
      <c r="B445" s="319" t="s">
        <v>30</v>
      </c>
      <c r="C445" s="624">
        <v>10000</v>
      </c>
      <c r="D445" s="450">
        <f>D446</f>
        <v>0</v>
      </c>
      <c r="E445" s="625">
        <f t="shared" si="6"/>
        <v>0</v>
      </c>
      <c r="F445" s="75"/>
      <c r="G445" s="75"/>
      <c r="H445" s="35"/>
    </row>
    <row r="446" spans="1:8" x14ac:dyDescent="0.2">
      <c r="A446" s="215">
        <v>323</v>
      </c>
      <c r="B446" s="324" t="s">
        <v>33</v>
      </c>
      <c r="C446" s="663">
        <v>10000</v>
      </c>
      <c r="D446" s="627">
        <f>D447</f>
        <v>0</v>
      </c>
      <c r="E446" s="664">
        <f t="shared" si="6"/>
        <v>0</v>
      </c>
      <c r="F446" s="75"/>
      <c r="G446" s="75"/>
      <c r="H446" s="35"/>
    </row>
    <row r="447" spans="1:8" x14ac:dyDescent="0.2">
      <c r="A447" s="225">
        <v>323</v>
      </c>
      <c r="B447" s="317" t="s">
        <v>33</v>
      </c>
      <c r="C447" s="401">
        <v>10000</v>
      </c>
      <c r="D447" s="621">
        <v>0</v>
      </c>
      <c r="E447" s="553">
        <f t="shared" si="6"/>
        <v>0</v>
      </c>
      <c r="F447" s="75"/>
      <c r="G447" s="75"/>
      <c r="H447" s="35"/>
    </row>
    <row r="448" spans="1:8" x14ac:dyDescent="0.2">
      <c r="A448" s="270" t="s">
        <v>192</v>
      </c>
      <c r="B448" s="383" t="s">
        <v>317</v>
      </c>
      <c r="C448" s="413">
        <v>150000</v>
      </c>
      <c r="D448" s="441">
        <f>D451</f>
        <v>0</v>
      </c>
      <c r="E448" s="569">
        <f t="shared" si="6"/>
        <v>0</v>
      </c>
      <c r="F448" s="75"/>
      <c r="G448" s="75"/>
      <c r="H448" s="35"/>
    </row>
    <row r="449" spans="1:8" x14ac:dyDescent="0.2">
      <c r="A449" s="271" t="s">
        <v>359</v>
      </c>
      <c r="B449" s="383" t="s">
        <v>262</v>
      </c>
      <c r="C449" s="413"/>
      <c r="D449" s="620"/>
      <c r="E449" s="569"/>
      <c r="F449" s="75"/>
      <c r="G449" s="75"/>
      <c r="H449" s="35"/>
    </row>
    <row r="450" spans="1:8" x14ac:dyDescent="0.2">
      <c r="A450" s="272" t="s">
        <v>274</v>
      </c>
      <c r="B450" s="387" t="s">
        <v>113</v>
      </c>
      <c r="C450" s="420"/>
      <c r="D450" s="621"/>
      <c r="E450" s="579"/>
      <c r="F450" s="75"/>
      <c r="G450" s="75"/>
      <c r="H450" s="35"/>
    </row>
    <row r="451" spans="1:8" x14ac:dyDescent="0.2">
      <c r="A451" s="194">
        <v>4</v>
      </c>
      <c r="B451" s="318" t="s">
        <v>61</v>
      </c>
      <c r="C451" s="405">
        <v>150000</v>
      </c>
      <c r="D451" s="449">
        <f>D452</f>
        <v>0</v>
      </c>
      <c r="E451" s="559">
        <f t="shared" si="6"/>
        <v>0</v>
      </c>
      <c r="F451" s="75"/>
      <c r="G451" s="75"/>
      <c r="H451" s="35"/>
    </row>
    <row r="452" spans="1:8" x14ac:dyDescent="0.2">
      <c r="A452" s="187">
        <v>42</v>
      </c>
      <c r="B452" s="319" t="s">
        <v>30</v>
      </c>
      <c r="C452" s="406">
        <v>150000</v>
      </c>
      <c r="D452" s="450">
        <f>D453</f>
        <v>0</v>
      </c>
      <c r="E452" s="560">
        <f t="shared" ref="E452:E515" si="7">D452/C452</f>
        <v>0</v>
      </c>
      <c r="F452" s="75"/>
      <c r="G452" s="75"/>
      <c r="H452" s="35"/>
    </row>
    <row r="453" spans="1:8" x14ac:dyDescent="0.2">
      <c r="A453" s="220">
        <v>422</v>
      </c>
      <c r="B453" s="341" t="s">
        <v>33</v>
      </c>
      <c r="C453" s="407">
        <v>150000</v>
      </c>
      <c r="D453" s="627">
        <f>D454</f>
        <v>0</v>
      </c>
      <c r="E453" s="561">
        <f t="shared" si="7"/>
        <v>0</v>
      </c>
      <c r="F453" s="75"/>
      <c r="G453" s="75"/>
      <c r="H453" s="35"/>
    </row>
    <row r="454" spans="1:8" x14ac:dyDescent="0.2">
      <c r="A454" s="221">
        <v>422</v>
      </c>
      <c r="B454" s="342" t="s">
        <v>33</v>
      </c>
      <c r="C454" s="668">
        <v>150000</v>
      </c>
      <c r="D454" s="621">
        <v>0</v>
      </c>
      <c r="E454" s="669">
        <f t="shared" si="7"/>
        <v>0</v>
      </c>
      <c r="F454" s="75"/>
      <c r="G454" s="75"/>
      <c r="H454" s="35"/>
    </row>
    <row r="455" spans="1:8" x14ac:dyDescent="0.2">
      <c r="A455" s="217" t="s">
        <v>393</v>
      </c>
      <c r="B455" s="452" t="s">
        <v>351</v>
      </c>
      <c r="C455" s="400">
        <v>30000</v>
      </c>
      <c r="D455" s="441">
        <f>D458</f>
        <v>0</v>
      </c>
      <c r="E455" s="552">
        <f t="shared" si="7"/>
        <v>0</v>
      </c>
      <c r="F455" s="75"/>
      <c r="G455" s="75"/>
      <c r="H455" s="35"/>
    </row>
    <row r="456" spans="1:8" ht="22.5" x14ac:dyDescent="0.2">
      <c r="A456" s="218"/>
      <c r="B456" s="293" t="s">
        <v>392</v>
      </c>
      <c r="C456" s="400"/>
      <c r="D456" s="620"/>
      <c r="E456" s="552"/>
      <c r="F456" s="75"/>
      <c r="G456" s="75"/>
      <c r="H456" s="35"/>
    </row>
    <row r="457" spans="1:8" x14ac:dyDescent="0.2">
      <c r="A457" s="219" t="s">
        <v>96</v>
      </c>
      <c r="B457" s="317" t="s">
        <v>113</v>
      </c>
      <c r="C457" s="401"/>
      <c r="D457" s="621"/>
      <c r="E457" s="553"/>
      <c r="F457" s="75"/>
      <c r="G457" s="75"/>
      <c r="H457" s="35"/>
    </row>
    <row r="458" spans="1:8" x14ac:dyDescent="0.2">
      <c r="A458" s="186">
        <v>3</v>
      </c>
      <c r="B458" s="318" t="s">
        <v>61</v>
      </c>
      <c r="C458" s="622">
        <v>30000</v>
      </c>
      <c r="D458" s="449">
        <f>D459</f>
        <v>0</v>
      </c>
      <c r="E458" s="623">
        <f t="shared" si="7"/>
        <v>0</v>
      </c>
      <c r="F458" s="75"/>
      <c r="G458" s="75"/>
      <c r="H458" s="35"/>
    </row>
    <row r="459" spans="1:8" x14ac:dyDescent="0.2">
      <c r="A459" s="187">
        <v>38</v>
      </c>
      <c r="B459" s="319" t="s">
        <v>38</v>
      </c>
      <c r="C459" s="624">
        <v>30000</v>
      </c>
      <c r="D459" s="450">
        <f>D460</f>
        <v>0</v>
      </c>
      <c r="E459" s="625">
        <f t="shared" si="7"/>
        <v>0</v>
      </c>
      <c r="F459" s="75"/>
      <c r="G459" s="75"/>
      <c r="H459" s="35"/>
    </row>
    <row r="460" spans="1:8" x14ac:dyDescent="0.2">
      <c r="A460" s="215">
        <v>381</v>
      </c>
      <c r="B460" s="324" t="s">
        <v>63</v>
      </c>
      <c r="C460" s="663">
        <v>30000</v>
      </c>
      <c r="D460" s="627">
        <f>D461</f>
        <v>0</v>
      </c>
      <c r="E460" s="664">
        <f t="shared" si="7"/>
        <v>0</v>
      </c>
      <c r="F460" s="75"/>
      <c r="G460" s="75"/>
      <c r="H460" s="35"/>
    </row>
    <row r="461" spans="1:8" x14ac:dyDescent="0.2">
      <c r="A461" s="225">
        <v>381</v>
      </c>
      <c r="B461" s="317" t="s">
        <v>364</v>
      </c>
      <c r="C461" s="401">
        <v>30000</v>
      </c>
      <c r="D461" s="621">
        <v>0</v>
      </c>
      <c r="E461" s="553">
        <f t="shared" si="7"/>
        <v>0</v>
      </c>
      <c r="F461" s="75"/>
      <c r="G461" s="75"/>
      <c r="H461" s="35"/>
    </row>
    <row r="462" spans="1:8" x14ac:dyDescent="0.2">
      <c r="A462" s="818" t="s">
        <v>350</v>
      </c>
      <c r="B462" s="819"/>
      <c r="C462" s="409">
        <v>120000</v>
      </c>
      <c r="D462" s="440">
        <f>D463+D470+D477+D484</f>
        <v>41186</v>
      </c>
      <c r="E462" s="564">
        <f t="shared" si="7"/>
        <v>0.34321666666666667</v>
      </c>
      <c r="F462" s="75"/>
      <c r="G462" s="75"/>
      <c r="H462" s="35"/>
    </row>
    <row r="463" spans="1:8" x14ac:dyDescent="0.2">
      <c r="A463" s="238" t="s">
        <v>360</v>
      </c>
      <c r="B463" s="142" t="s">
        <v>331</v>
      </c>
      <c r="C463" s="400">
        <v>60000</v>
      </c>
      <c r="D463" s="441">
        <f>D466</f>
        <v>0</v>
      </c>
      <c r="E463" s="552">
        <f t="shared" si="7"/>
        <v>0</v>
      </c>
      <c r="F463" s="75"/>
      <c r="G463" s="75"/>
      <c r="H463" s="35"/>
    </row>
    <row r="464" spans="1:8" x14ac:dyDescent="0.2">
      <c r="A464" s="218"/>
      <c r="B464" s="293" t="s">
        <v>264</v>
      </c>
      <c r="C464" s="400"/>
      <c r="D464" s="620"/>
      <c r="E464" s="552"/>
      <c r="F464" s="75"/>
      <c r="G464" s="75"/>
      <c r="H464" s="35"/>
    </row>
    <row r="465" spans="1:8" x14ac:dyDescent="0.2">
      <c r="A465" s="219" t="s">
        <v>95</v>
      </c>
      <c r="B465" s="376" t="s">
        <v>113</v>
      </c>
      <c r="C465" s="422"/>
      <c r="D465" s="621"/>
      <c r="E465" s="554"/>
      <c r="F465" s="75"/>
      <c r="G465" s="75"/>
      <c r="H465" s="35"/>
    </row>
    <row r="466" spans="1:8" x14ac:dyDescent="0.2">
      <c r="A466" s="186">
        <v>3</v>
      </c>
      <c r="B466" s="318" t="s">
        <v>61</v>
      </c>
      <c r="C466" s="622">
        <v>60000</v>
      </c>
      <c r="D466" s="449">
        <f>D467</f>
        <v>0</v>
      </c>
      <c r="E466" s="623">
        <f t="shared" si="7"/>
        <v>0</v>
      </c>
      <c r="F466" s="75"/>
      <c r="G466" s="75"/>
      <c r="H466" s="35"/>
    </row>
    <row r="467" spans="1:8" x14ac:dyDescent="0.2">
      <c r="A467" s="187">
        <v>32</v>
      </c>
      <c r="B467" s="319" t="s">
        <v>30</v>
      </c>
      <c r="C467" s="679">
        <v>60000</v>
      </c>
      <c r="D467" s="450">
        <f>D468</f>
        <v>0</v>
      </c>
      <c r="E467" s="680">
        <f t="shared" si="7"/>
        <v>0</v>
      </c>
      <c r="F467" s="75"/>
      <c r="G467" s="75"/>
      <c r="H467" s="35"/>
    </row>
    <row r="468" spans="1:8" x14ac:dyDescent="0.2">
      <c r="A468" s="215">
        <v>323</v>
      </c>
      <c r="B468" s="377" t="s">
        <v>33</v>
      </c>
      <c r="C468" s="681">
        <v>60000</v>
      </c>
      <c r="D468" s="627">
        <f>D469</f>
        <v>0</v>
      </c>
      <c r="E468" s="682">
        <f t="shared" si="7"/>
        <v>0</v>
      </c>
      <c r="F468" s="75"/>
      <c r="G468" s="75"/>
      <c r="H468" s="35"/>
    </row>
    <row r="469" spans="1:8" x14ac:dyDescent="0.2">
      <c r="A469" s="225">
        <v>323</v>
      </c>
      <c r="B469" s="378" t="s">
        <v>33</v>
      </c>
      <c r="C469" s="401">
        <v>60000</v>
      </c>
      <c r="D469" s="621">
        <v>0</v>
      </c>
      <c r="E469" s="553">
        <f t="shared" si="7"/>
        <v>0</v>
      </c>
      <c r="F469" s="75"/>
      <c r="G469" s="75"/>
      <c r="H469" s="35"/>
    </row>
    <row r="470" spans="1:8" x14ac:dyDescent="0.2">
      <c r="A470" s="217" t="s">
        <v>361</v>
      </c>
      <c r="B470" s="371" t="s">
        <v>199</v>
      </c>
      <c r="C470" s="400">
        <v>30000</v>
      </c>
      <c r="D470" s="441">
        <f>D473</f>
        <v>27711</v>
      </c>
      <c r="E470" s="552">
        <f t="shared" si="7"/>
        <v>0.92369999999999997</v>
      </c>
      <c r="F470" s="75"/>
      <c r="G470" s="75"/>
      <c r="H470" s="35"/>
    </row>
    <row r="471" spans="1:8" ht="30" customHeight="1" x14ac:dyDescent="0.2">
      <c r="A471" s="218"/>
      <c r="B471" s="293" t="s">
        <v>264</v>
      </c>
      <c r="C471" s="400"/>
      <c r="D471" s="620"/>
      <c r="E471" s="552"/>
      <c r="F471" s="75"/>
      <c r="G471" s="75"/>
      <c r="H471" s="35"/>
    </row>
    <row r="472" spans="1:8" x14ac:dyDescent="0.2">
      <c r="A472" s="219" t="s">
        <v>95</v>
      </c>
      <c r="B472" s="376" t="s">
        <v>113</v>
      </c>
      <c r="C472" s="422"/>
      <c r="D472" s="621"/>
      <c r="E472" s="554"/>
      <c r="F472" s="75"/>
      <c r="G472" s="75"/>
      <c r="H472" s="35"/>
    </row>
    <row r="473" spans="1:8" x14ac:dyDescent="0.2">
      <c r="A473" s="186">
        <v>3</v>
      </c>
      <c r="B473" s="318" t="s">
        <v>61</v>
      </c>
      <c r="C473" s="622">
        <v>30000</v>
      </c>
      <c r="D473" s="449">
        <f>D474</f>
        <v>27711</v>
      </c>
      <c r="E473" s="623">
        <f t="shared" si="7"/>
        <v>0.92369999999999997</v>
      </c>
      <c r="F473" s="75"/>
      <c r="G473" s="75"/>
      <c r="H473" s="35"/>
    </row>
    <row r="474" spans="1:8" x14ac:dyDescent="0.2">
      <c r="A474" s="187">
        <v>32</v>
      </c>
      <c r="B474" s="319" t="s">
        <v>30</v>
      </c>
      <c r="C474" s="679">
        <v>30000</v>
      </c>
      <c r="D474" s="450">
        <f>D475</f>
        <v>27711</v>
      </c>
      <c r="E474" s="680">
        <f t="shared" si="7"/>
        <v>0.92369999999999997</v>
      </c>
      <c r="F474" s="75"/>
      <c r="G474" s="75"/>
      <c r="H474" s="35"/>
    </row>
    <row r="475" spans="1:8" x14ac:dyDescent="0.2">
      <c r="A475" s="215">
        <v>323</v>
      </c>
      <c r="B475" s="377" t="s">
        <v>33</v>
      </c>
      <c r="C475" s="681">
        <v>30000</v>
      </c>
      <c r="D475" s="627">
        <f>D476</f>
        <v>27711</v>
      </c>
      <c r="E475" s="682">
        <f t="shared" si="7"/>
        <v>0.92369999999999997</v>
      </c>
      <c r="F475" s="75"/>
      <c r="G475" s="75"/>
      <c r="H475" s="35"/>
    </row>
    <row r="476" spans="1:8" x14ac:dyDescent="0.2">
      <c r="A476" s="225">
        <v>323</v>
      </c>
      <c r="B476" s="378" t="s">
        <v>33</v>
      </c>
      <c r="C476" s="401">
        <v>30000</v>
      </c>
      <c r="D476" s="621">
        <v>27711</v>
      </c>
      <c r="E476" s="553">
        <f t="shared" si="7"/>
        <v>0.92369999999999997</v>
      </c>
      <c r="F476" s="75"/>
      <c r="G476" s="75"/>
      <c r="H476" s="35"/>
    </row>
    <row r="477" spans="1:8" x14ac:dyDescent="0.2">
      <c r="A477" s="217" t="s">
        <v>362</v>
      </c>
      <c r="B477" s="371" t="s">
        <v>200</v>
      </c>
      <c r="C477" s="400">
        <v>25000</v>
      </c>
      <c r="D477" s="441">
        <f>D480</f>
        <v>10000</v>
      </c>
      <c r="E477" s="552">
        <f t="shared" si="7"/>
        <v>0.4</v>
      </c>
      <c r="F477" s="75"/>
      <c r="G477" s="75"/>
      <c r="H477" s="35"/>
    </row>
    <row r="478" spans="1:8" x14ac:dyDescent="0.2">
      <c r="A478" s="218"/>
      <c r="B478" s="293" t="s">
        <v>271</v>
      </c>
      <c r="C478" s="400"/>
      <c r="D478" s="620"/>
      <c r="E478" s="552"/>
      <c r="F478" s="75"/>
      <c r="G478" s="75"/>
      <c r="H478" s="35"/>
    </row>
    <row r="479" spans="1:8" ht="36" customHeight="1" x14ac:dyDescent="0.2">
      <c r="A479" s="219" t="s">
        <v>96</v>
      </c>
      <c r="B479" s="317" t="s">
        <v>113</v>
      </c>
      <c r="C479" s="401"/>
      <c r="D479" s="621"/>
      <c r="E479" s="553"/>
      <c r="F479" s="75"/>
      <c r="G479" s="75"/>
      <c r="H479" s="35"/>
    </row>
    <row r="480" spans="1:8" x14ac:dyDescent="0.2">
      <c r="A480" s="186">
        <v>3</v>
      </c>
      <c r="B480" s="318" t="s">
        <v>61</v>
      </c>
      <c r="C480" s="622">
        <v>25000</v>
      </c>
      <c r="D480" s="449">
        <f>D481</f>
        <v>10000</v>
      </c>
      <c r="E480" s="623">
        <f t="shared" si="7"/>
        <v>0.4</v>
      </c>
      <c r="F480" s="75"/>
      <c r="G480" s="75"/>
      <c r="H480" s="35"/>
    </row>
    <row r="481" spans="1:8" x14ac:dyDescent="0.2">
      <c r="A481" s="187">
        <v>32</v>
      </c>
      <c r="B481" s="319" t="s">
        <v>30</v>
      </c>
      <c r="C481" s="624">
        <v>25000</v>
      </c>
      <c r="D481" s="450">
        <f>D482</f>
        <v>10000</v>
      </c>
      <c r="E481" s="625">
        <f t="shared" si="7"/>
        <v>0.4</v>
      </c>
      <c r="F481" s="75"/>
      <c r="G481" s="75"/>
      <c r="H481" s="35"/>
    </row>
    <row r="482" spans="1:8" x14ac:dyDescent="0.2">
      <c r="A482" s="215">
        <v>323</v>
      </c>
      <c r="B482" s="324" t="s">
        <v>33</v>
      </c>
      <c r="C482" s="663">
        <v>25000</v>
      </c>
      <c r="D482" s="627">
        <f>D483</f>
        <v>10000</v>
      </c>
      <c r="E482" s="664">
        <f t="shared" si="7"/>
        <v>0.4</v>
      </c>
      <c r="F482" s="75"/>
      <c r="G482" s="75"/>
      <c r="H482" s="35"/>
    </row>
    <row r="483" spans="1:8" x14ac:dyDescent="0.2">
      <c r="A483" s="225">
        <v>323</v>
      </c>
      <c r="B483" s="317" t="s">
        <v>33</v>
      </c>
      <c r="C483" s="401">
        <v>25000</v>
      </c>
      <c r="D483" s="621">
        <v>10000</v>
      </c>
      <c r="E483" s="553">
        <f t="shared" si="7"/>
        <v>0.4</v>
      </c>
      <c r="F483" s="75"/>
      <c r="G483" s="75"/>
      <c r="H483" s="35"/>
    </row>
    <row r="484" spans="1:8" ht="25.5" x14ac:dyDescent="0.2">
      <c r="A484" s="217" t="s">
        <v>363</v>
      </c>
      <c r="B484" s="452" t="s">
        <v>313</v>
      </c>
      <c r="C484" s="400">
        <v>5000</v>
      </c>
      <c r="D484" s="441">
        <f>D487</f>
        <v>3475</v>
      </c>
      <c r="E484" s="552">
        <f t="shared" si="7"/>
        <v>0.69499999999999995</v>
      </c>
      <c r="F484" s="75"/>
      <c r="G484" s="75"/>
      <c r="H484" s="35"/>
    </row>
    <row r="485" spans="1:8" x14ac:dyDescent="0.2">
      <c r="A485" s="218"/>
      <c r="B485" s="293" t="s">
        <v>271</v>
      </c>
      <c r="C485" s="400"/>
      <c r="D485" s="620"/>
      <c r="E485" s="552"/>
      <c r="F485" s="75"/>
      <c r="G485" s="75"/>
      <c r="H485" s="35"/>
    </row>
    <row r="486" spans="1:8" x14ac:dyDescent="0.2">
      <c r="A486" s="219" t="s">
        <v>96</v>
      </c>
      <c r="B486" s="317" t="s">
        <v>113</v>
      </c>
      <c r="C486" s="401"/>
      <c r="D486" s="621"/>
      <c r="E486" s="553"/>
      <c r="F486" s="75"/>
      <c r="G486" s="75"/>
      <c r="H486" s="35"/>
    </row>
    <row r="487" spans="1:8" x14ac:dyDescent="0.2">
      <c r="A487" s="186">
        <v>3</v>
      </c>
      <c r="B487" s="318" t="s">
        <v>61</v>
      </c>
      <c r="C487" s="622">
        <v>5000</v>
      </c>
      <c r="D487" s="449">
        <f>D488</f>
        <v>3475</v>
      </c>
      <c r="E487" s="623">
        <f t="shared" si="7"/>
        <v>0.69499999999999995</v>
      </c>
      <c r="F487" s="75"/>
      <c r="G487" s="75"/>
      <c r="H487" s="35"/>
    </row>
    <row r="488" spans="1:8" x14ac:dyDescent="0.2">
      <c r="A488" s="187">
        <v>32</v>
      </c>
      <c r="B488" s="319" t="s">
        <v>30</v>
      </c>
      <c r="C488" s="624">
        <v>5000</v>
      </c>
      <c r="D488" s="450">
        <f>D489</f>
        <v>3475</v>
      </c>
      <c r="E488" s="625">
        <f t="shared" si="7"/>
        <v>0.69499999999999995</v>
      </c>
      <c r="F488" s="75"/>
      <c r="G488" s="75"/>
      <c r="H488" s="35"/>
    </row>
    <row r="489" spans="1:8" x14ac:dyDescent="0.2">
      <c r="A489" s="215">
        <v>323</v>
      </c>
      <c r="B489" s="324" t="s">
        <v>33</v>
      </c>
      <c r="C489" s="663">
        <v>5000</v>
      </c>
      <c r="D489" s="627">
        <f>D490</f>
        <v>3475</v>
      </c>
      <c r="E489" s="664">
        <f t="shared" si="7"/>
        <v>0.69499999999999995</v>
      </c>
      <c r="F489" s="75"/>
      <c r="G489" s="75"/>
      <c r="H489" s="35"/>
    </row>
    <row r="490" spans="1:8" x14ac:dyDescent="0.2">
      <c r="A490" s="225">
        <v>323</v>
      </c>
      <c r="B490" s="317" t="s">
        <v>33</v>
      </c>
      <c r="C490" s="401">
        <v>5000</v>
      </c>
      <c r="D490" s="621">
        <v>3475</v>
      </c>
      <c r="E490" s="553">
        <f t="shared" si="7"/>
        <v>0.69499999999999995</v>
      </c>
      <c r="F490" s="75"/>
      <c r="G490" s="75"/>
      <c r="H490" s="35"/>
    </row>
    <row r="491" spans="1:8" x14ac:dyDescent="0.2">
      <c r="A491" s="277"/>
      <c r="B491" s="389" t="s">
        <v>366</v>
      </c>
      <c r="C491" s="423"/>
      <c r="D491" s="665"/>
      <c r="E491" s="581"/>
      <c r="F491" s="75"/>
      <c r="G491" s="75"/>
      <c r="H491" s="35"/>
    </row>
    <row r="492" spans="1:8" x14ac:dyDescent="0.2">
      <c r="A492" s="273" t="s">
        <v>381</v>
      </c>
      <c r="B492" s="388" t="s">
        <v>369</v>
      </c>
      <c r="C492" s="409">
        <v>60000</v>
      </c>
      <c r="D492" s="440">
        <f>D493</f>
        <v>5000</v>
      </c>
      <c r="E492" s="564">
        <f t="shared" si="7"/>
        <v>8.3333333333333329E-2</v>
      </c>
      <c r="F492" s="75"/>
      <c r="G492" s="75"/>
      <c r="H492" s="35"/>
    </row>
    <row r="493" spans="1:8" x14ac:dyDescent="0.2">
      <c r="A493" s="274" t="s">
        <v>365</v>
      </c>
      <c r="B493" s="385" t="s">
        <v>367</v>
      </c>
      <c r="C493" s="413">
        <v>60000</v>
      </c>
      <c r="D493" s="441">
        <f>D496</f>
        <v>5000</v>
      </c>
      <c r="E493" s="569">
        <f t="shared" si="7"/>
        <v>8.3333333333333329E-2</v>
      </c>
      <c r="F493" s="75"/>
      <c r="G493" s="75"/>
      <c r="H493" s="35"/>
    </row>
    <row r="494" spans="1:8" x14ac:dyDescent="0.2">
      <c r="A494" s="275"/>
      <c r="B494" s="383" t="s">
        <v>259</v>
      </c>
      <c r="C494" s="413"/>
      <c r="D494" s="620"/>
      <c r="E494" s="569"/>
      <c r="F494" s="75"/>
      <c r="G494" s="75"/>
      <c r="H494" s="35"/>
    </row>
    <row r="495" spans="1:8" x14ac:dyDescent="0.2">
      <c r="A495" s="276" t="s">
        <v>95</v>
      </c>
      <c r="B495" s="384" t="s">
        <v>113</v>
      </c>
      <c r="C495" s="424"/>
      <c r="D495" s="621"/>
      <c r="E495" s="582"/>
      <c r="F495" s="75"/>
      <c r="G495" s="75"/>
      <c r="H495" s="35"/>
    </row>
    <row r="496" spans="1:8" ht="33" customHeight="1" x14ac:dyDescent="0.2">
      <c r="A496" s="186">
        <v>3</v>
      </c>
      <c r="B496" s="318" t="s">
        <v>61</v>
      </c>
      <c r="C496" s="675">
        <v>60000</v>
      </c>
      <c r="D496" s="449">
        <f>D497</f>
        <v>5000</v>
      </c>
      <c r="E496" s="676">
        <f t="shared" si="7"/>
        <v>8.3333333333333329E-2</v>
      </c>
      <c r="F496" s="75"/>
      <c r="G496" s="75"/>
      <c r="H496" s="35"/>
    </row>
    <row r="497" spans="1:8" x14ac:dyDescent="0.2">
      <c r="A497" s="187">
        <v>38</v>
      </c>
      <c r="B497" s="319" t="s">
        <v>38</v>
      </c>
      <c r="C497" s="677">
        <v>60000</v>
      </c>
      <c r="D497" s="450">
        <f>D498</f>
        <v>5000</v>
      </c>
      <c r="E497" s="678">
        <f t="shared" si="7"/>
        <v>8.3333333333333329E-2</v>
      </c>
      <c r="F497" s="75"/>
      <c r="G497" s="75"/>
      <c r="H497" s="35"/>
    </row>
    <row r="498" spans="1:8" x14ac:dyDescent="0.2">
      <c r="A498" s="220">
        <v>381</v>
      </c>
      <c r="B498" s="341" t="s">
        <v>63</v>
      </c>
      <c r="C498" s="407">
        <v>60000</v>
      </c>
      <c r="D498" s="627">
        <f>D499</f>
        <v>5000</v>
      </c>
      <c r="E498" s="561">
        <f t="shared" si="7"/>
        <v>8.3333333333333329E-2</v>
      </c>
      <c r="F498" s="75"/>
      <c r="G498" s="75"/>
      <c r="H498" s="35"/>
    </row>
    <row r="499" spans="1:8" x14ac:dyDescent="0.2">
      <c r="A499" s="462">
        <v>381</v>
      </c>
      <c r="B499" s="342" t="s">
        <v>63</v>
      </c>
      <c r="C499" s="486">
        <v>60000</v>
      </c>
      <c r="D499" s="683">
        <v>5000</v>
      </c>
      <c r="E499" s="563">
        <f t="shared" si="7"/>
        <v>8.3333333333333329E-2</v>
      </c>
      <c r="F499" s="75"/>
      <c r="G499" s="75"/>
      <c r="H499" s="35"/>
    </row>
    <row r="500" spans="1:8" x14ac:dyDescent="0.2">
      <c r="A500" s="273" t="s">
        <v>368</v>
      </c>
      <c r="B500" s="388"/>
      <c r="C500" s="409">
        <v>35000</v>
      </c>
      <c r="D500" s="440">
        <f>D501+D509</f>
        <v>10000</v>
      </c>
      <c r="E500" s="564">
        <f t="shared" si="7"/>
        <v>0.2857142857142857</v>
      </c>
      <c r="F500" s="75"/>
      <c r="G500" s="75"/>
      <c r="H500" s="35"/>
    </row>
    <row r="501" spans="1:8" x14ac:dyDescent="0.2">
      <c r="A501" s="274" t="s">
        <v>398</v>
      </c>
      <c r="B501" s="385" t="s">
        <v>209</v>
      </c>
      <c r="C501" s="413">
        <v>30000</v>
      </c>
      <c r="D501" s="441">
        <f>D504</f>
        <v>10000</v>
      </c>
      <c r="E501" s="569">
        <f t="shared" si="7"/>
        <v>0.33333333333333331</v>
      </c>
      <c r="F501" s="75"/>
      <c r="G501" s="75"/>
      <c r="H501" s="35"/>
    </row>
    <row r="502" spans="1:8" x14ac:dyDescent="0.2">
      <c r="A502" s="275"/>
      <c r="B502" s="383" t="s">
        <v>259</v>
      </c>
      <c r="C502" s="413"/>
      <c r="D502" s="620"/>
      <c r="E502" s="569"/>
      <c r="F502" s="75"/>
      <c r="G502" s="75"/>
      <c r="H502" s="35"/>
    </row>
    <row r="503" spans="1:8" x14ac:dyDescent="0.2">
      <c r="A503" s="276" t="s">
        <v>95</v>
      </c>
      <c r="B503" s="384" t="s">
        <v>113</v>
      </c>
      <c r="C503" s="424"/>
      <c r="D503" s="621"/>
      <c r="E503" s="582"/>
      <c r="F503" s="75"/>
      <c r="G503" s="75"/>
      <c r="H503" s="35"/>
    </row>
    <row r="504" spans="1:8" x14ac:dyDescent="0.2">
      <c r="A504" s="186">
        <v>3</v>
      </c>
      <c r="B504" s="318" t="s">
        <v>61</v>
      </c>
      <c r="C504" s="675">
        <v>30000</v>
      </c>
      <c r="D504" s="449">
        <f>D505</f>
        <v>10000</v>
      </c>
      <c r="E504" s="676">
        <f t="shared" si="7"/>
        <v>0.33333333333333331</v>
      </c>
      <c r="F504" s="75"/>
      <c r="G504" s="75"/>
      <c r="H504" s="35"/>
    </row>
    <row r="505" spans="1:8" x14ac:dyDescent="0.2">
      <c r="A505" s="187">
        <v>38</v>
      </c>
      <c r="B505" s="319" t="s">
        <v>38</v>
      </c>
      <c r="C505" s="677">
        <v>30000</v>
      </c>
      <c r="D505" s="450">
        <f>D506</f>
        <v>10000</v>
      </c>
      <c r="E505" s="678">
        <f t="shared" si="7"/>
        <v>0.33333333333333331</v>
      </c>
      <c r="F505" s="75"/>
      <c r="G505" s="75"/>
      <c r="H505" s="35"/>
    </row>
    <row r="506" spans="1:8" x14ac:dyDescent="0.2">
      <c r="A506" s="220">
        <v>381</v>
      </c>
      <c r="B506" s="341" t="s">
        <v>63</v>
      </c>
      <c r="C506" s="407">
        <v>30000</v>
      </c>
      <c r="D506" s="627">
        <f>D507</f>
        <v>10000</v>
      </c>
      <c r="E506" s="561">
        <f t="shared" si="7"/>
        <v>0.33333333333333331</v>
      </c>
      <c r="F506" s="75"/>
      <c r="G506" s="75"/>
      <c r="H506" s="35"/>
    </row>
    <row r="507" spans="1:8" x14ac:dyDescent="0.2">
      <c r="A507" s="462">
        <v>381</v>
      </c>
      <c r="B507" s="342" t="s">
        <v>63</v>
      </c>
      <c r="C507" s="486">
        <v>25000</v>
      </c>
      <c r="D507" s="683">
        <v>10000</v>
      </c>
      <c r="E507" s="563">
        <f t="shared" si="7"/>
        <v>0.4</v>
      </c>
      <c r="F507" s="75"/>
      <c r="G507" s="75"/>
      <c r="H507" s="35"/>
    </row>
    <row r="508" spans="1:8" x14ac:dyDescent="0.2">
      <c r="A508" s="221">
        <v>381</v>
      </c>
      <c r="B508" s="342" t="s">
        <v>320</v>
      </c>
      <c r="C508" s="668">
        <v>5000</v>
      </c>
      <c r="D508" s="621">
        <v>0</v>
      </c>
      <c r="E508" s="669">
        <f t="shared" si="7"/>
        <v>0</v>
      </c>
      <c r="F508" s="75"/>
      <c r="G508" s="75"/>
      <c r="H508" s="35"/>
    </row>
    <row r="509" spans="1:8" x14ac:dyDescent="0.2">
      <c r="A509" s="274" t="s">
        <v>399</v>
      </c>
      <c r="B509" s="385" t="s">
        <v>288</v>
      </c>
      <c r="C509" s="413">
        <v>5000</v>
      </c>
      <c r="D509" s="441">
        <f>D512</f>
        <v>0</v>
      </c>
      <c r="E509" s="569">
        <f t="shared" si="7"/>
        <v>0</v>
      </c>
      <c r="F509" s="75"/>
      <c r="G509" s="75"/>
      <c r="H509" s="35"/>
    </row>
    <row r="510" spans="1:8" x14ac:dyDescent="0.2">
      <c r="A510" s="275"/>
      <c r="B510" s="383" t="s">
        <v>259</v>
      </c>
      <c r="C510" s="413"/>
      <c r="D510" s="620"/>
      <c r="E510" s="569"/>
      <c r="F510" s="75"/>
      <c r="G510" s="75"/>
      <c r="H510" s="35"/>
    </row>
    <row r="511" spans="1:8" x14ac:dyDescent="0.2">
      <c r="A511" s="276" t="s">
        <v>95</v>
      </c>
      <c r="B511" s="384" t="s">
        <v>113</v>
      </c>
      <c r="C511" s="424"/>
      <c r="D511" s="621"/>
      <c r="E511" s="582"/>
      <c r="F511" s="75"/>
      <c r="G511" s="75"/>
      <c r="H511" s="35"/>
    </row>
    <row r="512" spans="1:8" x14ac:dyDescent="0.2">
      <c r="A512" s="186">
        <v>3</v>
      </c>
      <c r="B512" s="318" t="s">
        <v>61</v>
      </c>
      <c r="C512" s="675">
        <v>5000</v>
      </c>
      <c r="D512" s="449">
        <f>D513</f>
        <v>0</v>
      </c>
      <c r="E512" s="676">
        <f t="shared" si="7"/>
        <v>0</v>
      </c>
      <c r="F512" s="75"/>
      <c r="G512" s="75"/>
      <c r="H512" s="35"/>
    </row>
    <row r="513" spans="1:8" x14ac:dyDescent="0.2">
      <c r="A513" s="187">
        <v>38</v>
      </c>
      <c r="B513" s="319" t="s">
        <v>38</v>
      </c>
      <c r="C513" s="677">
        <v>5000</v>
      </c>
      <c r="D513" s="450">
        <f>D514</f>
        <v>0</v>
      </c>
      <c r="E513" s="678">
        <f t="shared" si="7"/>
        <v>0</v>
      </c>
      <c r="F513" s="75"/>
      <c r="G513" s="75"/>
      <c r="H513" s="35"/>
    </row>
    <row r="514" spans="1:8" x14ac:dyDescent="0.2">
      <c r="A514" s="220">
        <v>381</v>
      </c>
      <c r="B514" s="341" t="s">
        <v>63</v>
      </c>
      <c r="C514" s="407">
        <v>5000</v>
      </c>
      <c r="D514" s="627">
        <f>D515</f>
        <v>0</v>
      </c>
      <c r="E514" s="561">
        <f t="shared" si="7"/>
        <v>0</v>
      </c>
      <c r="F514" s="75"/>
      <c r="G514" s="75"/>
      <c r="H514" s="35"/>
    </row>
    <row r="515" spans="1:8" x14ac:dyDescent="0.2">
      <c r="A515" s="221">
        <v>381</v>
      </c>
      <c r="B515" s="342" t="s">
        <v>63</v>
      </c>
      <c r="C515" s="668">
        <v>5000</v>
      </c>
      <c r="D515" s="621">
        <v>0</v>
      </c>
      <c r="E515" s="669">
        <f t="shared" si="7"/>
        <v>0</v>
      </c>
      <c r="F515" s="75"/>
      <c r="G515" s="75"/>
      <c r="H515" s="35"/>
    </row>
    <row r="516" spans="1:8" x14ac:dyDescent="0.2">
      <c r="A516" s="277"/>
      <c r="B516" s="389" t="s">
        <v>238</v>
      </c>
      <c r="C516" s="423"/>
      <c r="D516" s="665"/>
      <c r="E516" s="581"/>
      <c r="F516" s="75"/>
      <c r="G516" s="75"/>
      <c r="H516" s="35"/>
    </row>
    <row r="517" spans="1:8" x14ac:dyDescent="0.2">
      <c r="A517" s="264" t="s">
        <v>370</v>
      </c>
      <c r="B517" s="143"/>
      <c r="C517" s="409">
        <v>89000</v>
      </c>
      <c r="D517" s="440">
        <f>D518+D525+D532+D539+D546+D553++D561</f>
        <v>13333</v>
      </c>
      <c r="E517" s="564">
        <f t="shared" ref="E517:E579" si="8">D517/C517</f>
        <v>0.14980898876404494</v>
      </c>
      <c r="F517" s="75"/>
      <c r="G517" s="75"/>
      <c r="H517" s="35"/>
    </row>
    <row r="518" spans="1:8" x14ac:dyDescent="0.2">
      <c r="A518" s="267" t="s">
        <v>371</v>
      </c>
      <c r="B518" s="385" t="s">
        <v>210</v>
      </c>
      <c r="C518" s="413">
        <v>15000</v>
      </c>
      <c r="D518" s="441">
        <f>D521</f>
        <v>0</v>
      </c>
      <c r="E518" s="569">
        <f t="shared" si="8"/>
        <v>0</v>
      </c>
      <c r="F518" s="75"/>
      <c r="G518" s="75"/>
      <c r="H518" s="35"/>
    </row>
    <row r="519" spans="1:8" x14ac:dyDescent="0.2">
      <c r="A519" s="268"/>
      <c r="B519" s="383" t="s">
        <v>261</v>
      </c>
      <c r="C519" s="413"/>
      <c r="D519" s="620"/>
      <c r="E519" s="569"/>
      <c r="F519" s="75"/>
      <c r="G519" s="75"/>
      <c r="H519" s="35"/>
    </row>
    <row r="520" spans="1:8" x14ac:dyDescent="0.2">
      <c r="A520" s="278" t="s">
        <v>91</v>
      </c>
      <c r="B520" s="387" t="s">
        <v>113</v>
      </c>
      <c r="C520" s="420"/>
      <c r="D520" s="621"/>
      <c r="E520" s="579"/>
      <c r="F520" s="75"/>
      <c r="G520" s="75"/>
      <c r="H520" s="35"/>
    </row>
    <row r="521" spans="1:8" x14ac:dyDescent="0.2">
      <c r="A521" s="186">
        <v>3</v>
      </c>
      <c r="B521" s="318" t="s">
        <v>61</v>
      </c>
      <c r="C521" s="675">
        <v>15000</v>
      </c>
      <c r="D521" s="449">
        <f>D522</f>
        <v>0</v>
      </c>
      <c r="E521" s="676">
        <f t="shared" si="8"/>
        <v>0</v>
      </c>
      <c r="F521" s="75"/>
      <c r="G521" s="75"/>
      <c r="H521" s="35"/>
    </row>
    <row r="522" spans="1:8" x14ac:dyDescent="0.2">
      <c r="A522" s="187">
        <v>38</v>
      </c>
      <c r="B522" s="319" t="s">
        <v>38</v>
      </c>
      <c r="C522" s="677">
        <v>15000</v>
      </c>
      <c r="D522" s="450">
        <f>D523</f>
        <v>0</v>
      </c>
      <c r="E522" s="678">
        <f t="shared" si="8"/>
        <v>0</v>
      </c>
      <c r="F522" s="75"/>
      <c r="G522" s="75"/>
      <c r="H522" s="35"/>
    </row>
    <row r="523" spans="1:8" x14ac:dyDescent="0.2">
      <c r="A523" s="220">
        <v>381</v>
      </c>
      <c r="B523" s="341" t="s">
        <v>63</v>
      </c>
      <c r="C523" s="407">
        <v>15000</v>
      </c>
      <c r="D523" s="627">
        <f>D524</f>
        <v>0</v>
      </c>
      <c r="E523" s="561">
        <f t="shared" si="8"/>
        <v>0</v>
      </c>
      <c r="F523" s="75"/>
      <c r="G523" s="75"/>
      <c r="H523" s="35"/>
    </row>
    <row r="524" spans="1:8" x14ac:dyDescent="0.2">
      <c r="A524" s="221">
        <v>381</v>
      </c>
      <c r="B524" s="342" t="s">
        <v>63</v>
      </c>
      <c r="C524" s="668">
        <v>15000</v>
      </c>
      <c r="D524" s="621">
        <v>0</v>
      </c>
      <c r="E524" s="669">
        <f t="shared" si="8"/>
        <v>0</v>
      </c>
      <c r="F524" s="75"/>
      <c r="G524" s="75"/>
      <c r="H524" s="35"/>
    </row>
    <row r="525" spans="1:8" x14ac:dyDescent="0.2">
      <c r="A525" s="279" t="s">
        <v>372</v>
      </c>
      <c r="B525" s="385" t="s">
        <v>211</v>
      </c>
      <c r="C525" s="413">
        <v>3000</v>
      </c>
      <c r="D525" s="441">
        <f>D528</f>
        <v>0</v>
      </c>
      <c r="E525" s="569">
        <f t="shared" si="8"/>
        <v>0</v>
      </c>
      <c r="F525" s="75"/>
      <c r="G525" s="75"/>
      <c r="H525" s="35"/>
    </row>
    <row r="526" spans="1:8" ht="24" x14ac:dyDescent="0.2">
      <c r="A526" s="279"/>
      <c r="B526" s="383" t="s">
        <v>404</v>
      </c>
      <c r="C526" s="413"/>
      <c r="D526" s="620"/>
      <c r="E526" s="569"/>
      <c r="F526" s="75"/>
      <c r="G526" s="75"/>
      <c r="H526" s="35"/>
    </row>
    <row r="527" spans="1:8" x14ac:dyDescent="0.2">
      <c r="A527" s="278" t="s">
        <v>91</v>
      </c>
      <c r="B527" s="387" t="s">
        <v>113</v>
      </c>
      <c r="C527" s="420"/>
      <c r="D527" s="621"/>
      <c r="E527" s="579"/>
      <c r="F527" s="75"/>
      <c r="G527" s="75"/>
      <c r="H527" s="35"/>
    </row>
    <row r="528" spans="1:8" x14ac:dyDescent="0.2">
      <c r="A528" s="186">
        <v>3</v>
      </c>
      <c r="B528" s="318" t="s">
        <v>61</v>
      </c>
      <c r="C528" s="675">
        <v>3000</v>
      </c>
      <c r="D528" s="449">
        <f>D529</f>
        <v>0</v>
      </c>
      <c r="E528" s="676">
        <f t="shared" si="8"/>
        <v>0</v>
      </c>
      <c r="F528" s="75"/>
      <c r="G528" s="75"/>
      <c r="H528" s="35"/>
    </row>
    <row r="529" spans="1:8" x14ac:dyDescent="0.2">
      <c r="A529" s="187">
        <v>32</v>
      </c>
      <c r="B529" s="319" t="s">
        <v>30</v>
      </c>
      <c r="C529" s="677">
        <v>3000</v>
      </c>
      <c r="D529" s="450">
        <f>D530</f>
        <v>0</v>
      </c>
      <c r="E529" s="678">
        <f t="shared" si="8"/>
        <v>0</v>
      </c>
      <c r="F529" s="75"/>
      <c r="G529" s="75"/>
      <c r="H529" s="35"/>
    </row>
    <row r="530" spans="1:8" x14ac:dyDescent="0.2">
      <c r="A530" s="220">
        <v>329</v>
      </c>
      <c r="B530" s="341" t="s">
        <v>34</v>
      </c>
      <c r="C530" s="407">
        <v>3000</v>
      </c>
      <c r="D530" s="627">
        <f>D531</f>
        <v>0</v>
      </c>
      <c r="E530" s="561">
        <f t="shared" si="8"/>
        <v>0</v>
      </c>
      <c r="F530" s="75"/>
      <c r="G530" s="75"/>
      <c r="H530" s="35"/>
    </row>
    <row r="531" spans="1:8" x14ac:dyDescent="0.2">
      <c r="A531" s="221">
        <v>329</v>
      </c>
      <c r="B531" s="342" t="s">
        <v>34</v>
      </c>
      <c r="C531" s="668">
        <v>3000</v>
      </c>
      <c r="D531" s="621">
        <v>0</v>
      </c>
      <c r="E531" s="669">
        <f t="shared" si="8"/>
        <v>0</v>
      </c>
      <c r="F531" s="75"/>
      <c r="G531" s="75"/>
      <c r="H531" s="35"/>
    </row>
    <row r="532" spans="1:8" x14ac:dyDescent="0.2">
      <c r="A532" s="267" t="s">
        <v>427</v>
      </c>
      <c r="B532" s="385" t="s">
        <v>212</v>
      </c>
      <c r="C532" s="413">
        <v>25000</v>
      </c>
      <c r="D532" s="441">
        <f>D535</f>
        <v>8333</v>
      </c>
      <c r="E532" s="569">
        <f t="shared" si="8"/>
        <v>0.33332000000000001</v>
      </c>
      <c r="F532" s="75"/>
      <c r="G532" s="75"/>
      <c r="H532" s="35"/>
    </row>
    <row r="533" spans="1:8" x14ac:dyDescent="0.2">
      <c r="A533" s="268"/>
      <c r="B533" s="383" t="s">
        <v>261</v>
      </c>
      <c r="C533" s="413"/>
      <c r="D533" s="620"/>
      <c r="E533" s="569"/>
      <c r="F533" s="75"/>
      <c r="G533" s="75"/>
      <c r="H533" s="35"/>
    </row>
    <row r="534" spans="1:8" x14ac:dyDescent="0.2">
      <c r="A534" s="278" t="s">
        <v>94</v>
      </c>
      <c r="B534" s="387" t="s">
        <v>113</v>
      </c>
      <c r="C534" s="420"/>
      <c r="D534" s="621"/>
      <c r="E534" s="579"/>
      <c r="F534" s="75"/>
      <c r="G534" s="75"/>
      <c r="H534" s="35"/>
    </row>
    <row r="535" spans="1:8" x14ac:dyDescent="0.2">
      <c r="A535" s="186">
        <v>3</v>
      </c>
      <c r="B535" s="318" t="s">
        <v>61</v>
      </c>
      <c r="C535" s="675">
        <v>25000</v>
      </c>
      <c r="D535" s="449">
        <f>D536</f>
        <v>8333</v>
      </c>
      <c r="E535" s="676">
        <f t="shared" si="8"/>
        <v>0.33332000000000001</v>
      </c>
      <c r="F535" s="75"/>
      <c r="G535" s="75"/>
      <c r="H535" s="35"/>
    </row>
    <row r="536" spans="1:8" x14ac:dyDescent="0.2">
      <c r="A536" s="187">
        <v>38</v>
      </c>
      <c r="B536" s="319" t="s">
        <v>38</v>
      </c>
      <c r="C536" s="677">
        <v>25000</v>
      </c>
      <c r="D536" s="450">
        <f>D537</f>
        <v>8333</v>
      </c>
      <c r="E536" s="678">
        <f t="shared" si="8"/>
        <v>0.33332000000000001</v>
      </c>
      <c r="F536" s="75"/>
      <c r="G536" s="75"/>
      <c r="H536" s="35"/>
    </row>
    <row r="537" spans="1:8" x14ac:dyDescent="0.2">
      <c r="A537" s="220">
        <v>381</v>
      </c>
      <c r="B537" s="341" t="s">
        <v>63</v>
      </c>
      <c r="C537" s="407">
        <v>25000</v>
      </c>
      <c r="D537" s="627">
        <f>D538</f>
        <v>8333</v>
      </c>
      <c r="E537" s="561">
        <f t="shared" si="8"/>
        <v>0.33332000000000001</v>
      </c>
      <c r="F537" s="75"/>
      <c r="G537" s="75"/>
      <c r="H537" s="35"/>
    </row>
    <row r="538" spans="1:8" x14ac:dyDescent="0.2">
      <c r="A538" s="221">
        <v>381</v>
      </c>
      <c r="B538" s="342" t="s">
        <v>63</v>
      </c>
      <c r="C538" s="668">
        <v>25000</v>
      </c>
      <c r="D538" s="621">
        <v>8333</v>
      </c>
      <c r="E538" s="669">
        <f t="shared" si="8"/>
        <v>0.33332000000000001</v>
      </c>
      <c r="F538" s="75"/>
      <c r="G538" s="75"/>
      <c r="H538" s="35"/>
    </row>
    <row r="539" spans="1:8" x14ac:dyDescent="0.2">
      <c r="A539" s="267" t="s">
        <v>373</v>
      </c>
      <c r="B539" s="385" t="s">
        <v>213</v>
      </c>
      <c r="C539" s="413">
        <v>6000</v>
      </c>
      <c r="D539" s="441">
        <f>D542</f>
        <v>0</v>
      </c>
      <c r="E539" s="569">
        <f t="shared" si="8"/>
        <v>0</v>
      </c>
      <c r="F539" s="75"/>
      <c r="G539" s="75"/>
      <c r="H539" s="35"/>
    </row>
    <row r="540" spans="1:8" x14ac:dyDescent="0.2">
      <c r="A540" s="268"/>
      <c r="B540" s="383" t="s">
        <v>261</v>
      </c>
      <c r="C540" s="413"/>
      <c r="D540" s="620"/>
      <c r="E540" s="569"/>
      <c r="F540" s="75"/>
      <c r="G540" s="75"/>
      <c r="H540" s="35"/>
    </row>
    <row r="541" spans="1:8" x14ac:dyDescent="0.2">
      <c r="A541" s="278" t="s">
        <v>94</v>
      </c>
      <c r="B541" s="387" t="s">
        <v>113</v>
      </c>
      <c r="C541" s="420"/>
      <c r="D541" s="621"/>
      <c r="E541" s="579"/>
      <c r="F541" s="75"/>
      <c r="G541" s="75"/>
      <c r="H541" s="35"/>
    </row>
    <row r="542" spans="1:8" x14ac:dyDescent="0.2">
      <c r="A542" s="186">
        <v>3</v>
      </c>
      <c r="B542" s="318" t="s">
        <v>61</v>
      </c>
      <c r="C542" s="675">
        <v>6000</v>
      </c>
      <c r="D542" s="449">
        <f>D543</f>
        <v>0</v>
      </c>
      <c r="E542" s="676">
        <f t="shared" si="8"/>
        <v>0</v>
      </c>
      <c r="F542" s="75"/>
      <c r="G542" s="75"/>
      <c r="H542" s="35"/>
    </row>
    <row r="543" spans="1:8" x14ac:dyDescent="0.2">
      <c r="A543" s="187">
        <v>38</v>
      </c>
      <c r="B543" s="319" t="s">
        <v>38</v>
      </c>
      <c r="C543" s="677">
        <v>6000</v>
      </c>
      <c r="D543" s="450">
        <f>D544</f>
        <v>0</v>
      </c>
      <c r="E543" s="678">
        <f t="shared" si="8"/>
        <v>0</v>
      </c>
      <c r="F543" s="75"/>
      <c r="G543" s="75"/>
      <c r="H543" s="35"/>
    </row>
    <row r="544" spans="1:8" x14ac:dyDescent="0.2">
      <c r="A544" s="220">
        <v>381</v>
      </c>
      <c r="B544" s="341" t="s">
        <v>63</v>
      </c>
      <c r="C544" s="407">
        <v>6000</v>
      </c>
      <c r="D544" s="627">
        <f>D545</f>
        <v>0</v>
      </c>
      <c r="E544" s="561">
        <f t="shared" si="8"/>
        <v>0</v>
      </c>
      <c r="F544" s="75"/>
      <c r="G544" s="75"/>
      <c r="H544" s="35"/>
    </row>
    <row r="545" spans="1:8" x14ac:dyDescent="0.2">
      <c r="A545" s="221">
        <v>381</v>
      </c>
      <c r="B545" s="342" t="s">
        <v>63</v>
      </c>
      <c r="C545" s="668">
        <v>6000</v>
      </c>
      <c r="D545" s="621">
        <v>0</v>
      </c>
      <c r="E545" s="669">
        <f t="shared" si="8"/>
        <v>0</v>
      </c>
      <c r="F545" s="75"/>
      <c r="G545" s="75"/>
      <c r="H545" s="35"/>
    </row>
    <row r="546" spans="1:8" x14ac:dyDescent="0.2">
      <c r="A546" s="267" t="s">
        <v>374</v>
      </c>
      <c r="B546" s="385" t="s">
        <v>214</v>
      </c>
      <c r="C546" s="413">
        <v>5000</v>
      </c>
      <c r="D546" s="441">
        <f>D549</f>
        <v>0</v>
      </c>
      <c r="E546" s="569">
        <f t="shared" si="8"/>
        <v>0</v>
      </c>
      <c r="F546" s="75"/>
      <c r="G546" s="75"/>
      <c r="H546" s="35"/>
    </row>
    <row r="547" spans="1:8" x14ac:dyDescent="0.2">
      <c r="A547" s="268"/>
      <c r="B547" s="383" t="s">
        <v>261</v>
      </c>
      <c r="C547" s="413"/>
      <c r="D547" s="620"/>
      <c r="E547" s="569"/>
      <c r="F547" s="75"/>
      <c r="G547" s="75"/>
      <c r="H547" s="35"/>
    </row>
    <row r="548" spans="1:8" x14ac:dyDescent="0.2">
      <c r="A548" s="278" t="s">
        <v>94</v>
      </c>
      <c r="B548" s="387" t="s">
        <v>113</v>
      </c>
      <c r="C548" s="420"/>
      <c r="D548" s="621"/>
      <c r="E548" s="579"/>
      <c r="F548" s="75"/>
      <c r="G548" s="75"/>
      <c r="H548" s="35"/>
    </row>
    <row r="549" spans="1:8" x14ac:dyDescent="0.2">
      <c r="A549" s="186">
        <v>3</v>
      </c>
      <c r="B549" s="318" t="s">
        <v>61</v>
      </c>
      <c r="C549" s="675">
        <v>5000</v>
      </c>
      <c r="D549" s="449">
        <f>D550</f>
        <v>0</v>
      </c>
      <c r="E549" s="676">
        <f t="shared" si="8"/>
        <v>0</v>
      </c>
      <c r="F549" s="75"/>
      <c r="G549" s="75"/>
      <c r="H549" s="35"/>
    </row>
    <row r="550" spans="1:8" x14ac:dyDescent="0.2">
      <c r="A550" s="187">
        <v>38</v>
      </c>
      <c r="B550" s="319" t="s">
        <v>38</v>
      </c>
      <c r="C550" s="677">
        <v>5000</v>
      </c>
      <c r="D550" s="450">
        <f>D551</f>
        <v>0</v>
      </c>
      <c r="E550" s="678">
        <f t="shared" si="8"/>
        <v>0</v>
      </c>
      <c r="F550" s="75"/>
      <c r="G550" s="75"/>
      <c r="H550" s="35"/>
    </row>
    <row r="551" spans="1:8" x14ac:dyDescent="0.2">
      <c r="A551" s="220">
        <v>381</v>
      </c>
      <c r="B551" s="341" t="s">
        <v>63</v>
      </c>
      <c r="C551" s="407">
        <v>5000</v>
      </c>
      <c r="D551" s="627">
        <f>D552</f>
        <v>0</v>
      </c>
      <c r="E551" s="561">
        <f t="shared" si="8"/>
        <v>0</v>
      </c>
      <c r="F551" s="75"/>
      <c r="G551" s="75"/>
      <c r="H551" s="35"/>
    </row>
    <row r="552" spans="1:8" x14ac:dyDescent="0.2">
      <c r="A552" s="221">
        <v>381</v>
      </c>
      <c r="B552" s="342" t="s">
        <v>63</v>
      </c>
      <c r="C552" s="668">
        <v>5000</v>
      </c>
      <c r="D552" s="621">
        <v>0</v>
      </c>
      <c r="E552" s="669">
        <f t="shared" si="8"/>
        <v>0</v>
      </c>
      <c r="F552" s="75"/>
      <c r="G552" s="75"/>
      <c r="H552" s="35"/>
    </row>
    <row r="553" spans="1:8" x14ac:dyDescent="0.2">
      <c r="A553" s="267" t="s">
        <v>375</v>
      </c>
      <c r="B553" s="385" t="s">
        <v>426</v>
      </c>
      <c r="C553" s="413">
        <v>25000</v>
      </c>
      <c r="D553" s="441">
        <f>D556</f>
        <v>0</v>
      </c>
      <c r="E553" s="569">
        <f t="shared" si="8"/>
        <v>0</v>
      </c>
      <c r="F553" s="75"/>
      <c r="G553" s="75"/>
      <c r="H553" s="35"/>
    </row>
    <row r="554" spans="1:8" x14ac:dyDescent="0.2">
      <c r="A554" s="268"/>
      <c r="B554" s="383" t="s">
        <v>405</v>
      </c>
      <c r="C554" s="413"/>
      <c r="D554" s="620"/>
      <c r="E554" s="569"/>
      <c r="F554" s="75"/>
      <c r="G554" s="75"/>
      <c r="H554" s="35"/>
    </row>
    <row r="555" spans="1:8" x14ac:dyDescent="0.2">
      <c r="A555" s="278" t="s">
        <v>94</v>
      </c>
      <c r="B555" s="387" t="s">
        <v>113</v>
      </c>
      <c r="C555" s="420"/>
      <c r="D555" s="621"/>
      <c r="E555" s="579"/>
      <c r="F555" s="75"/>
      <c r="G555" s="75"/>
      <c r="H555" s="35"/>
    </row>
    <row r="556" spans="1:8" x14ac:dyDescent="0.2">
      <c r="A556" s="186">
        <v>3</v>
      </c>
      <c r="B556" s="318" t="s">
        <v>61</v>
      </c>
      <c r="C556" s="675">
        <v>25000</v>
      </c>
      <c r="D556" s="449">
        <f>D557</f>
        <v>0</v>
      </c>
      <c r="E556" s="676">
        <f t="shared" si="8"/>
        <v>0</v>
      </c>
      <c r="F556" s="75"/>
      <c r="G556" s="75"/>
      <c r="H556" s="35"/>
    </row>
    <row r="557" spans="1:8" x14ac:dyDescent="0.2">
      <c r="A557" s="187">
        <v>38</v>
      </c>
      <c r="B557" s="319" t="s">
        <v>38</v>
      </c>
      <c r="C557" s="677">
        <v>25000</v>
      </c>
      <c r="D557" s="450">
        <f>D558</f>
        <v>0</v>
      </c>
      <c r="E557" s="678">
        <f t="shared" si="8"/>
        <v>0</v>
      </c>
      <c r="F557" s="75"/>
      <c r="G557" s="75"/>
      <c r="H557" s="35"/>
    </row>
    <row r="558" spans="1:8" x14ac:dyDescent="0.2">
      <c r="A558" s="220">
        <v>381</v>
      </c>
      <c r="B558" s="341" t="s">
        <v>63</v>
      </c>
      <c r="C558" s="407">
        <v>25000</v>
      </c>
      <c r="D558" s="627">
        <f>D559+D560</f>
        <v>0</v>
      </c>
      <c r="E558" s="561">
        <f t="shared" si="8"/>
        <v>0</v>
      </c>
      <c r="F558" s="75"/>
      <c r="G558" s="75"/>
      <c r="H558" s="35"/>
    </row>
    <row r="559" spans="1:8" x14ac:dyDescent="0.2">
      <c r="A559" s="221">
        <v>381</v>
      </c>
      <c r="B559" s="342" t="s">
        <v>63</v>
      </c>
      <c r="C559" s="486">
        <v>15000</v>
      </c>
      <c r="D559" s="683">
        <v>0</v>
      </c>
      <c r="E559" s="563">
        <f t="shared" si="8"/>
        <v>0</v>
      </c>
      <c r="F559" s="75"/>
      <c r="G559" s="75"/>
      <c r="H559" s="35"/>
    </row>
    <row r="560" spans="1:8" ht="22.5" x14ac:dyDescent="0.2">
      <c r="A560" s="221">
        <v>381</v>
      </c>
      <c r="B560" s="342" t="s">
        <v>321</v>
      </c>
      <c r="C560" s="668">
        <v>10000</v>
      </c>
      <c r="D560" s="621">
        <v>0</v>
      </c>
      <c r="E560" s="669">
        <f t="shared" si="8"/>
        <v>0</v>
      </c>
      <c r="F560" s="75"/>
      <c r="G560" s="75"/>
      <c r="H560" s="35"/>
    </row>
    <row r="561" spans="1:8" x14ac:dyDescent="0.2">
      <c r="A561" s="267" t="s">
        <v>376</v>
      </c>
      <c r="B561" s="385" t="s">
        <v>227</v>
      </c>
      <c r="C561" s="413">
        <v>10000</v>
      </c>
      <c r="D561" s="441">
        <f>D564</f>
        <v>5000</v>
      </c>
      <c r="E561" s="569">
        <f t="shared" si="8"/>
        <v>0.5</v>
      </c>
      <c r="F561" s="75"/>
      <c r="G561" s="75"/>
      <c r="H561" s="35"/>
    </row>
    <row r="562" spans="1:8" x14ac:dyDescent="0.2">
      <c r="A562" s="268"/>
      <c r="B562" s="383" t="s">
        <v>259</v>
      </c>
      <c r="C562" s="413"/>
      <c r="D562" s="620"/>
      <c r="E562" s="569"/>
      <c r="F562" s="75"/>
      <c r="G562" s="75"/>
      <c r="H562" s="35"/>
    </row>
    <row r="563" spans="1:8" x14ac:dyDescent="0.2">
      <c r="A563" s="278" t="s">
        <v>94</v>
      </c>
      <c r="B563" s="390" t="s">
        <v>113</v>
      </c>
      <c r="C563" s="414"/>
      <c r="D563" s="621"/>
      <c r="E563" s="570"/>
      <c r="F563" s="75"/>
      <c r="G563" s="75"/>
      <c r="H563" s="35"/>
    </row>
    <row r="564" spans="1:8" x14ac:dyDescent="0.2">
      <c r="A564" s="186">
        <v>3</v>
      </c>
      <c r="B564" s="318" t="s">
        <v>61</v>
      </c>
      <c r="C564" s="675">
        <v>10000</v>
      </c>
      <c r="D564" s="449">
        <f>D565</f>
        <v>5000</v>
      </c>
      <c r="E564" s="676">
        <f t="shared" si="8"/>
        <v>0.5</v>
      </c>
      <c r="F564" s="75"/>
      <c r="G564" s="75"/>
      <c r="H564" s="35"/>
    </row>
    <row r="565" spans="1:8" x14ac:dyDescent="0.2">
      <c r="A565" s="187">
        <v>38</v>
      </c>
      <c r="B565" s="319" t="s">
        <v>38</v>
      </c>
      <c r="C565" s="677">
        <v>10000</v>
      </c>
      <c r="D565" s="450">
        <f>D566</f>
        <v>5000</v>
      </c>
      <c r="E565" s="678">
        <f t="shared" si="8"/>
        <v>0.5</v>
      </c>
      <c r="F565" s="75"/>
      <c r="G565" s="75"/>
      <c r="H565" s="35"/>
    </row>
    <row r="566" spans="1:8" x14ac:dyDescent="0.2">
      <c r="A566" s="220">
        <v>381</v>
      </c>
      <c r="B566" s="341" t="s">
        <v>63</v>
      </c>
      <c r="C566" s="407">
        <v>10000</v>
      </c>
      <c r="D566" s="627">
        <f>D567</f>
        <v>5000</v>
      </c>
      <c r="E566" s="561">
        <f t="shared" si="8"/>
        <v>0.5</v>
      </c>
      <c r="F566" s="75"/>
      <c r="G566" s="75"/>
      <c r="H566" s="35"/>
    </row>
    <row r="567" spans="1:8" x14ac:dyDescent="0.2">
      <c r="A567" s="221">
        <v>381</v>
      </c>
      <c r="B567" s="342" t="s">
        <v>63</v>
      </c>
      <c r="C567" s="668">
        <v>10000</v>
      </c>
      <c r="D567" s="621">
        <v>5000</v>
      </c>
      <c r="E567" s="669">
        <f t="shared" si="8"/>
        <v>0.5</v>
      </c>
      <c r="F567" s="75"/>
      <c r="G567" s="75"/>
      <c r="H567" s="35"/>
    </row>
    <row r="568" spans="1:8" ht="22.5" x14ac:dyDescent="0.2">
      <c r="A568" s="280" t="s">
        <v>311</v>
      </c>
      <c r="B568" s="391" t="s">
        <v>100</v>
      </c>
      <c r="C568" s="428">
        <v>6830000</v>
      </c>
      <c r="D568" s="442">
        <f>D571</f>
        <v>1457209</v>
      </c>
      <c r="E568" s="586">
        <f t="shared" si="8"/>
        <v>0.2133541727672035</v>
      </c>
      <c r="F568" s="75"/>
      <c r="G568" s="75"/>
      <c r="H568" s="35"/>
    </row>
    <row r="569" spans="1:8" x14ac:dyDescent="0.2">
      <c r="A569" s="295" t="s">
        <v>377</v>
      </c>
      <c r="B569" s="392"/>
      <c r="C569" s="399"/>
      <c r="D569" s="440"/>
      <c r="E569" s="558"/>
      <c r="F569" s="75"/>
      <c r="G569" s="75"/>
      <c r="H569" s="35"/>
    </row>
    <row r="570" spans="1:8" x14ac:dyDescent="0.2">
      <c r="A570" s="281" t="s">
        <v>378</v>
      </c>
      <c r="B570" s="170" t="s">
        <v>193</v>
      </c>
      <c r="C570" s="413"/>
      <c r="D570" s="441"/>
      <c r="E570" s="569"/>
      <c r="F570" s="75"/>
      <c r="G570" s="75"/>
      <c r="H570" s="35"/>
    </row>
    <row r="571" spans="1:8" x14ac:dyDescent="0.2">
      <c r="A571" s="282"/>
      <c r="B571" s="172" t="s">
        <v>101</v>
      </c>
      <c r="C571" s="413">
        <v>6830000</v>
      </c>
      <c r="D571" s="441">
        <f>D574+D587+D592</f>
        <v>1457209</v>
      </c>
      <c r="E571" s="569">
        <f t="shared" si="8"/>
        <v>0.2133541727672035</v>
      </c>
      <c r="F571" s="75"/>
      <c r="G571" s="75"/>
      <c r="H571" s="35"/>
    </row>
    <row r="572" spans="1:8" x14ac:dyDescent="0.2">
      <c r="A572" s="283"/>
      <c r="B572" s="393" t="s">
        <v>260</v>
      </c>
      <c r="C572" s="413"/>
      <c r="D572" s="620"/>
      <c r="E572" s="569"/>
      <c r="F572" s="75"/>
      <c r="G572" s="75"/>
      <c r="H572" s="35"/>
    </row>
    <row r="573" spans="1:8" x14ac:dyDescent="0.2">
      <c r="A573" s="284" t="s">
        <v>96</v>
      </c>
      <c r="B573" s="394" t="s">
        <v>114</v>
      </c>
      <c r="C573" s="420"/>
      <c r="D573" s="621"/>
      <c r="E573" s="579"/>
      <c r="F573" s="75"/>
      <c r="G573" s="75"/>
      <c r="H573" s="35"/>
    </row>
    <row r="574" spans="1:8" x14ac:dyDescent="0.2">
      <c r="A574" s="285">
        <v>3</v>
      </c>
      <c r="B574" s="337" t="s">
        <v>61</v>
      </c>
      <c r="C574" s="405">
        <v>1810000</v>
      </c>
      <c r="D574" s="449">
        <f>D575+D579+D584</f>
        <v>892844</v>
      </c>
      <c r="E574" s="559">
        <f t="shared" si="8"/>
        <v>0.49328397790055251</v>
      </c>
      <c r="F574" s="75"/>
      <c r="G574" s="75"/>
      <c r="H574" s="35"/>
    </row>
    <row r="575" spans="1:8" x14ac:dyDescent="0.2">
      <c r="A575" s="187">
        <v>31</v>
      </c>
      <c r="B575" s="319" t="s">
        <v>26</v>
      </c>
      <c r="C575" s="624">
        <v>1300000</v>
      </c>
      <c r="D575" s="450">
        <f>D576+D577+D578</f>
        <v>603122</v>
      </c>
      <c r="E575" s="625">
        <f t="shared" si="8"/>
        <v>0.46394000000000002</v>
      </c>
      <c r="F575" s="75"/>
      <c r="G575" s="75"/>
      <c r="H575" s="35"/>
    </row>
    <row r="576" spans="1:8" x14ac:dyDescent="0.2">
      <c r="A576" s="189">
        <v>311</v>
      </c>
      <c r="B576" s="321" t="s">
        <v>51</v>
      </c>
      <c r="C576" s="411">
        <v>1050000</v>
      </c>
      <c r="D576" s="621">
        <v>507401</v>
      </c>
      <c r="E576" s="567">
        <f t="shared" si="8"/>
        <v>0.48323904761904762</v>
      </c>
      <c r="F576" s="75"/>
      <c r="G576" s="75"/>
      <c r="H576" s="35"/>
    </row>
    <row r="577" spans="1:8" x14ac:dyDescent="0.2">
      <c r="A577" s="189">
        <v>312</v>
      </c>
      <c r="B577" s="321" t="s">
        <v>28</v>
      </c>
      <c r="C577" s="411">
        <v>50000</v>
      </c>
      <c r="D577" s="621">
        <v>12000</v>
      </c>
      <c r="E577" s="567">
        <f t="shared" si="8"/>
        <v>0.24</v>
      </c>
      <c r="F577" s="75"/>
      <c r="G577" s="75"/>
      <c r="H577" s="35"/>
    </row>
    <row r="578" spans="1:8" x14ac:dyDescent="0.2">
      <c r="A578" s="189">
        <v>313</v>
      </c>
      <c r="B578" s="321" t="s">
        <v>109</v>
      </c>
      <c r="C578" s="411">
        <v>200000</v>
      </c>
      <c r="D578" s="621">
        <v>83721</v>
      </c>
      <c r="E578" s="567">
        <f t="shared" si="8"/>
        <v>0.418605</v>
      </c>
      <c r="F578" s="75"/>
      <c r="G578" s="75"/>
      <c r="H578" s="35"/>
    </row>
    <row r="579" spans="1:8" x14ac:dyDescent="0.2">
      <c r="A579" s="187">
        <v>32</v>
      </c>
      <c r="B579" s="319" t="s">
        <v>30</v>
      </c>
      <c r="C579" s="624">
        <v>390000</v>
      </c>
      <c r="D579" s="450">
        <f>D580+D581+D582+D583</f>
        <v>226016</v>
      </c>
      <c r="E579" s="625">
        <f t="shared" si="8"/>
        <v>0.57952820512820513</v>
      </c>
      <c r="F579" s="75"/>
      <c r="G579" s="75"/>
      <c r="H579" s="35"/>
    </row>
    <row r="580" spans="1:8" x14ac:dyDescent="0.2">
      <c r="A580" s="225">
        <v>321</v>
      </c>
      <c r="B580" s="317" t="s">
        <v>31</v>
      </c>
      <c r="C580" s="401">
        <v>50000</v>
      </c>
      <c r="D580" s="621">
        <v>24770</v>
      </c>
      <c r="E580" s="553">
        <f t="shared" ref="E580:E618" si="9">D580/C580</f>
        <v>0.49540000000000001</v>
      </c>
      <c r="F580" s="75"/>
      <c r="G580" s="75"/>
      <c r="H580" s="35"/>
    </row>
    <row r="581" spans="1:8" x14ac:dyDescent="0.2">
      <c r="A581" s="225">
        <v>322</v>
      </c>
      <c r="B581" s="317" t="s">
        <v>32</v>
      </c>
      <c r="C581" s="401">
        <v>190000</v>
      </c>
      <c r="D581" s="621">
        <v>129151</v>
      </c>
      <c r="E581" s="553">
        <f t="shared" si="9"/>
        <v>0.67974210526315793</v>
      </c>
      <c r="F581" s="75"/>
      <c r="G581" s="75"/>
      <c r="H581" s="35"/>
    </row>
    <row r="582" spans="1:8" x14ac:dyDescent="0.2">
      <c r="A582" s="189">
        <v>323</v>
      </c>
      <c r="B582" s="321" t="s">
        <v>33</v>
      </c>
      <c r="C582" s="411">
        <v>75000</v>
      </c>
      <c r="D582" s="621">
        <v>34082</v>
      </c>
      <c r="E582" s="567">
        <f t="shared" si="9"/>
        <v>0.45442666666666665</v>
      </c>
      <c r="F582" s="75"/>
      <c r="G582" s="75"/>
      <c r="H582" s="35"/>
    </row>
    <row r="583" spans="1:8" x14ac:dyDescent="0.2">
      <c r="A583" s="189">
        <v>329</v>
      </c>
      <c r="B583" s="321" t="s">
        <v>34</v>
      </c>
      <c r="C583" s="411">
        <v>75000</v>
      </c>
      <c r="D583" s="621">
        <v>38013</v>
      </c>
      <c r="E583" s="567">
        <f t="shared" si="9"/>
        <v>0.50683999999999996</v>
      </c>
      <c r="F583" s="75"/>
      <c r="G583" s="75"/>
      <c r="H583" s="35"/>
    </row>
    <row r="584" spans="1:8" x14ac:dyDescent="0.2">
      <c r="A584" s="223">
        <v>343</v>
      </c>
      <c r="B584" s="338" t="s">
        <v>35</v>
      </c>
      <c r="C584" s="406">
        <v>120000</v>
      </c>
      <c r="D584" s="450">
        <f>D585+D586</f>
        <v>63706</v>
      </c>
      <c r="E584" s="560">
        <f t="shared" si="9"/>
        <v>0.53088333333333337</v>
      </c>
      <c r="F584" s="75"/>
      <c r="G584" s="75"/>
      <c r="H584" s="35"/>
    </row>
    <row r="585" spans="1:8" x14ac:dyDescent="0.2">
      <c r="A585" s="221">
        <v>343</v>
      </c>
      <c r="B585" s="342" t="s">
        <v>36</v>
      </c>
      <c r="C585" s="668">
        <v>5000</v>
      </c>
      <c r="D585" s="621">
        <v>2306</v>
      </c>
      <c r="E585" s="669">
        <f t="shared" si="9"/>
        <v>0.4612</v>
      </c>
      <c r="F585" s="75"/>
      <c r="G585" s="75"/>
      <c r="H585" s="35"/>
    </row>
    <row r="586" spans="1:8" x14ac:dyDescent="0.2">
      <c r="A586" s="453">
        <v>343</v>
      </c>
      <c r="B586" s="342" t="s">
        <v>332</v>
      </c>
      <c r="C586" s="661">
        <v>115000</v>
      </c>
      <c r="D586" s="632">
        <v>61400</v>
      </c>
      <c r="E586" s="662">
        <f t="shared" si="9"/>
        <v>0.53391304347826085</v>
      </c>
      <c r="F586" s="75"/>
      <c r="G586" s="75"/>
      <c r="H586" s="35"/>
    </row>
    <row r="587" spans="1:8" x14ac:dyDescent="0.2">
      <c r="A587" s="481">
        <v>4</v>
      </c>
      <c r="B587" s="482" t="s">
        <v>339</v>
      </c>
      <c r="C587" s="670">
        <v>20000</v>
      </c>
      <c r="D587" s="652">
        <f>D588</f>
        <v>14365</v>
      </c>
      <c r="E587" s="671">
        <f t="shared" si="9"/>
        <v>0.71825000000000006</v>
      </c>
      <c r="F587" s="75"/>
      <c r="G587" s="75"/>
      <c r="H587" s="35"/>
    </row>
    <row r="588" spans="1:8" x14ac:dyDescent="0.2">
      <c r="A588" s="477">
        <v>42</v>
      </c>
      <c r="B588" s="478" t="s">
        <v>340</v>
      </c>
      <c r="C588" s="684">
        <v>20000</v>
      </c>
      <c r="D588" s="685">
        <f>D589</f>
        <v>14365</v>
      </c>
      <c r="E588" s="686">
        <f t="shared" si="9"/>
        <v>0.71825000000000006</v>
      </c>
      <c r="F588" s="75"/>
      <c r="G588" s="75"/>
      <c r="H588" s="35"/>
    </row>
    <row r="589" spans="1:8" x14ac:dyDescent="0.2">
      <c r="A589" s="479">
        <v>422</v>
      </c>
      <c r="B589" s="480" t="s">
        <v>336</v>
      </c>
      <c r="C589" s="687">
        <v>20000</v>
      </c>
      <c r="D589" s="659">
        <f>D590+D591</f>
        <v>14365</v>
      </c>
      <c r="E589" s="688">
        <f t="shared" si="9"/>
        <v>0.71825000000000006</v>
      </c>
      <c r="F589" s="75"/>
      <c r="G589" s="75"/>
      <c r="H589" s="35"/>
    </row>
    <row r="590" spans="1:8" x14ac:dyDescent="0.2">
      <c r="A590" s="475">
        <v>422</v>
      </c>
      <c r="B590" s="476" t="s">
        <v>337</v>
      </c>
      <c r="C590" s="661">
        <v>15000</v>
      </c>
      <c r="D590" s="632">
        <v>11776</v>
      </c>
      <c r="E590" s="662">
        <f t="shared" si="9"/>
        <v>0.78506666666666669</v>
      </c>
      <c r="F590" s="75"/>
      <c r="G590" s="75"/>
      <c r="H590" s="35"/>
    </row>
    <row r="591" spans="1:8" x14ac:dyDescent="0.2">
      <c r="A591" s="475">
        <v>422</v>
      </c>
      <c r="B591" s="476" t="s">
        <v>338</v>
      </c>
      <c r="C591" s="661">
        <v>5000</v>
      </c>
      <c r="D591" s="632">
        <v>2589</v>
      </c>
      <c r="E591" s="662">
        <f t="shared" si="9"/>
        <v>0.51780000000000004</v>
      </c>
      <c r="F591" s="75"/>
      <c r="G591" s="75"/>
      <c r="H591" s="35"/>
    </row>
    <row r="592" spans="1:8" x14ac:dyDescent="0.2">
      <c r="A592" s="481">
        <v>5</v>
      </c>
      <c r="B592" s="482" t="s">
        <v>341</v>
      </c>
      <c r="C592" s="670">
        <v>5000000</v>
      </c>
      <c r="D592" s="652">
        <f>D593</f>
        <v>550000</v>
      </c>
      <c r="E592" s="671">
        <f t="shared" si="9"/>
        <v>0.11</v>
      </c>
      <c r="F592" s="75"/>
      <c r="G592" s="75"/>
      <c r="H592" s="35"/>
    </row>
    <row r="593" spans="1:8" x14ac:dyDescent="0.2">
      <c r="A593" s="484">
        <v>54</v>
      </c>
      <c r="B593" s="485" t="s">
        <v>342</v>
      </c>
      <c r="C593" s="655">
        <v>5000000</v>
      </c>
      <c r="D593" s="656">
        <f>D594</f>
        <v>550000</v>
      </c>
      <c r="E593" s="657">
        <f t="shared" si="9"/>
        <v>0.11</v>
      </c>
      <c r="F593" s="75"/>
      <c r="G593" s="75"/>
      <c r="H593" s="35"/>
    </row>
    <row r="594" spans="1:8" ht="22.5" x14ac:dyDescent="0.2">
      <c r="A594" s="483">
        <v>544</v>
      </c>
      <c r="B594" s="480" t="s">
        <v>343</v>
      </c>
      <c r="C594" s="658">
        <v>5000000</v>
      </c>
      <c r="D594" s="659">
        <f>D595</f>
        <v>550000</v>
      </c>
      <c r="E594" s="660">
        <f t="shared" si="9"/>
        <v>0.11</v>
      </c>
      <c r="F594" s="75"/>
      <c r="G594" s="75"/>
      <c r="H594" s="35"/>
    </row>
    <row r="595" spans="1:8" ht="22.5" x14ac:dyDescent="0.2">
      <c r="A595" s="475">
        <v>544</v>
      </c>
      <c r="B595" s="476" t="s">
        <v>343</v>
      </c>
      <c r="C595" s="661">
        <v>5000000</v>
      </c>
      <c r="D595" s="632">
        <v>550000</v>
      </c>
      <c r="E595" s="662">
        <f t="shared" si="9"/>
        <v>0.11</v>
      </c>
      <c r="F595" s="75"/>
      <c r="G595" s="75"/>
      <c r="H595" s="35"/>
    </row>
    <row r="596" spans="1:8" x14ac:dyDescent="0.2">
      <c r="A596" s="286" t="s">
        <v>312</v>
      </c>
      <c r="B596" s="395" t="s">
        <v>103</v>
      </c>
      <c r="C596" s="429">
        <v>257000</v>
      </c>
      <c r="D596" s="442">
        <f>D597</f>
        <v>106602</v>
      </c>
      <c r="E596" s="587">
        <f t="shared" si="9"/>
        <v>0.41479377431906617</v>
      </c>
      <c r="F596" s="75"/>
      <c r="G596" s="75"/>
      <c r="H596" s="35"/>
    </row>
    <row r="597" spans="1:8" x14ac:dyDescent="0.2">
      <c r="A597" s="266" t="s">
        <v>379</v>
      </c>
      <c r="B597" s="396"/>
      <c r="C597" s="427">
        <v>257000</v>
      </c>
      <c r="D597" s="440">
        <f>D599</f>
        <v>106602</v>
      </c>
      <c r="E597" s="585">
        <f t="shared" si="9"/>
        <v>0.41479377431906617</v>
      </c>
      <c r="F597" s="75"/>
      <c r="G597" s="75"/>
      <c r="H597" s="35"/>
    </row>
    <row r="598" spans="1:8" x14ac:dyDescent="0.2">
      <c r="A598" s="247" t="s">
        <v>380</v>
      </c>
      <c r="B598" s="170" t="s">
        <v>201</v>
      </c>
      <c r="C598" s="419"/>
      <c r="D598" s="443"/>
      <c r="E598" s="578"/>
      <c r="F598" s="75"/>
      <c r="G598" s="75"/>
      <c r="H598" s="35"/>
    </row>
    <row r="599" spans="1:8" x14ac:dyDescent="0.2">
      <c r="A599" s="287"/>
      <c r="B599" s="397" t="s">
        <v>202</v>
      </c>
      <c r="C599" s="413">
        <v>257000</v>
      </c>
      <c r="D599" s="441">
        <f>D602+D615</f>
        <v>106602</v>
      </c>
      <c r="E599" s="569">
        <f t="shared" si="9"/>
        <v>0.41479377431906617</v>
      </c>
      <c r="F599" s="75"/>
      <c r="G599" s="75"/>
      <c r="H599" s="35"/>
    </row>
    <row r="600" spans="1:8" x14ac:dyDescent="0.2">
      <c r="A600" s="288"/>
      <c r="B600" s="398" t="s">
        <v>259</v>
      </c>
      <c r="C600" s="430"/>
      <c r="D600" s="620"/>
      <c r="E600" s="588"/>
      <c r="F600" s="75"/>
      <c r="G600" s="75"/>
      <c r="H600" s="35"/>
    </row>
    <row r="601" spans="1:8" x14ac:dyDescent="0.2">
      <c r="A601" s="289" t="s">
        <v>96</v>
      </c>
      <c r="B601" s="394" t="s">
        <v>114</v>
      </c>
      <c r="C601" s="424"/>
      <c r="D601" s="621"/>
      <c r="E601" s="582"/>
      <c r="F601" s="75"/>
      <c r="G601" s="75"/>
      <c r="H601" s="35"/>
    </row>
    <row r="602" spans="1:8" x14ac:dyDescent="0.2">
      <c r="A602" s="290">
        <v>3</v>
      </c>
      <c r="B602" s="318" t="s">
        <v>61</v>
      </c>
      <c r="C602" s="675">
        <v>215000</v>
      </c>
      <c r="D602" s="449">
        <f>D603+D607+D613</f>
        <v>87770</v>
      </c>
      <c r="E602" s="676">
        <f t="shared" si="9"/>
        <v>0.40823255813953491</v>
      </c>
      <c r="F602" s="75"/>
      <c r="G602" s="75"/>
      <c r="H602" s="35"/>
    </row>
    <row r="603" spans="1:8" x14ac:dyDescent="0.2">
      <c r="A603" s="223">
        <v>31</v>
      </c>
      <c r="B603" s="368" t="s">
        <v>26</v>
      </c>
      <c r="C603" s="406">
        <v>134000</v>
      </c>
      <c r="D603" s="450">
        <f>D604+D605+D606</f>
        <v>62739</v>
      </c>
      <c r="E603" s="560">
        <f t="shared" si="9"/>
        <v>0.46820149253731341</v>
      </c>
      <c r="F603" s="75"/>
      <c r="G603" s="75"/>
      <c r="H603" s="35"/>
    </row>
    <row r="604" spans="1:8" x14ac:dyDescent="0.2">
      <c r="A604" s="221">
        <v>311</v>
      </c>
      <c r="B604" s="380" t="s">
        <v>66</v>
      </c>
      <c r="C604" s="411">
        <v>110000</v>
      </c>
      <c r="D604" s="621">
        <v>53424</v>
      </c>
      <c r="E604" s="567">
        <f t="shared" si="9"/>
        <v>0.48567272727272726</v>
      </c>
      <c r="F604" s="75"/>
      <c r="G604" s="75"/>
      <c r="H604" s="35"/>
    </row>
    <row r="605" spans="1:8" x14ac:dyDescent="0.2">
      <c r="A605" s="221">
        <v>312</v>
      </c>
      <c r="B605" s="342" t="s">
        <v>28</v>
      </c>
      <c r="C605" s="411">
        <v>4000</v>
      </c>
      <c r="D605" s="621">
        <v>500</v>
      </c>
      <c r="E605" s="567">
        <f t="shared" si="9"/>
        <v>0.125</v>
      </c>
      <c r="F605" s="75"/>
      <c r="G605" s="75"/>
      <c r="H605" s="35"/>
    </row>
    <row r="606" spans="1:8" x14ac:dyDescent="0.2">
      <c r="A606" s="221">
        <v>313</v>
      </c>
      <c r="B606" s="342" t="s">
        <v>109</v>
      </c>
      <c r="C606" s="411">
        <v>20000</v>
      </c>
      <c r="D606" s="621">
        <v>8815</v>
      </c>
      <c r="E606" s="567">
        <f t="shared" si="9"/>
        <v>0.44074999999999998</v>
      </c>
      <c r="F606" s="75"/>
      <c r="G606" s="75"/>
      <c r="H606" s="35"/>
    </row>
    <row r="607" spans="1:8" x14ac:dyDescent="0.2">
      <c r="A607" s="223">
        <v>32</v>
      </c>
      <c r="B607" s="338" t="s">
        <v>30</v>
      </c>
      <c r="C607" s="406">
        <v>78500</v>
      </c>
      <c r="D607" s="450">
        <f>D608+D609+D610+D611+D612</f>
        <v>23945</v>
      </c>
      <c r="E607" s="560">
        <f t="shared" si="9"/>
        <v>0.30503184713375797</v>
      </c>
      <c r="F607" s="75"/>
      <c r="G607" s="75"/>
      <c r="H607" s="35"/>
    </row>
    <row r="608" spans="1:8" x14ac:dyDescent="0.2">
      <c r="A608" s="473">
        <v>321</v>
      </c>
      <c r="B608" s="350" t="s">
        <v>333</v>
      </c>
      <c r="C608" s="548">
        <v>6500</v>
      </c>
      <c r="D608" s="674">
        <v>2989</v>
      </c>
      <c r="E608" s="575">
        <f t="shared" si="9"/>
        <v>0.45984615384615385</v>
      </c>
      <c r="F608" s="75"/>
      <c r="G608" s="75"/>
      <c r="H608" s="35"/>
    </row>
    <row r="609" spans="1:8" x14ac:dyDescent="0.2">
      <c r="A609" s="221">
        <v>321</v>
      </c>
      <c r="B609" s="342" t="s">
        <v>31</v>
      </c>
      <c r="C609" s="668">
        <v>2000</v>
      </c>
      <c r="D609" s="621">
        <v>0</v>
      </c>
      <c r="E609" s="669">
        <f t="shared" si="9"/>
        <v>0</v>
      </c>
      <c r="F609" s="75"/>
      <c r="G609" s="75"/>
      <c r="H609" s="35"/>
    </row>
    <row r="610" spans="1:8" x14ac:dyDescent="0.2">
      <c r="A610" s="221">
        <v>322</v>
      </c>
      <c r="B610" s="342" t="s">
        <v>32</v>
      </c>
      <c r="C610" s="668">
        <v>30000</v>
      </c>
      <c r="D610" s="621">
        <v>9390</v>
      </c>
      <c r="E610" s="669">
        <f t="shared" si="9"/>
        <v>0.313</v>
      </c>
      <c r="F610" s="75"/>
      <c r="G610" s="75"/>
      <c r="H610" s="35"/>
    </row>
    <row r="611" spans="1:8" x14ac:dyDescent="0.2">
      <c r="A611" s="221">
        <v>323</v>
      </c>
      <c r="B611" s="342" t="s">
        <v>33</v>
      </c>
      <c r="C611" s="668">
        <v>15000</v>
      </c>
      <c r="D611" s="621">
        <v>1416</v>
      </c>
      <c r="E611" s="669">
        <f t="shared" si="9"/>
        <v>9.4399999999999998E-2</v>
      </c>
      <c r="F611" s="75"/>
      <c r="G611" s="75"/>
      <c r="H611" s="35"/>
    </row>
    <row r="612" spans="1:8" x14ac:dyDescent="0.2">
      <c r="A612" s="221">
        <v>329</v>
      </c>
      <c r="B612" s="342" t="s">
        <v>34</v>
      </c>
      <c r="C612" s="668">
        <v>25000</v>
      </c>
      <c r="D612" s="621">
        <v>10150</v>
      </c>
      <c r="E612" s="669">
        <f t="shared" si="9"/>
        <v>0.40600000000000003</v>
      </c>
      <c r="F612" s="75"/>
      <c r="G612" s="75"/>
      <c r="H612" s="35"/>
    </row>
    <row r="613" spans="1:8" x14ac:dyDescent="0.2">
      <c r="A613" s="223">
        <v>34</v>
      </c>
      <c r="B613" s="338" t="s">
        <v>35</v>
      </c>
      <c r="C613" s="406">
        <v>2500</v>
      </c>
      <c r="D613" s="450">
        <f>D614</f>
        <v>1086</v>
      </c>
      <c r="E613" s="560">
        <f t="shared" si="9"/>
        <v>0.43440000000000001</v>
      </c>
      <c r="F613" s="75"/>
      <c r="G613" s="75"/>
      <c r="H613" s="35"/>
    </row>
    <row r="614" spans="1:8" x14ac:dyDescent="0.2">
      <c r="A614" s="221">
        <v>343</v>
      </c>
      <c r="B614" s="342" t="s">
        <v>36</v>
      </c>
      <c r="C614" s="668">
        <v>2500</v>
      </c>
      <c r="D614" s="621">
        <v>1086</v>
      </c>
      <c r="E614" s="669">
        <f t="shared" si="9"/>
        <v>0.43440000000000001</v>
      </c>
      <c r="F614" s="75"/>
      <c r="G614" s="75"/>
      <c r="H614" s="35"/>
    </row>
    <row r="615" spans="1:8" x14ac:dyDescent="0.2">
      <c r="A615" s="542">
        <v>4</v>
      </c>
      <c r="B615" s="337" t="s">
        <v>390</v>
      </c>
      <c r="C615" s="670">
        <v>42000</v>
      </c>
      <c r="D615" s="652">
        <f>D616</f>
        <v>18832</v>
      </c>
      <c r="E615" s="671">
        <f t="shared" si="9"/>
        <v>0.44838095238095238</v>
      </c>
      <c r="F615" s="75"/>
      <c r="G615" s="75"/>
      <c r="H615" s="35"/>
    </row>
    <row r="616" spans="1:8" x14ac:dyDescent="0.2">
      <c r="A616" s="223">
        <v>42</v>
      </c>
      <c r="B616" s="338" t="s">
        <v>334</v>
      </c>
      <c r="C616" s="406">
        <v>42000</v>
      </c>
      <c r="D616" s="450">
        <f>D617+D618</f>
        <v>18832</v>
      </c>
      <c r="E616" s="560">
        <f t="shared" si="9"/>
        <v>0.44838095238095238</v>
      </c>
      <c r="F616" s="75"/>
      <c r="G616" s="75"/>
      <c r="H616" s="35"/>
    </row>
    <row r="617" spans="1:8" x14ac:dyDescent="0.2">
      <c r="A617" s="474">
        <v>424</v>
      </c>
      <c r="B617" s="375" t="s">
        <v>67</v>
      </c>
      <c r="C617" s="689">
        <v>40000</v>
      </c>
      <c r="D617" s="690">
        <v>18832</v>
      </c>
      <c r="E617" s="691">
        <f t="shared" si="9"/>
        <v>0.4708</v>
      </c>
      <c r="F617" s="75"/>
      <c r="G617" s="75"/>
      <c r="H617" s="35"/>
    </row>
    <row r="618" spans="1:8" x14ac:dyDescent="0.2">
      <c r="A618" s="475">
        <v>426</v>
      </c>
      <c r="B618" s="476" t="s">
        <v>335</v>
      </c>
      <c r="C618" s="661">
        <v>2000</v>
      </c>
      <c r="D618" s="632">
        <v>0</v>
      </c>
      <c r="E618" s="662">
        <f t="shared" si="9"/>
        <v>0</v>
      </c>
      <c r="F618" s="75"/>
      <c r="G618" s="75"/>
      <c r="H618" s="35"/>
    </row>
    <row r="619" spans="1:8" x14ac:dyDescent="0.2">
      <c r="D619" s="72"/>
      <c r="E619" s="72"/>
      <c r="F619" s="75"/>
      <c r="G619" s="75"/>
      <c r="H619" s="35"/>
    </row>
    <row r="620" spans="1:8" x14ac:dyDescent="0.2">
      <c r="B620" s="23"/>
      <c r="C620" s="23"/>
      <c r="D620" s="75"/>
      <c r="E620" s="75"/>
      <c r="F620" s="75"/>
      <c r="G620" s="75"/>
      <c r="H620" s="35"/>
    </row>
    <row r="621" spans="1:8" x14ac:dyDescent="0.2">
      <c r="B621" s="23"/>
      <c r="C621" s="23"/>
      <c r="D621" s="75"/>
      <c r="E621" s="75"/>
      <c r="F621" s="75"/>
      <c r="G621" s="75"/>
      <c r="H621" s="35"/>
    </row>
    <row r="622" spans="1:8" x14ac:dyDescent="0.2">
      <c r="B622" s="23"/>
      <c r="C622" s="23"/>
      <c r="D622" s="75"/>
      <c r="E622" s="75"/>
      <c r="F622" s="75"/>
      <c r="G622" s="75"/>
      <c r="H622" s="35"/>
    </row>
    <row r="623" spans="1:8" x14ac:dyDescent="0.2">
      <c r="B623" s="23"/>
      <c r="C623" s="23"/>
      <c r="D623" s="75"/>
      <c r="E623" s="75"/>
      <c r="F623" s="75"/>
      <c r="G623" s="75"/>
      <c r="H623" s="35"/>
    </row>
    <row r="624" spans="1:8" x14ac:dyDescent="0.2">
      <c r="B624" s="23"/>
      <c r="C624" s="23"/>
      <c r="D624" s="75"/>
      <c r="E624" s="75"/>
      <c r="F624" s="75"/>
      <c r="G624" s="75"/>
      <c r="H624" s="35"/>
    </row>
    <row r="625" spans="2:8" x14ac:dyDescent="0.2">
      <c r="B625" s="23"/>
      <c r="C625" s="23"/>
      <c r="D625" s="75"/>
      <c r="E625" s="75"/>
      <c r="F625" s="75"/>
      <c r="G625" s="75"/>
      <c r="H625" s="35"/>
    </row>
    <row r="626" spans="2:8" x14ac:dyDescent="0.2">
      <c r="B626" s="23"/>
      <c r="C626" s="23"/>
      <c r="D626" s="75"/>
      <c r="E626" s="75"/>
      <c r="F626" s="75"/>
      <c r="G626" s="75"/>
      <c r="H626" s="35"/>
    </row>
    <row r="627" spans="2:8" x14ac:dyDescent="0.2">
      <c r="B627" s="23"/>
      <c r="C627" s="23"/>
      <c r="D627" s="75"/>
      <c r="E627" s="75"/>
      <c r="F627" s="75"/>
      <c r="G627" s="75"/>
      <c r="H627" s="35"/>
    </row>
    <row r="628" spans="2:8" x14ac:dyDescent="0.2">
      <c r="B628" s="23"/>
      <c r="C628" s="23"/>
      <c r="D628" s="75"/>
      <c r="E628" s="75"/>
      <c r="F628" s="75"/>
      <c r="G628" s="75"/>
      <c r="H628" s="35"/>
    </row>
    <row r="629" spans="2:8" x14ac:dyDescent="0.2">
      <c r="B629" s="23"/>
      <c r="C629" s="23"/>
      <c r="D629" s="75"/>
      <c r="E629" s="75"/>
      <c r="F629" s="75"/>
      <c r="G629" s="75"/>
      <c r="H629" s="35"/>
    </row>
    <row r="630" spans="2:8" x14ac:dyDescent="0.2">
      <c r="B630" s="23"/>
      <c r="C630" s="23"/>
      <c r="D630" s="75"/>
      <c r="E630" s="75"/>
      <c r="F630" s="75"/>
      <c r="G630" s="75"/>
      <c r="H630" s="35"/>
    </row>
    <row r="631" spans="2:8" x14ac:dyDescent="0.2">
      <c r="B631" s="23"/>
      <c r="C631" s="23"/>
      <c r="D631" s="75"/>
      <c r="E631" s="75"/>
      <c r="F631" s="75"/>
      <c r="G631" s="75"/>
      <c r="H631" s="35"/>
    </row>
    <row r="632" spans="2:8" x14ac:dyDescent="0.2">
      <c r="B632" s="23"/>
      <c r="C632" s="23"/>
      <c r="D632" s="75"/>
      <c r="E632" s="75"/>
      <c r="F632" s="75"/>
      <c r="G632" s="75"/>
      <c r="H632" s="35"/>
    </row>
    <row r="633" spans="2:8" x14ac:dyDescent="0.2">
      <c r="B633" s="23"/>
      <c r="C633" s="23"/>
      <c r="D633" s="75"/>
      <c r="E633" s="75"/>
      <c r="F633" s="75"/>
      <c r="G633" s="75"/>
      <c r="H633" s="35"/>
    </row>
    <row r="634" spans="2:8" x14ac:dyDescent="0.2">
      <c r="B634" s="23"/>
      <c r="C634" s="23"/>
      <c r="D634" s="75"/>
      <c r="E634" s="75"/>
      <c r="F634" s="75"/>
      <c r="G634" s="75"/>
      <c r="H634" s="35"/>
    </row>
    <row r="635" spans="2:8" x14ac:dyDescent="0.2">
      <c r="B635" s="23"/>
      <c r="C635" s="23"/>
      <c r="D635" s="75"/>
      <c r="E635" s="75"/>
      <c r="F635" s="75"/>
      <c r="G635" s="75"/>
      <c r="H635" s="35"/>
    </row>
    <row r="636" spans="2:8" x14ac:dyDescent="0.2">
      <c r="B636" s="23"/>
      <c r="C636" s="23"/>
      <c r="D636" s="75"/>
      <c r="E636" s="75"/>
      <c r="F636" s="75"/>
      <c r="G636" s="75"/>
      <c r="H636" s="35"/>
    </row>
    <row r="637" spans="2:8" x14ac:dyDescent="0.2">
      <c r="B637" s="23"/>
      <c r="C637" s="23"/>
      <c r="D637" s="75"/>
      <c r="E637" s="75"/>
      <c r="F637" s="75"/>
      <c r="G637" s="75"/>
      <c r="H637" s="35"/>
    </row>
    <row r="638" spans="2:8" x14ac:dyDescent="0.2">
      <c r="B638" s="23"/>
      <c r="C638" s="23"/>
      <c r="D638" s="75"/>
      <c r="E638" s="75"/>
      <c r="F638" s="75"/>
      <c r="G638" s="75"/>
      <c r="H638" s="35"/>
    </row>
    <row r="639" spans="2:8" x14ac:dyDescent="0.2">
      <c r="B639" s="23"/>
      <c r="C639" s="23"/>
      <c r="D639" s="75"/>
      <c r="E639" s="75"/>
      <c r="F639" s="75"/>
      <c r="G639" s="75"/>
      <c r="H639" s="35"/>
    </row>
    <row r="640" spans="2:8" x14ac:dyDescent="0.2">
      <c r="B640" s="23"/>
      <c r="C640" s="23"/>
      <c r="D640" s="75"/>
      <c r="E640" s="75"/>
      <c r="F640" s="75"/>
      <c r="G640" s="75"/>
      <c r="H640" s="35"/>
    </row>
    <row r="641" spans="2:8" x14ac:dyDescent="0.2">
      <c r="B641" s="23"/>
      <c r="C641" s="23"/>
      <c r="D641" s="75"/>
      <c r="E641" s="75"/>
      <c r="F641" s="75"/>
      <c r="G641" s="75"/>
      <c r="H641" s="35"/>
    </row>
    <row r="642" spans="2:8" x14ac:dyDescent="0.2">
      <c r="B642" s="23"/>
      <c r="C642" s="23"/>
      <c r="D642" s="75"/>
      <c r="E642" s="75"/>
      <c r="F642" s="75"/>
      <c r="G642" s="75"/>
      <c r="H642" s="35"/>
    </row>
    <row r="643" spans="2:8" x14ac:dyDescent="0.2">
      <c r="B643" s="23"/>
      <c r="C643" s="23"/>
      <c r="D643" s="75"/>
      <c r="E643" s="75"/>
      <c r="F643" s="75"/>
      <c r="G643" s="75"/>
      <c r="H643" s="35"/>
    </row>
    <row r="644" spans="2:8" x14ac:dyDescent="0.2">
      <c r="B644" s="23"/>
      <c r="C644" s="23"/>
      <c r="D644" s="75"/>
      <c r="E644" s="75"/>
      <c r="F644" s="75"/>
      <c r="G644" s="75"/>
      <c r="H644" s="35"/>
    </row>
    <row r="645" spans="2:8" x14ac:dyDescent="0.2">
      <c r="B645" s="23"/>
      <c r="C645" s="23"/>
      <c r="D645" s="75"/>
      <c r="E645" s="75"/>
      <c r="F645" s="75"/>
      <c r="G645" s="75"/>
      <c r="H645" s="35"/>
    </row>
    <row r="646" spans="2:8" x14ac:dyDescent="0.2">
      <c r="B646" s="23"/>
      <c r="C646" s="23"/>
      <c r="D646" s="75"/>
      <c r="E646" s="75"/>
      <c r="F646" s="75"/>
      <c r="G646" s="75"/>
      <c r="H646" s="35"/>
    </row>
    <row r="647" spans="2:8" x14ac:dyDescent="0.2">
      <c r="B647" s="23"/>
      <c r="C647" s="23"/>
      <c r="D647" s="75"/>
      <c r="E647" s="75"/>
      <c r="F647" s="75"/>
      <c r="G647" s="75"/>
      <c r="H647" s="35"/>
    </row>
    <row r="648" spans="2:8" x14ac:dyDescent="0.2">
      <c r="B648" s="23"/>
      <c r="C648" s="23"/>
      <c r="D648" s="75"/>
      <c r="E648" s="75"/>
      <c r="F648" s="75"/>
      <c r="G648" s="75"/>
      <c r="H648" s="35"/>
    </row>
    <row r="649" spans="2:8" x14ac:dyDescent="0.2">
      <c r="B649" s="23"/>
      <c r="C649" s="23"/>
      <c r="D649" s="75"/>
      <c r="E649" s="75"/>
      <c r="F649" s="75"/>
      <c r="G649" s="75"/>
      <c r="H649" s="35"/>
    </row>
    <row r="650" spans="2:8" x14ac:dyDescent="0.2">
      <c r="B650" s="23"/>
      <c r="C650" s="23"/>
      <c r="D650" s="75"/>
      <c r="E650" s="75"/>
      <c r="F650" s="75"/>
      <c r="G650" s="75"/>
      <c r="H650" s="35"/>
    </row>
    <row r="651" spans="2:8" x14ac:dyDescent="0.2">
      <c r="B651" s="23"/>
      <c r="C651" s="23"/>
      <c r="D651" s="75"/>
      <c r="E651" s="75"/>
      <c r="F651" s="75"/>
      <c r="G651" s="75"/>
      <c r="H651" s="35"/>
    </row>
    <row r="652" spans="2:8" x14ac:dyDescent="0.2">
      <c r="B652" s="23"/>
      <c r="C652" s="23"/>
      <c r="D652" s="75"/>
      <c r="E652" s="75"/>
      <c r="F652" s="75"/>
      <c r="G652" s="75"/>
      <c r="H652" s="35"/>
    </row>
    <row r="653" spans="2:8" x14ac:dyDescent="0.2">
      <c r="B653" s="23"/>
      <c r="C653" s="23"/>
      <c r="D653" s="35"/>
      <c r="E653" s="35"/>
      <c r="F653" s="75"/>
      <c r="G653" s="75"/>
      <c r="H653" s="35"/>
    </row>
    <row r="654" spans="2:8" x14ac:dyDescent="0.2">
      <c r="B654" s="23"/>
      <c r="C654" s="23"/>
      <c r="D654" s="35"/>
      <c r="E654" s="35"/>
      <c r="F654" s="75"/>
      <c r="G654" s="75"/>
      <c r="H654" s="35"/>
    </row>
    <row r="655" spans="2:8" x14ac:dyDescent="0.2">
      <c r="B655" s="23"/>
      <c r="C655" s="23"/>
      <c r="D655" s="35"/>
      <c r="E655" s="35"/>
      <c r="F655" s="75"/>
      <c r="G655" s="75"/>
      <c r="H655" s="35"/>
    </row>
    <row r="656" spans="2:8" x14ac:dyDescent="0.2">
      <c r="B656" s="23"/>
      <c r="C656" s="23"/>
      <c r="D656" s="35"/>
      <c r="E656" s="35"/>
      <c r="F656" s="75"/>
      <c r="G656" s="75"/>
      <c r="H656" s="35"/>
    </row>
    <row r="657" spans="2:8" x14ac:dyDescent="0.2">
      <c r="B657" s="23"/>
      <c r="C657" s="23"/>
      <c r="D657" s="35"/>
      <c r="E657" s="35"/>
      <c r="F657" s="75"/>
      <c r="G657" s="75"/>
      <c r="H657" s="35"/>
    </row>
    <row r="658" spans="2:8" x14ac:dyDescent="0.2">
      <c r="B658" s="23"/>
      <c r="C658" s="23"/>
      <c r="D658" s="35"/>
      <c r="E658" s="35"/>
      <c r="F658" s="75"/>
      <c r="G658" s="75"/>
      <c r="H658" s="35"/>
    </row>
    <row r="659" spans="2:8" x14ac:dyDescent="0.2">
      <c r="B659" s="23"/>
      <c r="C659" s="23"/>
      <c r="D659" s="35"/>
      <c r="E659" s="35"/>
      <c r="F659" s="75"/>
      <c r="G659" s="75"/>
      <c r="H659" s="35"/>
    </row>
    <row r="660" spans="2:8" x14ac:dyDescent="0.2">
      <c r="B660" s="23"/>
      <c r="C660" s="23"/>
      <c r="D660" s="35"/>
      <c r="E660" s="35"/>
      <c r="F660" s="75"/>
      <c r="G660" s="75"/>
      <c r="H660" s="35"/>
    </row>
    <row r="661" spans="2:8" x14ac:dyDescent="0.2">
      <c r="B661" s="23"/>
      <c r="C661" s="23"/>
      <c r="D661" s="35"/>
      <c r="E661" s="35"/>
      <c r="F661" s="75"/>
      <c r="G661" s="75"/>
      <c r="H661" s="35"/>
    </row>
    <row r="662" spans="2:8" x14ac:dyDescent="0.2">
      <c r="B662" s="23"/>
      <c r="C662" s="23"/>
      <c r="D662" s="35"/>
      <c r="E662" s="35"/>
      <c r="F662" s="75"/>
      <c r="G662" s="75"/>
      <c r="H662" s="35"/>
    </row>
    <row r="663" spans="2:8" x14ac:dyDescent="0.2">
      <c r="B663" s="23"/>
      <c r="C663" s="23"/>
      <c r="D663" s="35"/>
      <c r="E663" s="35"/>
      <c r="F663" s="75"/>
      <c r="G663" s="75"/>
      <c r="H663" s="35"/>
    </row>
    <row r="664" spans="2:8" x14ac:dyDescent="0.2">
      <c r="B664" s="23"/>
      <c r="C664" s="23"/>
      <c r="D664" s="35"/>
      <c r="E664" s="35"/>
      <c r="F664" s="75"/>
      <c r="G664" s="75"/>
      <c r="H664" s="35"/>
    </row>
    <row r="665" spans="2:8" x14ac:dyDescent="0.2">
      <c r="B665" s="23"/>
      <c r="C665" s="23"/>
      <c r="D665" s="35"/>
      <c r="E665" s="35"/>
      <c r="F665" s="75"/>
      <c r="G665" s="75"/>
      <c r="H665" s="35"/>
    </row>
    <row r="666" spans="2:8" x14ac:dyDescent="0.2">
      <c r="B666" s="23"/>
      <c r="C666" s="23"/>
      <c r="D666" s="35"/>
      <c r="E666" s="35"/>
      <c r="F666" s="35"/>
      <c r="G666" s="35"/>
    </row>
    <row r="667" spans="2:8" x14ac:dyDescent="0.2">
      <c r="B667" s="23"/>
      <c r="C667" s="23"/>
      <c r="D667" s="35"/>
      <c r="E667" s="35"/>
      <c r="F667" s="35"/>
      <c r="G667" s="35"/>
    </row>
    <row r="668" spans="2:8" x14ac:dyDescent="0.2">
      <c r="B668" s="23"/>
      <c r="C668" s="23"/>
      <c r="D668" s="35"/>
      <c r="E668" s="35"/>
    </row>
    <row r="669" spans="2:8" x14ac:dyDescent="0.2">
      <c r="B669" s="23"/>
      <c r="C669" s="23"/>
      <c r="D669" s="35"/>
      <c r="E669" s="35"/>
    </row>
    <row r="670" spans="2:8" x14ac:dyDescent="0.2">
      <c r="B670" s="23"/>
      <c r="C670" s="23"/>
      <c r="D670" s="35"/>
      <c r="E670" s="35"/>
    </row>
    <row r="671" spans="2:8" x14ac:dyDescent="0.2">
      <c r="B671" s="23"/>
      <c r="C671" s="23"/>
      <c r="D671" s="35"/>
      <c r="E671" s="35"/>
    </row>
    <row r="672" spans="2:8" x14ac:dyDescent="0.2">
      <c r="B672" s="23"/>
      <c r="C672" s="23"/>
      <c r="D672" s="35"/>
      <c r="E672" s="35"/>
    </row>
    <row r="673" spans="2:5" x14ac:dyDescent="0.2">
      <c r="B673" s="23"/>
      <c r="C673" s="23"/>
      <c r="D673" s="35"/>
      <c r="E673" s="35"/>
    </row>
    <row r="674" spans="2:5" x14ac:dyDescent="0.2">
      <c r="B674" s="23"/>
      <c r="C674" s="23"/>
      <c r="D674" s="35"/>
      <c r="E674" s="35"/>
    </row>
    <row r="675" spans="2:5" x14ac:dyDescent="0.2">
      <c r="B675" s="23"/>
      <c r="C675" s="23"/>
      <c r="D675" s="35"/>
      <c r="E675" s="35"/>
    </row>
    <row r="676" spans="2:5" x14ac:dyDescent="0.2">
      <c r="B676" s="23"/>
      <c r="C676" s="23"/>
      <c r="D676" s="35"/>
      <c r="E676" s="35"/>
    </row>
    <row r="677" spans="2:5" x14ac:dyDescent="0.2">
      <c r="B677" s="23"/>
      <c r="C677" s="23"/>
      <c r="D677" s="35"/>
      <c r="E677" s="35"/>
    </row>
    <row r="678" spans="2:5" x14ac:dyDescent="0.2">
      <c r="B678" s="23"/>
      <c r="C678" s="23"/>
      <c r="D678" s="35"/>
      <c r="E678" s="35"/>
    </row>
    <row r="679" spans="2:5" x14ac:dyDescent="0.2">
      <c r="B679" s="23"/>
      <c r="C679" s="23"/>
      <c r="D679" s="35"/>
      <c r="E679" s="35"/>
    </row>
    <row r="680" spans="2:5" x14ac:dyDescent="0.2">
      <c r="B680" s="23"/>
      <c r="C680" s="23"/>
      <c r="D680" s="35"/>
      <c r="E680" s="35"/>
    </row>
    <row r="681" spans="2:5" x14ac:dyDescent="0.2">
      <c r="B681" s="23"/>
      <c r="C681" s="23"/>
      <c r="D681" s="35"/>
      <c r="E681" s="35"/>
    </row>
    <row r="682" spans="2:5" x14ac:dyDescent="0.2">
      <c r="B682" s="23"/>
      <c r="C682" s="23"/>
      <c r="D682" s="35"/>
      <c r="E682" s="35"/>
    </row>
    <row r="683" spans="2:5" x14ac:dyDescent="0.2">
      <c r="B683" s="23"/>
      <c r="C683" s="23"/>
      <c r="D683" s="35"/>
      <c r="E683" s="35"/>
    </row>
    <row r="684" spans="2:5" x14ac:dyDescent="0.2">
      <c r="B684" s="23"/>
      <c r="C684" s="23"/>
      <c r="D684" s="35"/>
      <c r="E684" s="35"/>
    </row>
    <row r="685" spans="2:5" x14ac:dyDescent="0.2">
      <c r="B685" s="23"/>
      <c r="C685" s="23"/>
      <c r="D685" s="35"/>
      <c r="E685" s="35"/>
    </row>
    <row r="686" spans="2:5" x14ac:dyDescent="0.2">
      <c r="B686" s="23"/>
      <c r="C686" s="23"/>
      <c r="D686" s="35"/>
      <c r="E686" s="35"/>
    </row>
    <row r="687" spans="2:5" x14ac:dyDescent="0.2">
      <c r="B687" s="23"/>
      <c r="C687" s="23"/>
      <c r="D687" s="35"/>
      <c r="E687" s="35"/>
    </row>
    <row r="688" spans="2:5" x14ac:dyDescent="0.2">
      <c r="B688" s="23"/>
      <c r="C688" s="23"/>
      <c r="D688" s="35"/>
      <c r="E688" s="35"/>
    </row>
    <row r="689" spans="2:5" x14ac:dyDescent="0.2">
      <c r="B689" s="23"/>
      <c r="C689" s="23"/>
      <c r="D689" s="35"/>
      <c r="E689" s="35"/>
    </row>
    <row r="690" spans="2:5" x14ac:dyDescent="0.2">
      <c r="B690" s="23"/>
      <c r="C690" s="23"/>
      <c r="D690" s="35"/>
      <c r="E690" s="35"/>
    </row>
    <row r="691" spans="2:5" x14ac:dyDescent="0.2">
      <c r="B691" s="23"/>
      <c r="C691" s="23"/>
      <c r="D691" s="35"/>
      <c r="E691" s="35"/>
    </row>
    <row r="692" spans="2:5" x14ac:dyDescent="0.2">
      <c r="B692" s="23"/>
      <c r="C692" s="23"/>
      <c r="D692" s="35"/>
      <c r="E692" s="35"/>
    </row>
    <row r="693" spans="2:5" x14ac:dyDescent="0.2">
      <c r="B693" s="23"/>
      <c r="C693" s="23"/>
      <c r="D693" s="35"/>
      <c r="E693" s="35"/>
    </row>
    <row r="694" spans="2:5" x14ac:dyDescent="0.2">
      <c r="B694" s="23"/>
      <c r="C694" s="23"/>
      <c r="D694" s="35"/>
      <c r="E694" s="35"/>
    </row>
    <row r="695" spans="2:5" x14ac:dyDescent="0.2">
      <c r="B695" s="23"/>
      <c r="C695" s="23"/>
      <c r="D695" s="35"/>
      <c r="E695" s="35"/>
    </row>
    <row r="696" spans="2:5" x14ac:dyDescent="0.2">
      <c r="B696" s="23"/>
      <c r="C696" s="23"/>
      <c r="D696" s="35"/>
      <c r="E696" s="35"/>
    </row>
    <row r="697" spans="2:5" x14ac:dyDescent="0.2">
      <c r="B697" s="23"/>
      <c r="C697" s="23"/>
      <c r="D697" s="35"/>
      <c r="E697" s="35"/>
    </row>
    <row r="698" spans="2:5" x14ac:dyDescent="0.2">
      <c r="B698" s="23"/>
      <c r="C698" s="23"/>
      <c r="D698" s="35"/>
      <c r="E698" s="35"/>
    </row>
    <row r="699" spans="2:5" x14ac:dyDescent="0.2">
      <c r="B699" s="23"/>
      <c r="C699" s="23"/>
      <c r="D699" s="35"/>
      <c r="E699" s="35"/>
    </row>
    <row r="700" spans="2:5" x14ac:dyDescent="0.2">
      <c r="B700" s="23"/>
      <c r="C700" s="23"/>
      <c r="D700" s="35"/>
      <c r="E700" s="35"/>
    </row>
    <row r="701" spans="2:5" x14ac:dyDescent="0.2">
      <c r="B701" s="23"/>
      <c r="C701" s="23"/>
      <c r="D701" s="35"/>
      <c r="E701" s="35"/>
    </row>
    <row r="702" spans="2:5" x14ac:dyDescent="0.2">
      <c r="B702" s="23"/>
      <c r="C702" s="23"/>
      <c r="D702" s="35"/>
      <c r="E702" s="35"/>
    </row>
    <row r="703" spans="2:5" x14ac:dyDescent="0.2">
      <c r="B703" s="23"/>
      <c r="C703" s="23"/>
      <c r="D703" s="35"/>
      <c r="E703" s="35"/>
    </row>
    <row r="704" spans="2:5" x14ac:dyDescent="0.2">
      <c r="B704" s="23"/>
      <c r="C704" s="23"/>
      <c r="D704" s="35"/>
      <c r="E704" s="35"/>
    </row>
    <row r="705" spans="2:5" x14ac:dyDescent="0.2">
      <c r="B705" s="23"/>
      <c r="C705" s="23"/>
      <c r="D705" s="35"/>
      <c r="E705" s="35"/>
    </row>
    <row r="706" spans="2:5" x14ac:dyDescent="0.2">
      <c r="B706" s="23"/>
      <c r="C706" s="23"/>
      <c r="D706" s="35"/>
      <c r="E706" s="35"/>
    </row>
    <row r="707" spans="2:5" x14ac:dyDescent="0.2">
      <c r="B707" s="23"/>
      <c r="C707" s="23"/>
      <c r="D707" s="35"/>
      <c r="E707" s="35"/>
    </row>
    <row r="708" spans="2:5" x14ac:dyDescent="0.2">
      <c r="B708" s="23"/>
      <c r="C708" s="23"/>
      <c r="D708" s="35"/>
      <c r="E708" s="35"/>
    </row>
    <row r="709" spans="2:5" x14ac:dyDescent="0.2">
      <c r="B709" s="23"/>
      <c r="C709" s="23"/>
      <c r="D709" s="35"/>
      <c r="E709" s="35"/>
    </row>
    <row r="710" spans="2:5" x14ac:dyDescent="0.2">
      <c r="B710" s="23"/>
      <c r="C710" s="23"/>
      <c r="D710" s="35"/>
      <c r="E710" s="35"/>
    </row>
    <row r="711" spans="2:5" x14ac:dyDescent="0.2">
      <c r="B711" s="23"/>
      <c r="C711" s="23"/>
      <c r="D711" s="35"/>
      <c r="E711" s="35"/>
    </row>
    <row r="712" spans="2:5" x14ac:dyDescent="0.2">
      <c r="B712" s="23"/>
      <c r="C712" s="23"/>
      <c r="D712" s="35"/>
      <c r="E712" s="35"/>
    </row>
    <row r="713" spans="2:5" x14ac:dyDescent="0.2">
      <c r="B713" s="23"/>
      <c r="C713" s="23"/>
      <c r="D713" s="35"/>
      <c r="E713" s="35"/>
    </row>
    <row r="714" spans="2:5" x14ac:dyDescent="0.2">
      <c r="B714" s="23"/>
      <c r="C714" s="23"/>
      <c r="D714" s="35"/>
      <c r="E714" s="35"/>
    </row>
    <row r="715" spans="2:5" x14ac:dyDescent="0.2">
      <c r="B715" s="23"/>
      <c r="C715" s="23"/>
      <c r="D715" s="35"/>
      <c r="E715" s="35"/>
    </row>
    <row r="716" spans="2:5" x14ac:dyDescent="0.2">
      <c r="B716" s="23"/>
      <c r="C716" s="23"/>
      <c r="D716" s="35"/>
      <c r="E716" s="35"/>
    </row>
    <row r="717" spans="2:5" x14ac:dyDescent="0.2">
      <c r="B717" s="23"/>
      <c r="C717" s="23"/>
      <c r="D717" s="35"/>
      <c r="E717" s="35"/>
    </row>
    <row r="718" spans="2:5" x14ac:dyDescent="0.2">
      <c r="B718" s="23"/>
      <c r="C718" s="23"/>
      <c r="D718" s="35"/>
      <c r="E718" s="35"/>
    </row>
    <row r="719" spans="2:5" x14ac:dyDescent="0.2">
      <c r="B719" s="23"/>
      <c r="C719" s="23"/>
      <c r="D719" s="35"/>
      <c r="E719" s="35"/>
    </row>
    <row r="720" spans="2:5" x14ac:dyDescent="0.2">
      <c r="B720" s="23"/>
      <c r="C720" s="23"/>
      <c r="D720" s="35"/>
      <c r="E720" s="35"/>
    </row>
    <row r="721" spans="2:5" x14ac:dyDescent="0.2">
      <c r="B721" s="23"/>
      <c r="C721" s="23"/>
      <c r="D721" s="35"/>
      <c r="E721" s="35"/>
    </row>
    <row r="722" spans="2:5" x14ac:dyDescent="0.2">
      <c r="B722" s="23"/>
      <c r="C722" s="23"/>
      <c r="D722" s="35"/>
      <c r="E722" s="35"/>
    </row>
    <row r="723" spans="2:5" x14ac:dyDescent="0.2">
      <c r="B723" s="23"/>
      <c r="C723" s="23"/>
      <c r="D723" s="35"/>
      <c r="E723" s="35"/>
    </row>
    <row r="724" spans="2:5" x14ac:dyDescent="0.2">
      <c r="B724" s="23"/>
      <c r="C724" s="23"/>
      <c r="D724" s="35"/>
      <c r="E724" s="35"/>
    </row>
    <row r="725" spans="2:5" x14ac:dyDescent="0.2">
      <c r="B725" s="23"/>
      <c r="C725" s="23"/>
      <c r="D725" s="35"/>
      <c r="E725" s="35"/>
    </row>
    <row r="726" spans="2:5" x14ac:dyDescent="0.2">
      <c r="B726" s="23"/>
      <c r="C726" s="23"/>
      <c r="D726" s="35"/>
      <c r="E726" s="35"/>
    </row>
    <row r="727" spans="2:5" x14ac:dyDescent="0.2">
      <c r="B727" s="23"/>
      <c r="C727" s="23"/>
      <c r="D727" s="35"/>
      <c r="E727" s="35"/>
    </row>
    <row r="728" spans="2:5" x14ac:dyDescent="0.2">
      <c r="B728" s="23"/>
      <c r="C728" s="23"/>
      <c r="D728" s="35"/>
      <c r="E728" s="35"/>
    </row>
    <row r="729" spans="2:5" x14ac:dyDescent="0.2">
      <c r="B729" s="23"/>
      <c r="C729" s="23"/>
      <c r="D729" s="35"/>
      <c r="E729" s="35"/>
    </row>
    <row r="730" spans="2:5" x14ac:dyDescent="0.2">
      <c r="B730" s="23"/>
      <c r="C730" s="23"/>
      <c r="D730" s="35"/>
      <c r="E730" s="35"/>
    </row>
    <row r="731" spans="2:5" x14ac:dyDescent="0.2">
      <c r="B731" s="23"/>
      <c r="C731" s="23"/>
      <c r="D731" s="35"/>
      <c r="E731" s="35"/>
    </row>
    <row r="732" spans="2:5" x14ac:dyDescent="0.2">
      <c r="B732" s="23"/>
      <c r="C732" s="23"/>
      <c r="D732" s="35"/>
      <c r="E732" s="35"/>
    </row>
    <row r="733" spans="2:5" x14ac:dyDescent="0.2">
      <c r="B733" s="23"/>
      <c r="C733" s="23"/>
      <c r="D733" s="35"/>
      <c r="E733" s="35"/>
    </row>
    <row r="734" spans="2:5" x14ac:dyDescent="0.2">
      <c r="B734" s="23"/>
      <c r="C734" s="23"/>
      <c r="D734" s="35"/>
      <c r="E734" s="35"/>
    </row>
    <row r="735" spans="2:5" x14ac:dyDescent="0.2">
      <c r="B735" s="23"/>
      <c r="C735" s="23"/>
      <c r="D735" s="35"/>
      <c r="E735" s="35"/>
    </row>
    <row r="736" spans="2:5" x14ac:dyDescent="0.2">
      <c r="B736" s="23"/>
      <c r="C736" s="23"/>
      <c r="D736" s="35"/>
      <c r="E736" s="35"/>
    </row>
    <row r="737" spans="2:5" x14ac:dyDescent="0.2">
      <c r="B737" s="23"/>
      <c r="C737" s="23"/>
      <c r="D737" s="35"/>
      <c r="E737" s="35"/>
    </row>
    <row r="738" spans="2:5" x14ac:dyDescent="0.2">
      <c r="B738" s="23"/>
      <c r="C738" s="23"/>
      <c r="D738" s="35"/>
      <c r="E738" s="35"/>
    </row>
    <row r="739" spans="2:5" x14ac:dyDescent="0.2">
      <c r="B739" s="23"/>
      <c r="C739" s="23"/>
      <c r="D739" s="35"/>
      <c r="E739" s="35"/>
    </row>
    <row r="740" spans="2:5" x14ac:dyDescent="0.2">
      <c r="B740" s="23"/>
      <c r="C740" s="23"/>
      <c r="D740" s="35"/>
      <c r="E740" s="35"/>
    </row>
    <row r="741" spans="2:5" x14ac:dyDescent="0.2">
      <c r="B741" s="23"/>
      <c r="C741" s="23"/>
      <c r="D741" s="35"/>
      <c r="E741" s="35"/>
    </row>
    <row r="742" spans="2:5" x14ac:dyDescent="0.2">
      <c r="B742" s="23"/>
      <c r="C742" s="23"/>
      <c r="D742" s="35"/>
      <c r="E742" s="35"/>
    </row>
    <row r="743" spans="2:5" x14ac:dyDescent="0.2">
      <c r="B743" s="23"/>
      <c r="C743" s="23"/>
      <c r="D743" s="35"/>
      <c r="E743" s="35"/>
    </row>
    <row r="744" spans="2:5" x14ac:dyDescent="0.2">
      <c r="B744" s="23"/>
      <c r="C744" s="23"/>
      <c r="D744" s="35"/>
      <c r="E744" s="35"/>
    </row>
    <row r="745" spans="2:5" x14ac:dyDescent="0.2">
      <c r="B745" s="23"/>
      <c r="C745" s="23"/>
      <c r="D745" s="35"/>
      <c r="E745" s="35"/>
    </row>
    <row r="746" spans="2:5" x14ac:dyDescent="0.2">
      <c r="B746" s="23"/>
      <c r="C746" s="23"/>
      <c r="D746" s="35"/>
      <c r="E746" s="35"/>
    </row>
    <row r="747" spans="2:5" x14ac:dyDescent="0.2">
      <c r="B747" s="23"/>
      <c r="C747" s="23"/>
      <c r="D747" s="35"/>
      <c r="E747" s="35"/>
    </row>
    <row r="748" spans="2:5" x14ac:dyDescent="0.2">
      <c r="B748" s="23"/>
      <c r="C748" s="23"/>
      <c r="D748" s="35"/>
      <c r="E748" s="35"/>
    </row>
    <row r="749" spans="2:5" x14ac:dyDescent="0.2">
      <c r="B749" s="23"/>
      <c r="C749" s="23"/>
      <c r="D749" s="35"/>
      <c r="E749" s="35"/>
    </row>
    <row r="750" spans="2:5" x14ac:dyDescent="0.2">
      <c r="B750" s="23"/>
      <c r="C750" s="23"/>
      <c r="D750" s="35"/>
      <c r="E750" s="35"/>
    </row>
    <row r="751" spans="2:5" x14ac:dyDescent="0.2">
      <c r="B751" s="23"/>
      <c r="C751" s="23"/>
      <c r="D751" s="35"/>
      <c r="E751" s="35"/>
    </row>
    <row r="752" spans="2:5" x14ac:dyDescent="0.2">
      <c r="B752" s="23"/>
      <c r="C752" s="23"/>
      <c r="D752" s="35"/>
      <c r="E752" s="35"/>
    </row>
    <row r="753" spans="2:5" x14ac:dyDescent="0.2">
      <c r="B753" s="23"/>
      <c r="C753" s="23"/>
      <c r="D753" s="35"/>
      <c r="E753" s="35"/>
    </row>
    <row r="754" spans="2:5" x14ac:dyDescent="0.2">
      <c r="B754" s="23"/>
      <c r="C754" s="23"/>
      <c r="D754" s="35"/>
      <c r="E754" s="35"/>
    </row>
    <row r="755" spans="2:5" x14ac:dyDescent="0.2">
      <c r="B755" s="23"/>
      <c r="C755" s="23"/>
      <c r="D755" s="35"/>
      <c r="E755" s="35"/>
    </row>
    <row r="756" spans="2:5" x14ac:dyDescent="0.2">
      <c r="B756" s="23"/>
      <c r="C756" s="23"/>
      <c r="D756" s="35"/>
      <c r="E756" s="35"/>
    </row>
    <row r="757" spans="2:5" x14ac:dyDescent="0.2">
      <c r="B757" s="23"/>
      <c r="C757" s="23"/>
      <c r="D757" s="35"/>
      <c r="E757" s="35"/>
    </row>
    <row r="758" spans="2:5" x14ac:dyDescent="0.2">
      <c r="B758" s="23"/>
      <c r="C758" s="23"/>
      <c r="D758" s="35"/>
      <c r="E758" s="35"/>
    </row>
    <row r="759" spans="2:5" x14ac:dyDescent="0.2">
      <c r="B759" s="23"/>
      <c r="C759" s="23"/>
      <c r="D759" s="35"/>
      <c r="E759" s="35"/>
    </row>
    <row r="760" spans="2:5" x14ac:dyDescent="0.2">
      <c r="B760" s="23"/>
      <c r="C760" s="23"/>
      <c r="D760" s="35"/>
      <c r="E760" s="35"/>
    </row>
    <row r="761" spans="2:5" x14ac:dyDescent="0.2">
      <c r="B761" s="23"/>
      <c r="C761" s="23"/>
      <c r="D761" s="35"/>
      <c r="E761" s="35"/>
    </row>
    <row r="762" spans="2:5" x14ac:dyDescent="0.2">
      <c r="B762" s="23"/>
      <c r="C762" s="23"/>
      <c r="D762" s="35"/>
      <c r="E762" s="35"/>
    </row>
    <row r="763" spans="2:5" x14ac:dyDescent="0.2">
      <c r="B763" s="23"/>
      <c r="C763" s="23"/>
      <c r="D763" s="35"/>
      <c r="E763" s="35"/>
    </row>
    <row r="764" spans="2:5" x14ac:dyDescent="0.2">
      <c r="B764" s="23"/>
      <c r="C764" s="23"/>
      <c r="D764" s="35"/>
      <c r="E764" s="35"/>
    </row>
    <row r="765" spans="2:5" x14ac:dyDescent="0.2">
      <c r="B765" s="23"/>
      <c r="C765" s="23"/>
      <c r="D765" s="35"/>
      <c r="E765" s="35"/>
    </row>
    <row r="766" spans="2:5" x14ac:dyDescent="0.2">
      <c r="B766" s="23"/>
      <c r="C766" s="23"/>
      <c r="D766" s="35"/>
      <c r="E766" s="35"/>
    </row>
    <row r="767" spans="2:5" x14ac:dyDescent="0.2">
      <c r="B767" s="23"/>
      <c r="C767" s="23"/>
      <c r="D767" s="35"/>
      <c r="E767" s="35"/>
    </row>
    <row r="768" spans="2:5" x14ac:dyDescent="0.2">
      <c r="B768" s="23"/>
      <c r="C768" s="23"/>
      <c r="D768" s="35"/>
      <c r="E768" s="35"/>
    </row>
    <row r="769" spans="2:5" x14ac:dyDescent="0.2">
      <c r="B769" s="23"/>
      <c r="C769" s="23"/>
      <c r="D769" s="35"/>
      <c r="E769" s="35"/>
    </row>
    <row r="770" spans="2:5" x14ac:dyDescent="0.2">
      <c r="B770" s="23"/>
      <c r="C770" s="23"/>
      <c r="D770" s="35"/>
      <c r="E770" s="35"/>
    </row>
    <row r="771" spans="2:5" x14ac:dyDescent="0.2">
      <c r="B771" s="23"/>
      <c r="C771" s="23"/>
      <c r="D771" s="35"/>
      <c r="E771" s="35"/>
    </row>
    <row r="772" spans="2:5" x14ac:dyDescent="0.2">
      <c r="B772" s="23"/>
      <c r="C772" s="23"/>
      <c r="D772" s="35"/>
      <c r="E772" s="35"/>
    </row>
    <row r="773" spans="2:5" x14ac:dyDescent="0.2">
      <c r="B773" s="23"/>
      <c r="C773" s="23"/>
      <c r="D773" s="35"/>
      <c r="E773" s="35"/>
    </row>
    <row r="774" spans="2:5" x14ac:dyDescent="0.2">
      <c r="B774" s="23"/>
      <c r="C774" s="23"/>
      <c r="D774" s="35"/>
      <c r="E774" s="35"/>
    </row>
    <row r="775" spans="2:5" x14ac:dyDescent="0.2">
      <c r="B775" s="23"/>
      <c r="C775" s="23"/>
      <c r="D775" s="35"/>
      <c r="E775" s="35"/>
    </row>
    <row r="776" spans="2:5" x14ac:dyDescent="0.2">
      <c r="B776" s="23"/>
      <c r="C776" s="23"/>
      <c r="D776" s="35"/>
      <c r="E776" s="35"/>
    </row>
    <row r="777" spans="2:5" x14ac:dyDescent="0.2">
      <c r="B777" s="23"/>
      <c r="C777" s="23"/>
      <c r="D777" s="35"/>
      <c r="E777" s="35"/>
    </row>
    <row r="778" spans="2:5" x14ac:dyDescent="0.2">
      <c r="B778" s="23"/>
      <c r="C778" s="23"/>
      <c r="D778" s="35"/>
      <c r="E778" s="35"/>
    </row>
    <row r="779" spans="2:5" x14ac:dyDescent="0.2">
      <c r="B779" s="23"/>
      <c r="C779" s="23"/>
      <c r="D779" s="35"/>
      <c r="E779" s="35"/>
    </row>
    <row r="780" spans="2:5" x14ac:dyDescent="0.2">
      <c r="B780" s="23"/>
      <c r="C780" s="23"/>
      <c r="D780" s="35"/>
      <c r="E780" s="35"/>
    </row>
    <row r="781" spans="2:5" x14ac:dyDescent="0.2">
      <c r="B781" s="23"/>
      <c r="C781" s="23"/>
      <c r="D781" s="35"/>
      <c r="E781" s="35"/>
    </row>
    <row r="782" spans="2:5" x14ac:dyDescent="0.2">
      <c r="B782" s="23"/>
      <c r="C782" s="23"/>
      <c r="D782" s="35"/>
      <c r="E782" s="35"/>
    </row>
    <row r="783" spans="2:5" x14ac:dyDescent="0.2">
      <c r="B783" s="23"/>
      <c r="C783" s="23"/>
      <c r="D783" s="35"/>
      <c r="E783" s="35"/>
    </row>
    <row r="784" spans="2:5" x14ac:dyDescent="0.2">
      <c r="B784" s="23"/>
      <c r="C784" s="23"/>
      <c r="D784" s="35"/>
      <c r="E784" s="35"/>
    </row>
    <row r="785" spans="2:5" x14ac:dyDescent="0.2">
      <c r="B785" s="23"/>
      <c r="C785" s="23"/>
      <c r="D785" s="35"/>
      <c r="E785" s="35"/>
    </row>
    <row r="786" spans="2:5" x14ac:dyDescent="0.2">
      <c r="B786" s="23"/>
      <c r="C786" s="23"/>
      <c r="D786" s="35"/>
      <c r="E786" s="35"/>
    </row>
    <row r="787" spans="2:5" x14ac:dyDescent="0.2">
      <c r="B787" s="23"/>
      <c r="C787" s="23"/>
      <c r="D787" s="35"/>
      <c r="E787" s="35"/>
    </row>
    <row r="788" spans="2:5" x14ac:dyDescent="0.2">
      <c r="B788" s="23"/>
      <c r="C788" s="23"/>
      <c r="D788" s="35"/>
      <c r="E788" s="35"/>
    </row>
    <row r="789" spans="2:5" x14ac:dyDescent="0.2">
      <c r="B789" s="23"/>
      <c r="C789" s="23"/>
      <c r="D789" s="35"/>
      <c r="E789" s="35"/>
    </row>
    <row r="790" spans="2:5" x14ac:dyDescent="0.2">
      <c r="B790" s="23"/>
      <c r="C790" s="23"/>
      <c r="D790" s="35"/>
      <c r="E790" s="35"/>
    </row>
    <row r="791" spans="2:5" x14ac:dyDescent="0.2">
      <c r="B791" s="23"/>
      <c r="C791" s="23"/>
      <c r="D791" s="35"/>
      <c r="E791" s="35"/>
    </row>
    <row r="792" spans="2:5" x14ac:dyDescent="0.2">
      <c r="B792" s="23"/>
      <c r="C792" s="23"/>
      <c r="D792" s="35"/>
      <c r="E792" s="35"/>
    </row>
    <row r="793" spans="2:5" x14ac:dyDescent="0.2">
      <c r="B793" s="23"/>
      <c r="C793" s="23"/>
      <c r="D793" s="35"/>
      <c r="E793" s="35"/>
    </row>
    <row r="794" spans="2:5" x14ac:dyDescent="0.2">
      <c r="B794" s="23"/>
      <c r="C794" s="23"/>
      <c r="D794" s="35"/>
      <c r="E794" s="35"/>
    </row>
    <row r="795" spans="2:5" x14ac:dyDescent="0.2">
      <c r="B795" s="23"/>
      <c r="C795" s="23"/>
      <c r="D795" s="35"/>
      <c r="E795" s="35"/>
    </row>
    <row r="796" spans="2:5" x14ac:dyDescent="0.2">
      <c r="B796" s="23"/>
      <c r="C796" s="23"/>
      <c r="D796" s="35"/>
      <c r="E796" s="35"/>
    </row>
    <row r="797" spans="2:5" x14ac:dyDescent="0.2">
      <c r="B797" s="23"/>
      <c r="C797" s="23"/>
      <c r="D797" s="35"/>
      <c r="E797" s="35"/>
    </row>
    <row r="798" spans="2:5" x14ac:dyDescent="0.2">
      <c r="B798" s="23"/>
      <c r="C798" s="23"/>
      <c r="D798" s="35"/>
      <c r="E798" s="35"/>
    </row>
    <row r="799" spans="2:5" x14ac:dyDescent="0.2">
      <c r="B799" s="23"/>
      <c r="C799" s="23"/>
      <c r="D799" s="35"/>
      <c r="E799" s="35"/>
    </row>
    <row r="800" spans="2:5" x14ac:dyDescent="0.2">
      <c r="B800" s="23"/>
      <c r="C800" s="23"/>
      <c r="D800" s="35"/>
      <c r="E800" s="35"/>
    </row>
    <row r="801" spans="2:5" x14ac:dyDescent="0.2">
      <c r="B801" s="23"/>
      <c r="C801" s="23"/>
      <c r="D801" s="35"/>
      <c r="E801" s="35"/>
    </row>
    <row r="802" spans="2:5" x14ac:dyDescent="0.2">
      <c r="B802" s="23"/>
      <c r="C802" s="23"/>
      <c r="D802" s="35"/>
      <c r="E802" s="35"/>
    </row>
    <row r="803" spans="2:5" x14ac:dyDescent="0.2">
      <c r="B803" s="23"/>
      <c r="C803" s="23"/>
      <c r="D803" s="35"/>
      <c r="E803" s="35"/>
    </row>
    <row r="804" spans="2:5" x14ac:dyDescent="0.2">
      <c r="B804" s="23"/>
      <c r="C804" s="23"/>
      <c r="D804" s="35"/>
      <c r="E804" s="35"/>
    </row>
    <row r="805" spans="2:5" x14ac:dyDescent="0.2">
      <c r="B805" s="23"/>
      <c r="C805" s="23"/>
      <c r="D805" s="35"/>
      <c r="E805" s="35"/>
    </row>
    <row r="806" spans="2:5" x14ac:dyDescent="0.2">
      <c r="B806" s="23"/>
      <c r="C806" s="23"/>
      <c r="D806" s="35"/>
      <c r="E806" s="35"/>
    </row>
    <row r="807" spans="2:5" x14ac:dyDescent="0.2">
      <c r="B807" s="23"/>
      <c r="C807" s="23"/>
      <c r="D807" s="35"/>
      <c r="E807" s="35"/>
    </row>
    <row r="808" spans="2:5" x14ac:dyDescent="0.2">
      <c r="B808" s="23"/>
      <c r="C808" s="23"/>
      <c r="D808" s="35"/>
      <c r="E808" s="35"/>
    </row>
    <row r="809" spans="2:5" x14ac:dyDescent="0.2">
      <c r="B809" s="23"/>
      <c r="C809" s="23"/>
      <c r="D809" s="35"/>
      <c r="E809" s="35"/>
    </row>
    <row r="810" spans="2:5" x14ac:dyDescent="0.2">
      <c r="B810" s="23"/>
      <c r="C810" s="23"/>
      <c r="D810" s="35"/>
      <c r="E810" s="35"/>
    </row>
    <row r="811" spans="2:5" x14ac:dyDescent="0.2">
      <c r="B811" s="23"/>
      <c r="C811" s="23"/>
      <c r="D811" s="35"/>
      <c r="E811" s="35"/>
    </row>
    <row r="812" spans="2:5" x14ac:dyDescent="0.2">
      <c r="B812" s="23"/>
      <c r="C812" s="23"/>
      <c r="D812" s="35"/>
      <c r="E812" s="35"/>
    </row>
    <row r="813" spans="2:5" x14ac:dyDescent="0.2">
      <c r="B813" s="23"/>
      <c r="C813" s="23"/>
      <c r="D813" s="35"/>
      <c r="E813" s="35"/>
    </row>
    <row r="814" spans="2:5" x14ac:dyDescent="0.2">
      <c r="B814" s="23"/>
      <c r="C814" s="23"/>
      <c r="D814" s="35"/>
      <c r="E814" s="35"/>
    </row>
    <row r="815" spans="2:5" x14ac:dyDescent="0.2">
      <c r="B815" s="23"/>
      <c r="C815" s="23"/>
      <c r="D815" s="35"/>
      <c r="E815" s="35"/>
    </row>
    <row r="816" spans="2:5" x14ac:dyDescent="0.2">
      <c r="B816" s="23"/>
      <c r="C816" s="23"/>
      <c r="D816" s="35"/>
      <c r="E816" s="35"/>
    </row>
    <row r="817" spans="2:5" x14ac:dyDescent="0.2">
      <c r="B817" s="23"/>
      <c r="C817" s="23"/>
      <c r="D817" s="35"/>
      <c r="E817" s="35"/>
    </row>
    <row r="818" spans="2:5" x14ac:dyDescent="0.2">
      <c r="B818" s="23"/>
      <c r="C818" s="23"/>
      <c r="D818" s="35"/>
      <c r="E818" s="35"/>
    </row>
    <row r="819" spans="2:5" x14ac:dyDescent="0.2">
      <c r="B819" s="23"/>
      <c r="C819" s="23"/>
      <c r="D819" s="35"/>
      <c r="E819" s="35"/>
    </row>
    <row r="820" spans="2:5" x14ac:dyDescent="0.2">
      <c r="B820" s="23"/>
      <c r="C820" s="23"/>
      <c r="D820" s="35"/>
      <c r="E820" s="35"/>
    </row>
    <row r="821" spans="2:5" x14ac:dyDescent="0.2">
      <c r="B821" s="23"/>
      <c r="C821" s="23"/>
      <c r="D821" s="35"/>
      <c r="E821" s="35"/>
    </row>
    <row r="822" spans="2:5" x14ac:dyDescent="0.2">
      <c r="B822" s="23"/>
      <c r="C822" s="23"/>
      <c r="D822" s="35"/>
      <c r="E822" s="35"/>
    </row>
    <row r="823" spans="2:5" x14ac:dyDescent="0.2">
      <c r="B823" s="23"/>
      <c r="C823" s="23"/>
      <c r="D823" s="35"/>
      <c r="E823" s="35"/>
    </row>
    <row r="824" spans="2:5" x14ac:dyDescent="0.2">
      <c r="B824" s="23"/>
      <c r="C824" s="23"/>
      <c r="D824" s="35"/>
      <c r="E824" s="35"/>
    </row>
    <row r="825" spans="2:5" x14ac:dyDescent="0.2">
      <c r="B825" s="23"/>
      <c r="C825" s="23"/>
      <c r="D825" s="35"/>
      <c r="E825" s="35"/>
    </row>
    <row r="826" spans="2:5" x14ac:dyDescent="0.2">
      <c r="B826" s="23"/>
      <c r="C826" s="23"/>
      <c r="D826" s="35"/>
      <c r="E826" s="35"/>
    </row>
    <row r="827" spans="2:5" x14ac:dyDescent="0.2">
      <c r="B827" s="23"/>
      <c r="C827" s="23"/>
      <c r="D827" s="35"/>
      <c r="E827" s="35"/>
    </row>
    <row r="828" spans="2:5" x14ac:dyDescent="0.2">
      <c r="B828" s="23"/>
      <c r="C828" s="23"/>
      <c r="D828" s="35"/>
      <c r="E828" s="35"/>
    </row>
    <row r="829" spans="2:5" x14ac:dyDescent="0.2">
      <c r="B829" s="23"/>
      <c r="C829" s="23"/>
      <c r="D829" s="35"/>
      <c r="E829" s="35"/>
    </row>
    <row r="830" spans="2:5" x14ac:dyDescent="0.2">
      <c r="B830" s="23"/>
      <c r="C830" s="23"/>
      <c r="D830" s="35"/>
      <c r="E830" s="35"/>
    </row>
    <row r="831" spans="2:5" x14ac:dyDescent="0.2">
      <c r="B831" s="23"/>
      <c r="C831" s="23"/>
      <c r="D831" s="35"/>
      <c r="E831" s="35"/>
    </row>
    <row r="832" spans="2:5" x14ac:dyDescent="0.2">
      <c r="B832" s="23"/>
      <c r="C832" s="23"/>
      <c r="D832" s="35"/>
      <c r="E832" s="35"/>
    </row>
    <row r="833" spans="2:5" x14ac:dyDescent="0.2">
      <c r="B833" s="23"/>
      <c r="C833" s="23"/>
      <c r="D833" s="35"/>
      <c r="E833" s="35"/>
    </row>
    <row r="834" spans="2:5" x14ac:dyDescent="0.2">
      <c r="B834" s="23"/>
      <c r="C834" s="23"/>
      <c r="D834" s="35"/>
      <c r="E834" s="35"/>
    </row>
    <row r="835" spans="2:5" x14ac:dyDescent="0.2">
      <c r="B835" s="23"/>
      <c r="C835" s="23"/>
      <c r="D835" s="35"/>
      <c r="E835" s="35"/>
    </row>
    <row r="836" spans="2:5" x14ac:dyDescent="0.2">
      <c r="B836" s="23"/>
      <c r="C836" s="23"/>
      <c r="D836" s="35"/>
      <c r="E836" s="35"/>
    </row>
    <row r="837" spans="2:5" x14ac:dyDescent="0.2">
      <c r="B837" s="23"/>
      <c r="C837" s="23"/>
      <c r="D837" s="35"/>
      <c r="E837" s="35"/>
    </row>
    <row r="838" spans="2:5" x14ac:dyDescent="0.2">
      <c r="B838" s="23"/>
      <c r="C838" s="23"/>
      <c r="D838" s="35"/>
      <c r="E838" s="35"/>
    </row>
    <row r="839" spans="2:5" x14ac:dyDescent="0.2">
      <c r="B839" s="23"/>
      <c r="C839" s="23"/>
      <c r="D839" s="35"/>
      <c r="E839" s="35"/>
    </row>
    <row r="840" spans="2:5" x14ac:dyDescent="0.2">
      <c r="B840" s="23"/>
      <c r="C840" s="23"/>
      <c r="D840" s="35"/>
      <c r="E840" s="35"/>
    </row>
    <row r="841" spans="2:5" x14ac:dyDescent="0.2">
      <c r="B841" s="23"/>
      <c r="C841" s="23"/>
      <c r="D841" s="35"/>
      <c r="E841" s="35"/>
    </row>
    <row r="842" spans="2:5" x14ac:dyDescent="0.2">
      <c r="B842" s="23"/>
      <c r="C842" s="23"/>
      <c r="D842" s="35"/>
      <c r="E842" s="35"/>
    </row>
    <row r="843" spans="2:5" x14ac:dyDescent="0.2">
      <c r="B843" s="23"/>
      <c r="C843" s="23"/>
      <c r="D843" s="35"/>
      <c r="E843" s="35"/>
    </row>
    <row r="844" spans="2:5" x14ac:dyDescent="0.2">
      <c r="B844" s="23"/>
      <c r="C844" s="23"/>
      <c r="D844" s="35"/>
      <c r="E844" s="35"/>
    </row>
    <row r="845" spans="2:5" x14ac:dyDescent="0.2">
      <c r="B845" s="23"/>
      <c r="C845" s="23"/>
      <c r="D845" s="35"/>
      <c r="E845" s="35"/>
    </row>
    <row r="846" spans="2:5" x14ac:dyDescent="0.2">
      <c r="B846" s="23"/>
      <c r="C846" s="23"/>
      <c r="D846" s="35"/>
      <c r="E846" s="35"/>
    </row>
    <row r="847" spans="2:5" x14ac:dyDescent="0.2">
      <c r="B847" s="23"/>
      <c r="C847" s="23"/>
      <c r="D847" s="35"/>
      <c r="E847" s="35"/>
    </row>
    <row r="848" spans="2:5" x14ac:dyDescent="0.2">
      <c r="B848" s="23"/>
      <c r="C848" s="23"/>
      <c r="D848" s="35"/>
      <c r="E848" s="35"/>
    </row>
    <row r="849" spans="2:5" x14ac:dyDescent="0.2">
      <c r="B849" s="23"/>
      <c r="C849" s="23"/>
      <c r="D849" s="35"/>
      <c r="E849" s="35"/>
    </row>
    <row r="850" spans="2:5" x14ac:dyDescent="0.2">
      <c r="B850" s="23"/>
      <c r="C850" s="23"/>
      <c r="D850" s="35"/>
      <c r="E850" s="35"/>
    </row>
    <row r="851" spans="2:5" x14ac:dyDescent="0.2">
      <c r="B851" s="23"/>
      <c r="C851" s="23"/>
      <c r="D851" s="35"/>
      <c r="E851" s="35"/>
    </row>
    <row r="852" spans="2:5" x14ac:dyDescent="0.2">
      <c r="B852" s="23"/>
      <c r="C852" s="23"/>
      <c r="D852" s="35"/>
      <c r="E852" s="35"/>
    </row>
    <row r="853" spans="2:5" x14ac:dyDescent="0.2">
      <c r="B853" s="23"/>
      <c r="C853" s="23"/>
      <c r="D853" s="35"/>
      <c r="E853" s="35"/>
    </row>
    <row r="854" spans="2:5" x14ac:dyDescent="0.2">
      <c r="B854" s="23"/>
      <c r="C854" s="23"/>
      <c r="D854" s="35"/>
      <c r="E854" s="35"/>
    </row>
    <row r="855" spans="2:5" x14ac:dyDescent="0.2">
      <c r="B855" s="23"/>
      <c r="C855" s="23"/>
      <c r="D855" s="35"/>
      <c r="E855" s="35"/>
    </row>
    <row r="856" spans="2:5" x14ac:dyDescent="0.2">
      <c r="B856" s="23"/>
      <c r="C856" s="23"/>
      <c r="D856" s="35"/>
      <c r="E856" s="35"/>
    </row>
    <row r="857" spans="2:5" x14ac:dyDescent="0.2">
      <c r="B857" s="23"/>
      <c r="C857" s="23"/>
      <c r="D857" s="35"/>
      <c r="E857" s="35"/>
    </row>
    <row r="858" spans="2:5" x14ac:dyDescent="0.2">
      <c r="B858" s="23"/>
      <c r="C858" s="23"/>
      <c r="D858" s="35"/>
      <c r="E858" s="35"/>
    </row>
    <row r="859" spans="2:5" x14ac:dyDescent="0.2">
      <c r="B859" s="23"/>
      <c r="C859" s="23"/>
      <c r="D859" s="35"/>
      <c r="E859" s="35"/>
    </row>
    <row r="860" spans="2:5" x14ac:dyDescent="0.2">
      <c r="B860" s="23"/>
      <c r="C860" s="23"/>
      <c r="D860" s="35"/>
      <c r="E860" s="35"/>
    </row>
    <row r="861" spans="2:5" x14ac:dyDescent="0.2">
      <c r="B861" s="23"/>
      <c r="C861" s="23"/>
      <c r="D861" s="35"/>
      <c r="E861" s="35"/>
    </row>
    <row r="862" spans="2:5" x14ac:dyDescent="0.2">
      <c r="B862" s="23"/>
      <c r="C862" s="23"/>
      <c r="D862" s="35"/>
      <c r="E862" s="35"/>
    </row>
    <row r="863" spans="2:5" x14ac:dyDescent="0.2">
      <c r="B863" s="23"/>
      <c r="C863" s="23"/>
      <c r="D863" s="35"/>
      <c r="E863" s="35"/>
    </row>
    <row r="864" spans="2:5" x14ac:dyDescent="0.2">
      <c r="B864" s="23"/>
      <c r="C864" s="23"/>
      <c r="D864" s="35"/>
      <c r="E864" s="35"/>
    </row>
    <row r="865" spans="2:5" x14ac:dyDescent="0.2">
      <c r="B865" s="23"/>
      <c r="C865" s="23"/>
      <c r="D865" s="35"/>
      <c r="E865" s="35"/>
    </row>
    <row r="866" spans="2:5" x14ac:dyDescent="0.2">
      <c r="B866" s="23"/>
      <c r="C866" s="23"/>
      <c r="D866" s="35"/>
      <c r="E866" s="35"/>
    </row>
    <row r="867" spans="2:5" x14ac:dyDescent="0.2">
      <c r="B867" s="23"/>
      <c r="C867" s="23"/>
      <c r="D867" s="35"/>
      <c r="E867" s="35"/>
    </row>
    <row r="868" spans="2:5" x14ac:dyDescent="0.2">
      <c r="B868" s="23"/>
      <c r="C868" s="23"/>
      <c r="D868" s="35"/>
      <c r="E868" s="35"/>
    </row>
    <row r="869" spans="2:5" x14ac:dyDescent="0.2">
      <c r="B869" s="23"/>
      <c r="C869" s="23"/>
      <c r="D869" s="35"/>
      <c r="E869" s="35"/>
    </row>
    <row r="870" spans="2:5" x14ac:dyDescent="0.2">
      <c r="B870" s="23"/>
      <c r="C870" s="23"/>
      <c r="D870" s="35"/>
      <c r="E870" s="35"/>
    </row>
    <row r="871" spans="2:5" x14ac:dyDescent="0.2">
      <c r="B871" s="23"/>
      <c r="C871" s="23"/>
      <c r="D871" s="35"/>
      <c r="E871" s="35"/>
    </row>
    <row r="872" spans="2:5" x14ac:dyDescent="0.2">
      <c r="B872" s="23"/>
      <c r="C872" s="23"/>
      <c r="D872" s="35"/>
      <c r="E872" s="35"/>
    </row>
    <row r="873" spans="2:5" x14ac:dyDescent="0.2">
      <c r="B873" s="23"/>
      <c r="C873" s="23"/>
      <c r="D873" s="35"/>
      <c r="E873" s="35"/>
    </row>
    <row r="874" spans="2:5" x14ac:dyDescent="0.2">
      <c r="B874" s="23"/>
      <c r="C874" s="23"/>
      <c r="D874" s="35"/>
      <c r="E874" s="35"/>
    </row>
    <row r="875" spans="2:5" x14ac:dyDescent="0.2">
      <c r="B875" s="23"/>
      <c r="C875" s="23"/>
      <c r="D875" s="35"/>
      <c r="E875" s="35"/>
    </row>
    <row r="876" spans="2:5" x14ac:dyDescent="0.2">
      <c r="B876" s="23"/>
      <c r="C876" s="23"/>
      <c r="D876" s="35"/>
      <c r="E876" s="35"/>
    </row>
    <row r="877" spans="2:5" x14ac:dyDescent="0.2">
      <c r="B877" s="23"/>
      <c r="C877" s="23"/>
      <c r="D877" s="35"/>
      <c r="E877" s="35"/>
    </row>
    <row r="878" spans="2:5" x14ac:dyDescent="0.2">
      <c r="B878" s="23"/>
      <c r="C878" s="23"/>
      <c r="D878" s="35"/>
      <c r="E878" s="35"/>
    </row>
    <row r="879" spans="2:5" x14ac:dyDescent="0.2">
      <c r="B879" s="23"/>
      <c r="C879" s="23"/>
      <c r="D879" s="35"/>
      <c r="E879" s="35"/>
    </row>
    <row r="880" spans="2:5" x14ac:dyDescent="0.2">
      <c r="B880" s="23"/>
      <c r="C880" s="23"/>
      <c r="D880" s="35"/>
      <c r="E880" s="35"/>
    </row>
    <row r="881" spans="2:5" x14ac:dyDescent="0.2">
      <c r="B881" s="23"/>
      <c r="C881" s="23"/>
      <c r="D881" s="35"/>
      <c r="E881" s="35"/>
    </row>
    <row r="882" spans="2:5" x14ac:dyDescent="0.2">
      <c r="B882" s="23"/>
      <c r="C882" s="23"/>
      <c r="D882" s="35"/>
      <c r="E882" s="35"/>
    </row>
    <row r="883" spans="2:5" x14ac:dyDescent="0.2">
      <c r="B883" s="23"/>
      <c r="C883" s="23"/>
      <c r="D883" s="35"/>
      <c r="E883" s="35"/>
    </row>
    <row r="884" spans="2:5" x14ac:dyDescent="0.2">
      <c r="B884" s="23"/>
      <c r="C884" s="23"/>
      <c r="D884" s="35"/>
      <c r="E884" s="35"/>
    </row>
    <row r="885" spans="2:5" x14ac:dyDescent="0.2">
      <c r="B885" s="23"/>
      <c r="C885" s="23"/>
      <c r="D885" s="35"/>
      <c r="E885" s="35"/>
    </row>
    <row r="886" spans="2:5" x14ac:dyDescent="0.2">
      <c r="B886" s="23"/>
      <c r="C886" s="23"/>
      <c r="D886" s="35"/>
      <c r="E886" s="35"/>
    </row>
    <row r="887" spans="2:5" x14ac:dyDescent="0.2">
      <c r="B887" s="23"/>
      <c r="C887" s="23"/>
      <c r="D887" s="35"/>
      <c r="E887" s="35"/>
    </row>
    <row r="888" spans="2:5" x14ac:dyDescent="0.2">
      <c r="B888" s="23"/>
      <c r="C888" s="23"/>
      <c r="D888" s="35"/>
      <c r="E888" s="35"/>
    </row>
    <row r="889" spans="2:5" x14ac:dyDescent="0.2">
      <c r="B889" s="23"/>
      <c r="C889" s="23"/>
      <c r="D889" s="35"/>
      <c r="E889" s="35"/>
    </row>
    <row r="890" spans="2:5" x14ac:dyDescent="0.2">
      <c r="B890" s="23"/>
      <c r="C890" s="23"/>
      <c r="D890" s="35"/>
      <c r="E890" s="35"/>
    </row>
    <row r="891" spans="2:5" x14ac:dyDescent="0.2">
      <c r="B891" s="23"/>
      <c r="C891" s="23"/>
      <c r="D891" s="35"/>
      <c r="E891" s="35"/>
    </row>
    <row r="892" spans="2:5" x14ac:dyDescent="0.2">
      <c r="B892" s="23"/>
      <c r="C892" s="23"/>
      <c r="D892" s="35"/>
      <c r="E892" s="35"/>
    </row>
    <row r="893" spans="2:5" x14ac:dyDescent="0.2">
      <c r="B893" s="23"/>
      <c r="C893" s="23"/>
      <c r="D893" s="35"/>
      <c r="E893" s="35"/>
    </row>
    <row r="894" spans="2:5" x14ac:dyDescent="0.2">
      <c r="B894" s="23"/>
      <c r="C894" s="23"/>
      <c r="D894" s="35"/>
      <c r="E894" s="35"/>
    </row>
    <row r="895" spans="2:5" x14ac:dyDescent="0.2">
      <c r="B895" s="23"/>
      <c r="C895" s="23"/>
      <c r="D895" s="35"/>
      <c r="E895" s="35"/>
    </row>
    <row r="896" spans="2:5" x14ac:dyDescent="0.2">
      <c r="B896" s="23"/>
      <c r="C896" s="23"/>
      <c r="D896" s="35"/>
      <c r="E896" s="35"/>
    </row>
    <row r="897" spans="2:5" x14ac:dyDescent="0.2">
      <c r="B897" s="23"/>
      <c r="C897" s="23"/>
      <c r="D897" s="35"/>
      <c r="E897" s="35"/>
    </row>
    <row r="898" spans="2:5" x14ac:dyDescent="0.2">
      <c r="B898" s="23"/>
      <c r="C898" s="23"/>
      <c r="D898" s="35"/>
      <c r="E898" s="35"/>
    </row>
    <row r="899" spans="2:5" x14ac:dyDescent="0.2">
      <c r="B899" s="23"/>
      <c r="C899" s="23"/>
      <c r="D899" s="35"/>
      <c r="E899" s="35"/>
    </row>
    <row r="900" spans="2:5" x14ac:dyDescent="0.2">
      <c r="B900" s="23"/>
      <c r="C900" s="23"/>
      <c r="D900" s="35"/>
      <c r="E900" s="35"/>
    </row>
    <row r="901" spans="2:5" x14ac:dyDescent="0.2">
      <c r="B901" s="23"/>
      <c r="C901" s="23"/>
      <c r="D901" s="35"/>
      <c r="E901" s="35"/>
    </row>
    <row r="902" spans="2:5" x14ac:dyDescent="0.2">
      <c r="B902" s="23"/>
      <c r="C902" s="23"/>
      <c r="D902" s="35"/>
      <c r="E902" s="35"/>
    </row>
    <row r="903" spans="2:5" x14ac:dyDescent="0.2">
      <c r="B903" s="23"/>
      <c r="C903" s="23"/>
      <c r="D903" s="35"/>
      <c r="E903" s="35"/>
    </row>
    <row r="904" spans="2:5" x14ac:dyDescent="0.2">
      <c r="B904" s="23"/>
      <c r="C904" s="23"/>
      <c r="D904" s="35"/>
      <c r="E904" s="35"/>
    </row>
    <row r="905" spans="2:5" x14ac:dyDescent="0.2">
      <c r="B905" s="23"/>
      <c r="C905" s="23"/>
      <c r="D905" s="35"/>
      <c r="E905" s="35"/>
    </row>
    <row r="906" spans="2:5" x14ac:dyDescent="0.2">
      <c r="B906" s="23"/>
      <c r="C906" s="23"/>
      <c r="D906" s="35"/>
      <c r="E906" s="35"/>
    </row>
    <row r="907" spans="2:5" x14ac:dyDescent="0.2">
      <c r="B907" s="23"/>
      <c r="C907" s="23"/>
      <c r="D907" s="35"/>
      <c r="E907" s="35"/>
    </row>
    <row r="908" spans="2:5" x14ac:dyDescent="0.2">
      <c r="B908" s="23"/>
      <c r="C908" s="23"/>
      <c r="D908" s="35"/>
      <c r="E908" s="35"/>
    </row>
    <row r="909" spans="2:5" x14ac:dyDescent="0.2">
      <c r="B909" s="23"/>
      <c r="C909" s="23"/>
      <c r="D909" s="35"/>
      <c r="E909" s="35"/>
    </row>
    <row r="910" spans="2:5" x14ac:dyDescent="0.2">
      <c r="B910" s="23"/>
      <c r="C910" s="23"/>
      <c r="D910" s="35"/>
      <c r="E910" s="35"/>
    </row>
    <row r="911" spans="2:5" x14ac:dyDescent="0.2">
      <c r="B911" s="23"/>
      <c r="C911" s="23"/>
      <c r="D911" s="35"/>
      <c r="E911" s="35"/>
    </row>
    <row r="912" spans="2:5" x14ac:dyDescent="0.2">
      <c r="B912" s="23"/>
      <c r="C912" s="23"/>
      <c r="D912" s="35"/>
      <c r="E912" s="35"/>
    </row>
    <row r="913" spans="2:5" x14ac:dyDescent="0.2">
      <c r="B913" s="23"/>
      <c r="C913" s="23"/>
      <c r="D913" s="35"/>
      <c r="E913" s="35"/>
    </row>
    <row r="914" spans="2:5" x14ac:dyDescent="0.2">
      <c r="B914" s="23"/>
      <c r="C914" s="23"/>
      <c r="D914" s="35"/>
      <c r="E914" s="35"/>
    </row>
    <row r="915" spans="2:5" x14ac:dyDescent="0.2">
      <c r="B915" s="23"/>
      <c r="C915" s="23"/>
      <c r="D915" s="35"/>
      <c r="E915" s="35"/>
    </row>
    <row r="916" spans="2:5" x14ac:dyDescent="0.2">
      <c r="B916" s="23"/>
      <c r="C916" s="23"/>
      <c r="D916" s="35"/>
      <c r="E916" s="35"/>
    </row>
    <row r="917" spans="2:5" x14ac:dyDescent="0.2">
      <c r="B917" s="23"/>
      <c r="C917" s="23"/>
      <c r="D917" s="35"/>
      <c r="E917" s="35"/>
    </row>
    <row r="918" spans="2:5" x14ac:dyDescent="0.2">
      <c r="B918" s="23"/>
      <c r="C918" s="23"/>
      <c r="D918" s="35"/>
      <c r="E918" s="35"/>
    </row>
    <row r="919" spans="2:5" x14ac:dyDescent="0.2">
      <c r="B919" s="23"/>
      <c r="C919" s="23"/>
      <c r="D919" s="35"/>
      <c r="E919" s="35"/>
    </row>
    <row r="920" spans="2:5" x14ac:dyDescent="0.2">
      <c r="B920" s="23"/>
      <c r="C920" s="23"/>
      <c r="D920" s="35"/>
      <c r="E920" s="35"/>
    </row>
    <row r="921" spans="2:5" x14ac:dyDescent="0.2">
      <c r="B921" s="23"/>
      <c r="C921" s="23"/>
      <c r="D921" s="35"/>
      <c r="E921" s="35"/>
    </row>
    <row r="922" spans="2:5" x14ac:dyDescent="0.2">
      <c r="B922" s="23"/>
      <c r="C922" s="23"/>
      <c r="D922" s="35"/>
      <c r="E922" s="35"/>
    </row>
    <row r="923" spans="2:5" x14ac:dyDescent="0.2">
      <c r="B923" s="23"/>
      <c r="C923" s="23"/>
      <c r="D923" s="35"/>
      <c r="E923" s="35"/>
    </row>
    <row r="924" spans="2:5" x14ac:dyDescent="0.2">
      <c r="B924" s="23"/>
      <c r="C924" s="23"/>
      <c r="D924" s="35"/>
      <c r="E924" s="35"/>
    </row>
    <row r="925" spans="2:5" x14ac:dyDescent="0.2">
      <c r="B925" s="23"/>
      <c r="C925" s="23"/>
      <c r="D925" s="35"/>
      <c r="E925" s="35"/>
    </row>
    <row r="926" spans="2:5" x14ac:dyDescent="0.2">
      <c r="B926" s="23"/>
      <c r="C926" s="23"/>
      <c r="D926" s="35"/>
      <c r="E926" s="35"/>
    </row>
    <row r="927" spans="2:5" x14ac:dyDescent="0.2">
      <c r="B927" s="23"/>
      <c r="C927" s="23"/>
      <c r="D927" s="35"/>
      <c r="E927" s="35"/>
    </row>
    <row r="928" spans="2:5" x14ac:dyDescent="0.2">
      <c r="B928" s="23"/>
      <c r="C928" s="23"/>
      <c r="D928" s="35"/>
      <c r="E928" s="35"/>
    </row>
    <row r="929" spans="2:5" x14ac:dyDescent="0.2">
      <c r="B929" s="23"/>
      <c r="C929" s="23"/>
      <c r="D929" s="35"/>
      <c r="E929" s="35"/>
    </row>
    <row r="930" spans="2:5" x14ac:dyDescent="0.2">
      <c r="B930" s="23"/>
      <c r="C930" s="23"/>
      <c r="D930" s="35"/>
      <c r="E930" s="35"/>
    </row>
    <row r="931" spans="2:5" x14ac:dyDescent="0.2">
      <c r="B931" s="23"/>
      <c r="C931" s="23"/>
      <c r="D931" s="35"/>
      <c r="E931" s="35"/>
    </row>
    <row r="932" spans="2:5" x14ac:dyDescent="0.2">
      <c r="B932" s="23"/>
      <c r="C932" s="23"/>
      <c r="D932" s="35"/>
      <c r="E932" s="35"/>
    </row>
    <row r="933" spans="2:5" x14ac:dyDescent="0.2">
      <c r="B933" s="23"/>
      <c r="C933" s="23"/>
      <c r="D933" s="35"/>
      <c r="E933" s="35"/>
    </row>
    <row r="934" spans="2:5" x14ac:dyDescent="0.2">
      <c r="B934" s="23"/>
      <c r="C934" s="23"/>
      <c r="D934" s="35"/>
      <c r="E934" s="35"/>
    </row>
    <row r="935" spans="2:5" x14ac:dyDescent="0.2">
      <c r="B935" s="23"/>
      <c r="C935" s="23"/>
      <c r="D935" s="35"/>
      <c r="E935" s="35"/>
    </row>
    <row r="936" spans="2:5" x14ac:dyDescent="0.2">
      <c r="B936" s="23"/>
      <c r="C936" s="23"/>
      <c r="D936" s="35"/>
      <c r="E936" s="35"/>
    </row>
    <row r="937" spans="2:5" x14ac:dyDescent="0.2">
      <c r="B937" s="23"/>
      <c r="C937" s="23"/>
      <c r="D937" s="35"/>
      <c r="E937" s="35"/>
    </row>
    <row r="938" spans="2:5" x14ac:dyDescent="0.2">
      <c r="B938" s="23"/>
      <c r="C938" s="23"/>
      <c r="D938" s="35"/>
      <c r="E938" s="35"/>
    </row>
    <row r="939" spans="2:5" x14ac:dyDescent="0.2">
      <c r="B939" s="23"/>
      <c r="C939" s="23"/>
      <c r="D939" s="35"/>
      <c r="E939" s="35"/>
    </row>
    <row r="940" spans="2:5" x14ac:dyDescent="0.2">
      <c r="B940" s="23"/>
      <c r="C940" s="23"/>
      <c r="D940" s="35"/>
      <c r="E940" s="35"/>
    </row>
    <row r="941" spans="2:5" x14ac:dyDescent="0.2">
      <c r="B941" s="23"/>
      <c r="C941" s="23"/>
      <c r="D941" s="35"/>
      <c r="E941" s="35"/>
    </row>
    <row r="942" spans="2:5" x14ac:dyDescent="0.2">
      <c r="B942" s="23"/>
      <c r="C942" s="23"/>
      <c r="D942" s="35"/>
      <c r="E942" s="35"/>
    </row>
    <row r="943" spans="2:5" x14ac:dyDescent="0.2">
      <c r="B943" s="23"/>
      <c r="C943" s="23"/>
      <c r="D943" s="35"/>
      <c r="E943" s="35"/>
    </row>
    <row r="944" spans="2:5" x14ac:dyDescent="0.2">
      <c r="B944" s="23"/>
      <c r="C944" s="23"/>
      <c r="D944" s="35"/>
      <c r="E944" s="35"/>
    </row>
    <row r="945" spans="2:5" x14ac:dyDescent="0.2">
      <c r="B945" s="23"/>
      <c r="C945" s="23"/>
      <c r="D945" s="35"/>
      <c r="E945" s="35"/>
    </row>
    <row r="946" spans="2:5" x14ac:dyDescent="0.2">
      <c r="B946" s="23"/>
      <c r="C946" s="23"/>
      <c r="D946" s="35"/>
      <c r="E946" s="35"/>
    </row>
    <row r="947" spans="2:5" x14ac:dyDescent="0.2">
      <c r="B947" s="23"/>
      <c r="C947" s="23"/>
      <c r="D947" s="35"/>
      <c r="E947" s="35"/>
    </row>
    <row r="948" spans="2:5" x14ac:dyDescent="0.2">
      <c r="B948" s="23"/>
      <c r="C948" s="23"/>
      <c r="D948" s="35"/>
      <c r="E948" s="35"/>
    </row>
    <row r="949" spans="2:5" x14ac:dyDescent="0.2">
      <c r="B949" s="23"/>
      <c r="C949" s="23"/>
      <c r="D949" s="35"/>
      <c r="E949" s="35"/>
    </row>
    <row r="950" spans="2:5" x14ac:dyDescent="0.2">
      <c r="B950" s="23"/>
      <c r="C950" s="23"/>
      <c r="D950" s="35"/>
      <c r="E950" s="35"/>
    </row>
    <row r="951" spans="2:5" x14ac:dyDescent="0.2">
      <c r="B951" s="23"/>
      <c r="C951" s="23"/>
      <c r="D951" s="35"/>
      <c r="E951" s="35"/>
    </row>
    <row r="952" spans="2:5" x14ac:dyDescent="0.2">
      <c r="B952" s="23"/>
      <c r="C952" s="23"/>
      <c r="D952" s="35"/>
      <c r="E952" s="35"/>
    </row>
    <row r="953" spans="2:5" x14ac:dyDescent="0.2">
      <c r="B953" s="23"/>
      <c r="C953" s="23"/>
      <c r="D953" s="35"/>
      <c r="E953" s="35"/>
    </row>
    <row r="954" spans="2:5" x14ac:dyDescent="0.2">
      <c r="D954" s="35"/>
      <c r="E954" s="35"/>
    </row>
    <row r="955" spans="2:5" x14ac:dyDescent="0.2">
      <c r="D955" s="35"/>
      <c r="E955" s="35"/>
    </row>
    <row r="956" spans="2:5" x14ac:dyDescent="0.2">
      <c r="D956" s="35"/>
      <c r="E956" s="35"/>
    </row>
    <row r="957" spans="2:5" x14ac:dyDescent="0.2">
      <c r="D957" s="35"/>
      <c r="E957" s="35"/>
    </row>
    <row r="958" spans="2:5" x14ac:dyDescent="0.2">
      <c r="D958" s="35"/>
      <c r="E958" s="35"/>
    </row>
    <row r="959" spans="2:5" x14ac:dyDescent="0.2">
      <c r="D959" s="35"/>
      <c r="E959" s="35"/>
    </row>
    <row r="960" spans="2:5" x14ac:dyDescent="0.2">
      <c r="D960" s="35"/>
      <c r="E960" s="35"/>
    </row>
    <row r="961" spans="4:5" x14ac:dyDescent="0.2">
      <c r="D961" s="35"/>
      <c r="E961" s="35"/>
    </row>
    <row r="962" spans="4:5" x14ac:dyDescent="0.2">
      <c r="D962" s="35"/>
      <c r="E962" s="35"/>
    </row>
    <row r="963" spans="4:5" x14ac:dyDescent="0.2">
      <c r="D963" s="35"/>
      <c r="E963" s="35"/>
    </row>
    <row r="964" spans="4:5" x14ac:dyDescent="0.2">
      <c r="D964" s="35"/>
      <c r="E964" s="35"/>
    </row>
    <row r="965" spans="4:5" x14ac:dyDescent="0.2">
      <c r="D965" s="35"/>
      <c r="E965" s="35"/>
    </row>
  </sheetData>
  <mergeCells count="11">
    <mergeCell ref="A366:B366"/>
    <mergeCell ref="A462:B462"/>
    <mergeCell ref="A5:B5"/>
    <mergeCell ref="A314:B314"/>
    <mergeCell ref="A324:B324"/>
    <mergeCell ref="A425:B425"/>
    <mergeCell ref="A395:B395"/>
    <mergeCell ref="A205:B205"/>
    <mergeCell ref="A181:B181"/>
    <mergeCell ref="A206:B206"/>
    <mergeCell ref="A142:B142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B18" sqref="B18"/>
    </sheetView>
  </sheetViews>
  <sheetFormatPr defaultRowHeight="12.75" x14ac:dyDescent="0.2"/>
  <cols>
    <col min="2" max="2" width="60.5703125" customWidth="1"/>
    <col min="3" max="3" width="18.28515625" customWidth="1"/>
  </cols>
  <sheetData>
    <row r="1" spans="1:3" x14ac:dyDescent="0.2">
      <c r="A1" s="27"/>
      <c r="B1" s="27"/>
      <c r="C1" s="27"/>
    </row>
    <row r="2" spans="1:3" x14ac:dyDescent="0.2">
      <c r="A2" s="27"/>
      <c r="B2" s="27"/>
      <c r="C2" s="27"/>
    </row>
    <row r="3" spans="1:3" x14ac:dyDescent="0.2">
      <c r="A3" s="27"/>
      <c r="B3" s="27"/>
      <c r="C3" s="27"/>
    </row>
    <row r="4" spans="1:3" x14ac:dyDescent="0.2">
      <c r="A4" s="18" t="s">
        <v>52</v>
      </c>
      <c r="B4" s="28" t="s">
        <v>53</v>
      </c>
      <c r="C4" s="29"/>
    </row>
    <row r="5" spans="1:3" x14ac:dyDescent="0.2">
      <c r="A5" s="722"/>
      <c r="B5" s="28"/>
      <c r="C5" s="29"/>
    </row>
    <row r="6" spans="1:3" x14ac:dyDescent="0.2">
      <c r="A6" s="832" t="s">
        <v>23</v>
      </c>
      <c r="B6" s="832"/>
      <c r="C6" s="832"/>
    </row>
    <row r="7" spans="1:3" x14ac:dyDescent="0.2">
      <c r="A7" s="27"/>
      <c r="B7" s="28"/>
      <c r="C7" s="27"/>
    </row>
    <row r="8" spans="1:3" x14ac:dyDescent="0.2">
      <c r="A8" s="811" t="s">
        <v>455</v>
      </c>
      <c r="B8" s="812"/>
      <c r="C8" s="812"/>
    </row>
    <row r="9" spans="1:3" ht="12.75" customHeight="1" x14ac:dyDescent="0.2">
      <c r="A9" s="811" t="s">
        <v>465</v>
      </c>
      <c r="B9" s="812"/>
      <c r="C9" s="812"/>
    </row>
    <row r="10" spans="1:3" x14ac:dyDescent="0.2">
      <c r="A10" s="27"/>
      <c r="B10" s="28"/>
      <c r="C10" s="27"/>
    </row>
    <row r="11" spans="1:3" x14ac:dyDescent="0.2">
      <c r="A11" s="27"/>
      <c r="B11" s="28"/>
      <c r="C11" s="27"/>
    </row>
    <row r="12" spans="1:3" x14ac:dyDescent="0.2">
      <c r="A12" s="27"/>
      <c r="B12" s="28"/>
      <c r="C12" s="27"/>
    </row>
    <row r="13" spans="1:3" x14ac:dyDescent="0.2">
      <c r="A13" s="27"/>
      <c r="B13" s="724" t="s">
        <v>54</v>
      </c>
      <c r="C13" s="27"/>
    </row>
    <row r="14" spans="1:3" x14ac:dyDescent="0.2">
      <c r="A14" s="27"/>
      <c r="B14" s="724"/>
      <c r="C14" s="27"/>
    </row>
    <row r="15" spans="1:3" x14ac:dyDescent="0.2">
      <c r="A15" s="27"/>
      <c r="B15" s="724"/>
      <c r="C15" s="27"/>
    </row>
    <row r="16" spans="1:3" x14ac:dyDescent="0.2">
      <c r="A16" s="27"/>
      <c r="B16" s="28"/>
      <c r="C16" s="27"/>
    </row>
    <row r="17" spans="1:5" x14ac:dyDescent="0.2">
      <c r="A17" s="722" t="s">
        <v>56</v>
      </c>
      <c r="B17" s="465" t="s">
        <v>466</v>
      </c>
      <c r="C17" s="27"/>
    </row>
    <row r="18" spans="1:5" x14ac:dyDescent="0.2">
      <c r="A18" s="722" t="s">
        <v>55</v>
      </c>
      <c r="B18" s="465" t="s">
        <v>467</v>
      </c>
      <c r="C18" s="27"/>
    </row>
    <row r="19" spans="1:5" x14ac:dyDescent="0.2">
      <c r="A19" s="27"/>
      <c r="B19" s="28"/>
      <c r="C19" s="27"/>
    </row>
    <row r="20" spans="1:5" x14ac:dyDescent="0.2">
      <c r="A20" s="27"/>
      <c r="B20" s="30" t="s">
        <v>57</v>
      </c>
      <c r="C20" s="27"/>
    </row>
    <row r="21" spans="1:5" x14ac:dyDescent="0.2">
      <c r="A21" s="27"/>
      <c r="B21" s="30"/>
      <c r="C21" s="27"/>
    </row>
    <row r="22" spans="1:5" x14ac:dyDescent="0.2">
      <c r="A22" s="27"/>
      <c r="B22" s="30" t="s">
        <v>72</v>
      </c>
      <c r="C22" s="27"/>
    </row>
    <row r="23" spans="1:5" x14ac:dyDescent="0.2">
      <c r="A23" s="27"/>
      <c r="B23" s="30" t="s">
        <v>400</v>
      </c>
      <c r="C23" s="27"/>
    </row>
    <row r="24" spans="1:5" x14ac:dyDescent="0.2">
      <c r="A24" s="27"/>
      <c r="B24" s="30"/>
      <c r="C24" s="27"/>
    </row>
    <row r="25" spans="1:5" x14ac:dyDescent="0.2">
      <c r="A25" s="27"/>
      <c r="B25" s="28"/>
      <c r="C25" s="27"/>
    </row>
    <row r="26" spans="1:5" x14ac:dyDescent="0.2">
      <c r="A26" s="811" t="s">
        <v>458</v>
      </c>
      <c r="B26" s="811"/>
      <c r="C26" s="27"/>
      <c r="E26" s="144"/>
    </row>
    <row r="27" spans="1:5" x14ac:dyDescent="0.2">
      <c r="B27" s="7"/>
      <c r="E27" s="144"/>
    </row>
  </sheetData>
  <mergeCells count="4">
    <mergeCell ref="A6:C6"/>
    <mergeCell ref="A26:B26"/>
    <mergeCell ref="A8:C8"/>
    <mergeCell ref="A9:C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OPCI DIO</vt:lpstr>
      <vt:lpstr>PRIHODI</vt:lpstr>
      <vt:lpstr>RASHODI</vt:lpstr>
      <vt:lpstr>Općinsko vijeće</vt:lpstr>
      <vt:lpstr>Upravni odjel</vt:lpstr>
      <vt:lpstr>ZakljucneOd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2021-08-12T07:19:28Z</cp:lastPrinted>
  <dcterms:created xsi:type="dcterms:W3CDTF">2004-02-16T15:22:46Z</dcterms:created>
  <dcterms:modified xsi:type="dcterms:W3CDTF">2021-08-18T12:26:21Z</dcterms:modified>
</cp:coreProperties>
</file>