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ZAPISNICI OPĆINSKOG VIJEĆA 2017\17. sjednica OV 19.10.2018\"/>
    </mc:Choice>
  </mc:AlternateContent>
  <bookViews>
    <workbookView xWindow="0" yWindow="0" windowWidth="25200" windowHeight="13275" tabRatio="592" activeTab="6"/>
  </bookViews>
  <sheets>
    <sheet name="OPCI DIO" sheetId="1" r:id="rId1"/>
    <sheet name="RnZaduzivanja" sheetId="6" r:id="rId2"/>
    <sheet name="PRIHODI" sheetId="5" r:id="rId3"/>
    <sheet name="RASHODI" sheetId="2" r:id="rId4"/>
    <sheet name="Općinsko vijeće" sheetId="7" r:id="rId5"/>
    <sheet name="Upravni odjel" sheetId="10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F37" i="2" l="1"/>
  <c r="H37" i="2" s="1"/>
  <c r="F34" i="2"/>
  <c r="F33" i="2" s="1"/>
  <c r="F29" i="2"/>
  <c r="F27" i="2"/>
  <c r="F24" i="2"/>
  <c r="F20" i="2"/>
  <c r="F18" i="2"/>
  <c r="F12" i="2"/>
  <c r="F8" i="2"/>
  <c r="F7" i="2" s="1"/>
  <c r="C37" i="2"/>
  <c r="C34" i="2"/>
  <c r="C33" i="2"/>
  <c r="C29" i="2"/>
  <c r="C27" i="2"/>
  <c r="C24" i="2"/>
  <c r="C20" i="2"/>
  <c r="C18" i="2"/>
  <c r="C12" i="2"/>
  <c r="C8" i="2"/>
  <c r="C7" i="2"/>
  <c r="C6" i="2" s="1"/>
  <c r="G40" i="2"/>
  <c r="G39" i="2"/>
  <c r="H38" i="2"/>
  <c r="G38" i="2"/>
  <c r="H36" i="2"/>
  <c r="G36" i="2"/>
  <c r="G35" i="2"/>
  <c r="H34" i="2"/>
  <c r="G32" i="2"/>
  <c r="H30" i="2"/>
  <c r="G30" i="2"/>
  <c r="H29" i="2"/>
  <c r="H28" i="2"/>
  <c r="G28" i="2"/>
  <c r="H27" i="2"/>
  <c r="H26" i="2"/>
  <c r="G26" i="2"/>
  <c r="H25" i="2"/>
  <c r="G25" i="2"/>
  <c r="H24" i="2"/>
  <c r="H23" i="2"/>
  <c r="G23" i="2"/>
  <c r="H22" i="2"/>
  <c r="G22" i="2"/>
  <c r="H21" i="2"/>
  <c r="G21" i="2"/>
  <c r="H20" i="2"/>
  <c r="H19" i="2"/>
  <c r="G19" i="2"/>
  <c r="H18" i="2"/>
  <c r="H17" i="2"/>
  <c r="G17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F31" i="5"/>
  <c r="F28" i="5"/>
  <c r="G28" i="5" s="1"/>
  <c r="F25" i="5"/>
  <c r="G25" i="5" s="1"/>
  <c r="F23" i="5"/>
  <c r="F19" i="5"/>
  <c r="G19" i="5" s="1"/>
  <c r="F16" i="5"/>
  <c r="F12" i="5"/>
  <c r="G12" i="5" s="1"/>
  <c r="F8" i="5"/>
  <c r="G33" i="5"/>
  <c r="G21" i="5"/>
  <c r="G17" i="5"/>
  <c r="G13" i="5"/>
  <c r="D31" i="5"/>
  <c r="D28" i="5"/>
  <c r="D27" i="5"/>
  <c r="D25" i="5"/>
  <c r="D23" i="5"/>
  <c r="D19" i="5"/>
  <c r="D16" i="5"/>
  <c r="D12" i="5"/>
  <c r="D8" i="5"/>
  <c r="D7" i="5" s="1"/>
  <c r="D6" i="5" s="1"/>
  <c r="C31" i="5"/>
  <c r="C28" i="5"/>
  <c r="C27" i="5" s="1"/>
  <c r="C25" i="5"/>
  <c r="C23" i="5"/>
  <c r="C19" i="5"/>
  <c r="C16" i="5"/>
  <c r="C12" i="5"/>
  <c r="C8" i="5"/>
  <c r="C7" i="5"/>
  <c r="G34" i="5"/>
  <c r="H33" i="5"/>
  <c r="G32" i="5"/>
  <c r="H31" i="5"/>
  <c r="G30" i="5"/>
  <c r="H29" i="5"/>
  <c r="G29" i="5"/>
  <c r="G26" i="5"/>
  <c r="H22" i="5"/>
  <c r="G22" i="5"/>
  <c r="H21" i="5"/>
  <c r="H20" i="5"/>
  <c r="G20" i="5"/>
  <c r="H18" i="5"/>
  <c r="G18" i="5"/>
  <c r="H17" i="5"/>
  <c r="H16" i="5"/>
  <c r="H15" i="5"/>
  <c r="G15" i="5"/>
  <c r="H14" i="5"/>
  <c r="G14" i="5"/>
  <c r="H11" i="5"/>
  <c r="G11" i="5"/>
  <c r="H10" i="5"/>
  <c r="G10" i="5"/>
  <c r="H9" i="5"/>
  <c r="G9" i="5"/>
  <c r="G23" i="6"/>
  <c r="E24" i="6"/>
  <c r="E11" i="6"/>
  <c r="E10" i="6"/>
  <c r="E9" i="6" s="1"/>
  <c r="D10" i="6"/>
  <c r="C10" i="6"/>
  <c r="C9" i="6" s="1"/>
  <c r="D9" i="6"/>
  <c r="G34" i="2" l="1"/>
  <c r="G8" i="2"/>
  <c r="G7" i="2"/>
  <c r="F6" i="2"/>
  <c r="H7" i="2"/>
  <c r="G18" i="2"/>
  <c r="G20" i="2"/>
  <c r="G24" i="2"/>
  <c r="G27" i="2"/>
  <c r="G29" i="2"/>
  <c r="G37" i="2"/>
  <c r="F27" i="5"/>
  <c r="G27" i="5" s="1"/>
  <c r="F7" i="5"/>
  <c r="G8" i="5"/>
  <c r="G7" i="5"/>
  <c r="C6" i="5"/>
  <c r="H19" i="5"/>
  <c r="H8" i="5"/>
  <c r="H12" i="5"/>
  <c r="G16" i="5"/>
  <c r="H27" i="5"/>
  <c r="H28" i="5"/>
  <c r="G31" i="5"/>
  <c r="G33" i="2" l="1"/>
  <c r="H33" i="2"/>
  <c r="F6" i="5"/>
  <c r="G6" i="5" s="1"/>
  <c r="H7" i="5"/>
  <c r="G6" i="2" l="1"/>
  <c r="H6" i="2"/>
  <c r="H6" i="5"/>
  <c r="H25" i="1" l="1"/>
  <c r="H24" i="1"/>
  <c r="H23" i="1"/>
  <c r="H22" i="1"/>
  <c r="G25" i="1"/>
  <c r="G24" i="1"/>
  <c r="G23" i="1"/>
  <c r="G22" i="1"/>
  <c r="E207" i="10" l="1"/>
  <c r="E27" i="7"/>
  <c r="E25" i="7"/>
  <c r="E516" i="10" l="1"/>
  <c r="E100" i="10"/>
  <c r="E31" i="10"/>
  <c r="E17" i="7"/>
  <c r="E8" i="7" s="1"/>
  <c r="E7" i="7" s="1"/>
  <c r="E62" i="10"/>
  <c r="E56" i="10"/>
  <c r="E51" i="10"/>
  <c r="E45" i="10"/>
  <c r="E15" i="10"/>
  <c r="E20" i="10"/>
  <c r="E19" i="10" s="1"/>
  <c r="F554" i="10" l="1"/>
  <c r="F552" i="10"/>
  <c r="F550" i="10"/>
  <c r="F545" i="10"/>
  <c r="F541" i="10"/>
  <c r="F540" i="10"/>
  <c r="F537" i="10"/>
  <c r="F535" i="10"/>
  <c r="F534" i="10"/>
  <c r="F519" i="10"/>
  <c r="F517" i="10"/>
  <c r="F516" i="10"/>
  <c r="F500" i="10"/>
  <c r="F499" i="10"/>
  <c r="F498" i="10"/>
  <c r="F495" i="10"/>
  <c r="F472" i="10"/>
  <c r="F471" i="10"/>
  <c r="F470" i="10"/>
  <c r="F467" i="10"/>
  <c r="F463" i="10"/>
  <c r="F462" i="10"/>
  <c r="F461" i="10"/>
  <c r="F458" i="10"/>
  <c r="F425" i="10"/>
  <c r="F424" i="10"/>
  <c r="F423" i="10"/>
  <c r="F420" i="10"/>
  <c r="F411" i="10"/>
  <c r="F410" i="10"/>
  <c r="F409" i="10"/>
  <c r="F406" i="10"/>
  <c r="F402" i="10"/>
  <c r="F401" i="10"/>
  <c r="F400" i="10"/>
  <c r="F397" i="10"/>
  <c r="F372" i="10"/>
  <c r="F371" i="10"/>
  <c r="F370" i="10"/>
  <c r="F367" i="10"/>
  <c r="F351" i="10"/>
  <c r="F350" i="10"/>
  <c r="F349" i="10"/>
  <c r="F346" i="10"/>
  <c r="F343" i="10"/>
  <c r="F342" i="10"/>
  <c r="F341" i="10"/>
  <c r="F338" i="10"/>
  <c r="F320" i="10"/>
  <c r="F319" i="10"/>
  <c r="F318" i="10"/>
  <c r="F315" i="10"/>
  <c r="F264" i="10"/>
  <c r="F263" i="10"/>
  <c r="F262" i="10"/>
  <c r="F259" i="10"/>
  <c r="F242" i="10"/>
  <c r="F241" i="10"/>
  <c r="F240" i="10"/>
  <c r="F237" i="10"/>
  <c r="F233" i="10"/>
  <c r="F232" i="10"/>
  <c r="F231" i="10"/>
  <c r="F228" i="10"/>
  <c r="F219" i="10"/>
  <c r="F218" i="10"/>
  <c r="F217" i="10"/>
  <c r="F214" i="10"/>
  <c r="F207" i="10"/>
  <c r="F199" i="10"/>
  <c r="F198" i="10"/>
  <c r="F197" i="10"/>
  <c r="F196" i="10"/>
  <c r="F193" i="10"/>
  <c r="F156" i="10"/>
  <c r="F145" i="10"/>
  <c r="F144" i="10"/>
  <c r="F143" i="10"/>
  <c r="F140" i="10"/>
  <c r="F139" i="10"/>
  <c r="F137" i="10"/>
  <c r="F127" i="10"/>
  <c r="F126" i="10"/>
  <c r="F125" i="10"/>
  <c r="F122" i="10"/>
  <c r="F100" i="10"/>
  <c r="F62" i="10"/>
  <c r="F56" i="10"/>
  <c r="F20" i="10"/>
  <c r="F19" i="10"/>
  <c r="F15" i="10"/>
  <c r="F28" i="7"/>
  <c r="F27" i="7"/>
  <c r="F25" i="7"/>
  <c r="F22" i="7"/>
  <c r="F21" i="7"/>
  <c r="F19" i="7"/>
  <c r="F17" i="7"/>
  <c r="F14" i="7"/>
  <c r="F13" i="7"/>
  <c r="F11" i="7"/>
  <c r="F9" i="7"/>
  <c r="F8" i="7"/>
  <c r="F7" i="7"/>
  <c r="C28" i="7" l="1"/>
  <c r="C27" i="7"/>
  <c r="C25" i="7" s="1"/>
  <c r="C22" i="7"/>
  <c r="C21" i="7" s="1"/>
  <c r="C19" i="7" s="1"/>
  <c r="C14" i="7"/>
  <c r="C13" i="7" s="1"/>
  <c r="C11" i="7" s="1"/>
  <c r="C9" i="7" s="1"/>
  <c r="C17" i="7" l="1"/>
  <c r="C8" i="7" s="1"/>
  <c r="C7" i="7" s="1"/>
  <c r="F31" i="10" l="1"/>
  <c r="E554" i="10"/>
  <c r="E552" i="10"/>
  <c r="E550" i="10"/>
  <c r="E545" i="10"/>
  <c r="E541" i="10"/>
  <c r="E540" i="10" s="1"/>
  <c r="E535" i="10" s="1"/>
  <c r="E534" i="10" s="1"/>
  <c r="E527" i="10"/>
  <c r="E523" i="10"/>
  <c r="F523" i="10" s="1"/>
  <c r="E514" i="10"/>
  <c r="F514" i="10" s="1"/>
  <c r="E507" i="10"/>
  <c r="F507" i="10" s="1"/>
  <c r="E500" i="10"/>
  <c r="E499" i="10"/>
  <c r="E498" i="10" s="1"/>
  <c r="E495" i="10" s="1"/>
  <c r="E493" i="10"/>
  <c r="F493" i="10" s="1"/>
  <c r="E486" i="10"/>
  <c r="F486" i="10" s="1"/>
  <c r="E479" i="10"/>
  <c r="E472" i="10"/>
  <c r="E471" i="10"/>
  <c r="E470" i="10" s="1"/>
  <c r="E467" i="10" s="1"/>
  <c r="E463" i="10"/>
  <c r="E462" i="10" s="1"/>
  <c r="E461" i="10" s="1"/>
  <c r="E458" i="10" s="1"/>
  <c r="E456" i="10"/>
  <c r="E448" i="10"/>
  <c r="E439" i="10"/>
  <c r="F439" i="10" s="1"/>
  <c r="E438" i="10"/>
  <c r="E432" i="10"/>
  <c r="F432" i="10" s="1"/>
  <c r="E425" i="10"/>
  <c r="E424" i="10"/>
  <c r="E423" i="10" s="1"/>
  <c r="E420" i="10" s="1"/>
  <c r="E418" i="10"/>
  <c r="F418" i="10" s="1"/>
  <c r="E411" i="10"/>
  <c r="E410" i="10" s="1"/>
  <c r="E409" i="10" s="1"/>
  <c r="E406" i="10" s="1"/>
  <c r="E402" i="10"/>
  <c r="E401" i="10"/>
  <c r="E400" i="10" s="1"/>
  <c r="E397" i="10" s="1"/>
  <c r="E395" i="10"/>
  <c r="F395" i="10" s="1"/>
  <c r="E388" i="10"/>
  <c r="F388" i="10" s="1"/>
  <c r="E381" i="10"/>
  <c r="E372" i="10"/>
  <c r="E371" i="10"/>
  <c r="E370" i="10" s="1"/>
  <c r="E367" i="10" s="1"/>
  <c r="E365" i="10"/>
  <c r="F365" i="10" s="1"/>
  <c r="E364" i="10"/>
  <c r="E358" i="10"/>
  <c r="F358" i="10" s="1"/>
  <c r="E351" i="10"/>
  <c r="E350" i="10"/>
  <c r="E349" i="10" s="1"/>
  <c r="E346" i="10" s="1"/>
  <c r="E343" i="10"/>
  <c r="E342" i="10"/>
  <c r="E341" i="10" s="1"/>
  <c r="E338" i="10" s="1"/>
  <c r="E336" i="10"/>
  <c r="E329" i="10"/>
  <c r="E320" i="10"/>
  <c r="E319" i="10" s="1"/>
  <c r="E318" i="10" s="1"/>
  <c r="E315" i="10" s="1"/>
  <c r="E313" i="10"/>
  <c r="F313" i="10" s="1"/>
  <c r="E312" i="10"/>
  <c r="E306" i="10"/>
  <c r="E299" i="10"/>
  <c r="E291" i="10"/>
  <c r="E283" i="10"/>
  <c r="E273" i="10"/>
  <c r="F273" i="10" s="1"/>
  <c r="E264" i="10"/>
  <c r="E263" i="10" s="1"/>
  <c r="E262" i="10" s="1"/>
  <c r="E259" i="10" s="1"/>
  <c r="E256" i="10"/>
  <c r="F256" i="10" s="1"/>
  <c r="E249" i="10"/>
  <c r="E242" i="10"/>
  <c r="E241" i="10" s="1"/>
  <c r="E240" i="10" s="1"/>
  <c r="E237" i="10" s="1"/>
  <c r="E233" i="10"/>
  <c r="E232" i="10"/>
  <c r="E231" i="10"/>
  <c r="E228" i="10"/>
  <c r="E226" i="10"/>
  <c r="F226" i="10" s="1"/>
  <c r="E225" i="10"/>
  <c r="E221" i="10"/>
  <c r="F221" i="10" s="1"/>
  <c r="E219" i="10"/>
  <c r="E218" i="10"/>
  <c r="E217" i="10" s="1"/>
  <c r="E214" i="10"/>
  <c r="E212" i="10"/>
  <c r="F212" i="10" s="1"/>
  <c r="E205" i="10"/>
  <c r="F205" i="10" s="1"/>
  <c r="E198" i="10"/>
  <c r="E197" i="10" s="1"/>
  <c r="E196" i="10" s="1"/>
  <c r="E193" i="10" s="1"/>
  <c r="E191" i="10"/>
  <c r="F191" i="10" s="1"/>
  <c r="E184" i="10"/>
  <c r="E177" i="10"/>
  <c r="E168" i="10"/>
  <c r="F168" i="10" s="1"/>
  <c r="E167" i="10"/>
  <c r="E161" i="10"/>
  <c r="E160" i="10"/>
  <c r="E159" i="10" s="1"/>
  <c r="E156" i="10" s="1"/>
  <c r="E154" i="10"/>
  <c r="E145" i="10"/>
  <c r="E144" i="10" s="1"/>
  <c r="E143" i="10" s="1"/>
  <c r="E140" i="10" s="1"/>
  <c r="E139" i="10" s="1"/>
  <c r="E137" i="10"/>
  <c r="E135" i="10"/>
  <c r="E127" i="10"/>
  <c r="E126" i="10" s="1"/>
  <c r="E125" i="10" s="1"/>
  <c r="E122" i="10" s="1"/>
  <c r="E120" i="10"/>
  <c r="E112" i="10"/>
  <c r="F112" i="10" s="1"/>
  <c r="E110" i="10"/>
  <c r="E99" i="10"/>
  <c r="E93" i="10"/>
  <c r="F93" i="10" s="1"/>
  <c r="E91" i="10"/>
  <c r="F91" i="10" s="1"/>
  <c r="E86" i="10"/>
  <c r="F86" i="10" s="1"/>
  <c r="E84" i="10"/>
  <c r="F84" i="10" s="1"/>
  <c r="E80" i="10"/>
  <c r="E76" i="10"/>
  <c r="F76" i="10" s="1"/>
  <c r="E72" i="10"/>
  <c r="F72" i="10" s="1"/>
  <c r="E69" i="10"/>
  <c r="F51" i="10"/>
  <c r="F45" i="10"/>
  <c r="E13" i="10"/>
  <c r="F13" i="10" s="1"/>
  <c r="E11" i="10"/>
  <c r="E485" i="10" l="1"/>
  <c r="E484" i="10" s="1"/>
  <c r="E506" i="10"/>
  <c r="F506" i="10" s="1"/>
  <c r="E272" i="10"/>
  <c r="E211" i="10"/>
  <c r="E210" i="10" s="1"/>
  <c r="F210" i="10" s="1"/>
  <c r="E522" i="10"/>
  <c r="F522" i="10" s="1"/>
  <c r="E517" i="10"/>
  <c r="F527" i="10"/>
  <c r="E505" i="10"/>
  <c r="E492" i="10"/>
  <c r="F485" i="10"/>
  <c r="E478" i="10"/>
  <c r="F479" i="10"/>
  <c r="E455" i="10"/>
  <c r="F456" i="10"/>
  <c r="E447" i="10"/>
  <c r="F448" i="10"/>
  <c r="E437" i="10"/>
  <c r="F438" i="10"/>
  <c r="E417" i="10"/>
  <c r="E394" i="10"/>
  <c r="E387" i="10"/>
  <c r="E380" i="10"/>
  <c r="F381" i="10"/>
  <c r="E363" i="10"/>
  <c r="F364" i="10"/>
  <c r="E357" i="10"/>
  <c r="E335" i="10"/>
  <c r="F336" i="10"/>
  <c r="E328" i="10"/>
  <c r="F329" i="10"/>
  <c r="E311" i="10"/>
  <c r="F312" i="10"/>
  <c r="E305" i="10"/>
  <c r="F306" i="10"/>
  <c r="E298" i="10"/>
  <c r="F299" i="10"/>
  <c r="E290" i="10"/>
  <c r="F291" i="10"/>
  <c r="E282" i="10"/>
  <c r="F283" i="10"/>
  <c r="E271" i="10"/>
  <c r="F272" i="10"/>
  <c r="E255" i="10"/>
  <c r="E248" i="10"/>
  <c r="F249" i="10"/>
  <c r="E224" i="10"/>
  <c r="F224" i="10" s="1"/>
  <c r="F225" i="10"/>
  <c r="E204" i="10"/>
  <c r="F211" i="10"/>
  <c r="E183" i="10"/>
  <c r="F184" i="10"/>
  <c r="E176" i="10"/>
  <c r="F177" i="10"/>
  <c r="E166" i="10"/>
  <c r="F167" i="10"/>
  <c r="E153" i="10"/>
  <c r="F154" i="10"/>
  <c r="E134" i="10"/>
  <c r="F135" i="10"/>
  <c r="E109" i="10"/>
  <c r="F109" i="10" s="1"/>
  <c r="F110" i="10"/>
  <c r="E98" i="10"/>
  <c r="F99" i="10"/>
  <c r="E79" i="10"/>
  <c r="F79" i="10" s="1"/>
  <c r="F80" i="10"/>
  <c r="E44" i="10"/>
  <c r="E30" i="10" s="1"/>
  <c r="E29" i="10" s="1"/>
  <c r="E26" i="10" s="1"/>
  <c r="F69" i="10"/>
  <c r="E10" i="10"/>
  <c r="F11" i="10"/>
  <c r="E119" i="10"/>
  <c r="F120" i="10"/>
  <c r="E513" i="10"/>
  <c r="E431" i="10"/>
  <c r="E190" i="10"/>
  <c r="C207" i="10"/>
  <c r="C11" i="10"/>
  <c r="C13" i="10"/>
  <c r="C15" i="10"/>
  <c r="C20" i="10"/>
  <c r="C19" i="10" s="1"/>
  <c r="C31" i="10"/>
  <c r="C45" i="10"/>
  <c r="C51" i="10"/>
  <c r="C56" i="10"/>
  <c r="C62" i="10"/>
  <c r="C69" i="10"/>
  <c r="C72" i="10"/>
  <c r="C76" i="10"/>
  <c r="C80" i="10"/>
  <c r="C84" i="10"/>
  <c r="C86" i="10"/>
  <c r="C91" i="10"/>
  <c r="C93" i="10"/>
  <c r="C100" i="10"/>
  <c r="C99" i="10" s="1"/>
  <c r="C98" i="10" s="1"/>
  <c r="C95" i="10" s="1"/>
  <c r="C110" i="10"/>
  <c r="C109" i="10" s="1"/>
  <c r="C108" i="10" s="1"/>
  <c r="C105" i="10" s="1"/>
  <c r="C112" i="10"/>
  <c r="C120" i="10"/>
  <c r="C119" i="10" s="1"/>
  <c r="C118" i="10" s="1"/>
  <c r="C115" i="10" s="1"/>
  <c r="C127" i="10"/>
  <c r="C126" i="10" s="1"/>
  <c r="C125" i="10" s="1"/>
  <c r="C122" i="10" s="1"/>
  <c r="C135" i="10"/>
  <c r="C137" i="10"/>
  <c r="C134" i="10" s="1"/>
  <c r="C133" i="10" s="1"/>
  <c r="C130" i="10" s="1"/>
  <c r="C129" i="10" s="1"/>
  <c r="C144" i="10"/>
  <c r="C143" i="10" s="1"/>
  <c r="C140" i="10" s="1"/>
  <c r="C139" i="10" s="1"/>
  <c r="C145" i="10"/>
  <c r="C154" i="10"/>
  <c r="C153" i="10" s="1"/>
  <c r="C152" i="10" s="1"/>
  <c r="C149" i="10" s="1"/>
  <c r="C161" i="10"/>
  <c r="C160" i="10" s="1"/>
  <c r="C159" i="10" s="1"/>
  <c r="C156" i="10" s="1"/>
  <c r="C168" i="10"/>
  <c r="C167" i="10" s="1"/>
  <c r="C166" i="10" s="1"/>
  <c r="C163" i="10" s="1"/>
  <c r="C176" i="10"/>
  <c r="C175" i="10" s="1"/>
  <c r="C172" i="10" s="1"/>
  <c r="C177" i="10"/>
  <c r="C179" i="10"/>
  <c r="C183" i="10"/>
  <c r="C182" i="10" s="1"/>
  <c r="C184" i="10"/>
  <c r="C190" i="10"/>
  <c r="C189" i="10" s="1"/>
  <c r="C186" i="10" s="1"/>
  <c r="C191" i="10"/>
  <c r="C193" i="10"/>
  <c r="C197" i="10"/>
  <c r="C196" i="10" s="1"/>
  <c r="C198" i="10"/>
  <c r="C204" i="10"/>
  <c r="C203" i="10" s="1"/>
  <c r="C200" i="10" s="1"/>
  <c r="C205" i="10"/>
  <c r="C212" i="10"/>
  <c r="C211" i="10" s="1"/>
  <c r="C210" i="10" s="1"/>
  <c r="C214" i="10"/>
  <c r="C219" i="10"/>
  <c r="C218" i="10" s="1"/>
  <c r="C217" i="10" s="1"/>
  <c r="C221" i="10"/>
  <c r="C226" i="10"/>
  <c r="C225" i="10" s="1"/>
  <c r="C224" i="10" s="1"/>
  <c r="C228" i="10"/>
  <c r="C232" i="10"/>
  <c r="C231" i="10" s="1"/>
  <c r="C233" i="10"/>
  <c r="C242" i="10"/>
  <c r="C241" i="10" s="1"/>
  <c r="C240" i="10" s="1"/>
  <c r="C237" i="10" s="1"/>
  <c r="C249" i="10"/>
  <c r="C248" i="10" s="1"/>
  <c r="C247" i="10" s="1"/>
  <c r="C244" i="10" s="1"/>
  <c r="C256" i="10"/>
  <c r="C255" i="10" s="1"/>
  <c r="C254" i="10" s="1"/>
  <c r="C251" i="10" s="1"/>
  <c r="C263" i="10"/>
  <c r="C262" i="10" s="1"/>
  <c r="C259" i="10" s="1"/>
  <c r="C258" i="10" s="1"/>
  <c r="C264" i="10"/>
  <c r="C268" i="10"/>
  <c r="C272" i="10"/>
  <c r="C271" i="10" s="1"/>
  <c r="C273" i="10"/>
  <c r="C281" i="10"/>
  <c r="C278" i="10" s="1"/>
  <c r="C276" i="10" s="1"/>
  <c r="C283" i="10"/>
  <c r="C282" i="10" s="1"/>
  <c r="C289" i="10"/>
  <c r="C286" i="10" s="1"/>
  <c r="C291" i="10"/>
  <c r="C290" i="10" s="1"/>
  <c r="C297" i="10"/>
  <c r="C294" i="10" s="1"/>
  <c r="C299" i="10"/>
  <c r="C298" i="10" s="1"/>
  <c r="C304" i="10"/>
  <c r="C301" i="10" s="1"/>
  <c r="C306" i="10"/>
  <c r="C305" i="10" s="1"/>
  <c r="C311" i="10"/>
  <c r="C308" i="10" s="1"/>
  <c r="C313" i="10"/>
  <c r="C312" i="10" s="1"/>
  <c r="C318" i="10"/>
  <c r="C315" i="10" s="1"/>
  <c r="C320" i="10"/>
  <c r="C319" i="10" s="1"/>
  <c r="C324" i="10"/>
  <c r="C328" i="10"/>
  <c r="C327" i="10" s="1"/>
  <c r="C329" i="10"/>
  <c r="C335" i="10"/>
  <c r="C334" i="10" s="1"/>
  <c r="C331" i="10" s="1"/>
  <c r="C336" i="10"/>
  <c r="C338" i="10"/>
  <c r="C342" i="10"/>
  <c r="C341" i="10" s="1"/>
  <c r="C343" i="10"/>
  <c r="C349" i="10"/>
  <c r="C346" i="10" s="1"/>
  <c r="C345" i="10" s="1"/>
  <c r="C351" i="10"/>
  <c r="C350" i="10" s="1"/>
  <c r="C356" i="10"/>
  <c r="C353" i="10" s="1"/>
  <c r="C358" i="10"/>
  <c r="C357" i="10" s="1"/>
  <c r="C363" i="10"/>
  <c r="C360" i="10" s="1"/>
  <c r="C365" i="10"/>
  <c r="C364" i="10" s="1"/>
  <c r="C370" i="10"/>
  <c r="C367" i="10" s="1"/>
  <c r="C372" i="10"/>
  <c r="C371" i="10" s="1"/>
  <c r="C381" i="10"/>
  <c r="C380" i="10" s="1"/>
  <c r="C379" i="10" s="1"/>
  <c r="C376" i="10" s="1"/>
  <c r="C387" i="10"/>
  <c r="C386" i="10" s="1"/>
  <c r="C383" i="10" s="1"/>
  <c r="C388" i="10"/>
  <c r="C390" i="10"/>
  <c r="C394" i="10"/>
  <c r="C393" i="10" s="1"/>
  <c r="C395" i="10"/>
  <c r="C401" i="10"/>
  <c r="C400" i="10" s="1"/>
  <c r="C397" i="10" s="1"/>
  <c r="C402" i="10"/>
  <c r="C411" i="10"/>
  <c r="C410" i="10" s="1"/>
  <c r="C409" i="10" s="1"/>
  <c r="C406" i="10" s="1"/>
  <c r="C418" i="10"/>
  <c r="C417" i="10" s="1"/>
  <c r="C416" i="10" s="1"/>
  <c r="C413" i="10" s="1"/>
  <c r="C425" i="10"/>
  <c r="C424" i="10" s="1"/>
  <c r="C423" i="10" s="1"/>
  <c r="C420" i="10" s="1"/>
  <c r="C432" i="10"/>
  <c r="C431" i="10" s="1"/>
  <c r="C430" i="10" s="1"/>
  <c r="C427" i="10" s="1"/>
  <c r="C439" i="10"/>
  <c r="C438" i="10" s="1"/>
  <c r="C437" i="10" s="1"/>
  <c r="C434" i="10" s="1"/>
  <c r="C448" i="10"/>
  <c r="C447" i="10" s="1"/>
  <c r="C446" i="10" s="1"/>
  <c r="C443" i="10" s="1"/>
  <c r="C442" i="10" s="1"/>
  <c r="C455" i="10"/>
  <c r="C454" i="10" s="1"/>
  <c r="C451" i="10" s="1"/>
  <c r="C456" i="10"/>
  <c r="C462" i="10"/>
  <c r="C461" i="10" s="1"/>
  <c r="C458" i="10" s="1"/>
  <c r="C463" i="10"/>
  <c r="C472" i="10"/>
  <c r="C471" i="10" s="1"/>
  <c r="C470" i="10" s="1"/>
  <c r="C467" i="10" s="1"/>
  <c r="C479" i="10"/>
  <c r="C478" i="10" s="1"/>
  <c r="C477" i="10" s="1"/>
  <c r="C474" i="10" s="1"/>
  <c r="C486" i="10"/>
  <c r="C485" i="10" s="1"/>
  <c r="C484" i="10" s="1"/>
  <c r="C481" i="10" s="1"/>
  <c r="C493" i="10"/>
  <c r="C492" i="10" s="1"/>
  <c r="C491" i="10" s="1"/>
  <c r="C488" i="10" s="1"/>
  <c r="C500" i="10"/>
  <c r="C499" i="10" s="1"/>
  <c r="C498" i="10" s="1"/>
  <c r="C495" i="10" s="1"/>
  <c r="C507" i="10"/>
  <c r="C506" i="10" s="1"/>
  <c r="C505" i="10" s="1"/>
  <c r="C502" i="10" s="1"/>
  <c r="C514" i="10"/>
  <c r="C513" i="10" s="1"/>
  <c r="C512" i="10" s="1"/>
  <c r="C509" i="10" s="1"/>
  <c r="C523" i="10"/>
  <c r="C527" i="10"/>
  <c r="E502" i="10" l="1"/>
  <c r="F502" i="10" s="1"/>
  <c r="F505" i="10"/>
  <c r="F492" i="10"/>
  <c r="E491" i="10"/>
  <c r="E481" i="10"/>
  <c r="F481" i="10" s="1"/>
  <c r="F484" i="10"/>
  <c r="E477" i="10"/>
  <c r="F478" i="10"/>
  <c r="E454" i="10"/>
  <c r="F455" i="10"/>
  <c r="E446" i="10"/>
  <c r="F447" i="10"/>
  <c r="E434" i="10"/>
  <c r="F434" i="10" s="1"/>
  <c r="F437" i="10"/>
  <c r="E416" i="10"/>
  <c r="F417" i="10"/>
  <c r="F394" i="10"/>
  <c r="E393" i="10"/>
  <c r="E386" i="10"/>
  <c r="F387" i="10"/>
  <c r="E379" i="10"/>
  <c r="F380" i="10"/>
  <c r="E360" i="10"/>
  <c r="F360" i="10" s="1"/>
  <c r="F363" i="10"/>
  <c r="E356" i="10"/>
  <c r="F357" i="10"/>
  <c r="E334" i="10"/>
  <c r="F335" i="10"/>
  <c r="E327" i="10"/>
  <c r="F328" i="10"/>
  <c r="E308" i="10"/>
  <c r="F308" i="10" s="1"/>
  <c r="F311" i="10"/>
  <c r="E304" i="10"/>
  <c r="F305" i="10"/>
  <c r="E297" i="10"/>
  <c r="F298" i="10"/>
  <c r="E289" i="10"/>
  <c r="F290" i="10"/>
  <c r="E281" i="10"/>
  <c r="F282" i="10"/>
  <c r="E268" i="10"/>
  <c r="F271" i="10"/>
  <c r="E254" i="10"/>
  <c r="F255" i="10"/>
  <c r="E247" i="10"/>
  <c r="F248" i="10"/>
  <c r="E203" i="10"/>
  <c r="F204" i="10"/>
  <c r="E182" i="10"/>
  <c r="F183" i="10"/>
  <c r="E175" i="10"/>
  <c r="F176" i="10"/>
  <c r="E163" i="10"/>
  <c r="F163" i="10" s="1"/>
  <c r="F166" i="10"/>
  <c r="E152" i="10"/>
  <c r="F153" i="10"/>
  <c r="E133" i="10"/>
  <c r="F134" i="10"/>
  <c r="E108" i="10"/>
  <c r="E95" i="10"/>
  <c r="F95" i="10" s="1"/>
  <c r="F98" i="10"/>
  <c r="E9" i="10"/>
  <c r="F10" i="10"/>
  <c r="E118" i="10"/>
  <c r="F119" i="10"/>
  <c r="E512" i="10"/>
  <c r="F513" i="10"/>
  <c r="E430" i="10"/>
  <c r="F431" i="10"/>
  <c r="E189" i="10"/>
  <c r="F190" i="10"/>
  <c r="F44" i="10"/>
  <c r="C522" i="10"/>
  <c r="C450" i="10"/>
  <c r="C236" i="10"/>
  <c r="C171" i="10"/>
  <c r="C466" i="10"/>
  <c r="C405" i="10"/>
  <c r="C148" i="10"/>
  <c r="C114" i="10"/>
  <c r="C519" i="10"/>
  <c r="C517" i="10" s="1"/>
  <c r="C516" i="10" s="1"/>
  <c r="C44" i="10"/>
  <c r="C30" i="10" s="1"/>
  <c r="C29" i="10" s="1"/>
  <c r="C26" i="10" s="1"/>
  <c r="C10" i="10"/>
  <c r="C9" i="10" s="1"/>
  <c r="C6" i="10" s="1"/>
  <c r="C375" i="10"/>
  <c r="C323" i="10"/>
  <c r="C79" i="10"/>
  <c r="E488" i="10" l="1"/>
  <c r="F488" i="10" s="1"/>
  <c r="F491" i="10"/>
  <c r="E474" i="10"/>
  <c r="F477" i="10"/>
  <c r="E451" i="10"/>
  <c r="F454" i="10"/>
  <c r="E443" i="10"/>
  <c r="F446" i="10"/>
  <c r="E413" i="10"/>
  <c r="F416" i="10"/>
  <c r="E390" i="10"/>
  <c r="F390" i="10" s="1"/>
  <c r="F393" i="10"/>
  <c r="E383" i="10"/>
  <c r="F383" i="10" s="1"/>
  <c r="F386" i="10"/>
  <c r="E376" i="10"/>
  <c r="F379" i="10"/>
  <c r="E353" i="10"/>
  <c r="F356" i="10"/>
  <c r="E331" i="10"/>
  <c r="F331" i="10" s="1"/>
  <c r="F334" i="10"/>
  <c r="E324" i="10"/>
  <c r="F327" i="10"/>
  <c r="E301" i="10"/>
  <c r="F301" i="10" s="1"/>
  <c r="F304" i="10"/>
  <c r="E294" i="10"/>
  <c r="F294" i="10" s="1"/>
  <c r="F297" i="10"/>
  <c r="E286" i="10"/>
  <c r="F286" i="10" s="1"/>
  <c r="F289" i="10"/>
  <c r="E278" i="10"/>
  <c r="F281" i="10"/>
  <c r="E258" i="10"/>
  <c r="F258" i="10" s="1"/>
  <c r="F268" i="10"/>
  <c r="E251" i="10"/>
  <c r="F251" i="10" s="1"/>
  <c r="F254" i="10"/>
  <c r="E244" i="10"/>
  <c r="F247" i="10"/>
  <c r="E200" i="10"/>
  <c r="F200" i="10" s="1"/>
  <c r="F203" i="10"/>
  <c r="E179" i="10"/>
  <c r="F179" i="10" s="1"/>
  <c r="F182" i="10"/>
  <c r="E172" i="10"/>
  <c r="F175" i="10"/>
  <c r="E149" i="10"/>
  <c r="F152" i="10"/>
  <c r="E130" i="10"/>
  <c r="F133" i="10"/>
  <c r="E105" i="10"/>
  <c r="F105" i="10" s="1"/>
  <c r="F108" i="10"/>
  <c r="E6" i="10"/>
  <c r="F9" i="10"/>
  <c r="E115" i="10"/>
  <c r="E114" i="10" s="1"/>
  <c r="F118" i="10"/>
  <c r="E509" i="10"/>
  <c r="F512" i="10"/>
  <c r="E427" i="10"/>
  <c r="F430" i="10"/>
  <c r="E186" i="10"/>
  <c r="F189" i="10"/>
  <c r="F30" i="10"/>
  <c r="C5" i="10"/>
  <c r="C4" i="10" s="1"/>
  <c r="C3" i="10" s="1"/>
  <c r="E466" i="10" l="1"/>
  <c r="F466" i="10" s="1"/>
  <c r="F474" i="10"/>
  <c r="E450" i="10"/>
  <c r="F450" i="10" s="1"/>
  <c r="F451" i="10"/>
  <c r="E442" i="10"/>
  <c r="F442" i="10" s="1"/>
  <c r="F443" i="10"/>
  <c r="E405" i="10"/>
  <c r="F405" i="10" s="1"/>
  <c r="F413" i="10"/>
  <c r="E375" i="10"/>
  <c r="F375" i="10" s="1"/>
  <c r="F376" i="10"/>
  <c r="E345" i="10"/>
  <c r="F345" i="10" s="1"/>
  <c r="F353" i="10"/>
  <c r="E323" i="10"/>
  <c r="F323" i="10" s="1"/>
  <c r="F324" i="10"/>
  <c r="E276" i="10"/>
  <c r="F276" i="10" s="1"/>
  <c r="F278" i="10"/>
  <c r="E236" i="10"/>
  <c r="F236" i="10" s="1"/>
  <c r="F244" i="10"/>
  <c r="E171" i="10"/>
  <c r="F171" i="10" s="1"/>
  <c r="F172" i="10"/>
  <c r="E148" i="10"/>
  <c r="F148" i="10" s="1"/>
  <c r="F149" i="10"/>
  <c r="E129" i="10"/>
  <c r="F129" i="10" s="1"/>
  <c r="F130" i="10"/>
  <c r="E5" i="10"/>
  <c r="F6" i="10"/>
  <c r="F115" i="10"/>
  <c r="F114" i="10"/>
  <c r="F509" i="10"/>
  <c r="F427" i="10"/>
  <c r="F186" i="10"/>
  <c r="F29" i="10"/>
  <c r="C541" i="10"/>
  <c r="C545" i="10"/>
  <c r="C550" i="10"/>
  <c r="C552" i="10"/>
  <c r="C554" i="10"/>
  <c r="E4" i="10" l="1"/>
  <c r="F26" i="10"/>
  <c r="C540" i="10"/>
  <c r="F5" i="10" l="1"/>
  <c r="C537" i="10"/>
  <c r="E3" i="10" l="1"/>
  <c r="F3" i="10" s="1"/>
  <c r="F4" i="10"/>
  <c r="C535" i="10"/>
  <c r="C534" i="10" l="1"/>
</calcChain>
</file>

<file path=xl/sharedStrings.xml><?xml version="1.0" encoding="utf-8"?>
<sst xmlns="http://schemas.openxmlformats.org/spreadsheetml/2006/main" count="882" uniqueCount="438">
  <si>
    <t>Članak 1.</t>
  </si>
  <si>
    <t>I</t>
  </si>
  <si>
    <t>A</t>
  </si>
  <si>
    <t>C</t>
  </si>
  <si>
    <t>B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</si>
  <si>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</si>
  <si>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</si>
  <si>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</si>
  <si>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</si>
  <si>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</si>
  <si>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</si>
  <si>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</si>
  <si>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</si>
  <si>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</si>
  <si>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</si>
  <si>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</si>
  <si>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</si>
  <si>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</si>
  <si>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</si>
  <si>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</si>
  <si>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</si>
  <si>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</si>
  <si>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</si>
  <si>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</si>
  <si>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</si>
  <si>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</si>
  <si>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</si>
  <si>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</si>
  <si>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</si>
  <si>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</si>
  <si>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</si>
  <si>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</si>
  <si>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</si>
  <si>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</si>
  <si>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</si>
  <si>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</si>
  <si>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</si>
  <si>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</si>
  <si>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</si>
  <si>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</si>
  <si>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</si>
  <si>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</si>
  <si>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</si>
  <si>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</si>
  <si>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</si>
  <si>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</si>
  <si>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VLASTITI IZVORI</t>
  </si>
  <si>
    <t>Rezultat poslovanja</t>
  </si>
  <si>
    <t>Višak prihoda</t>
  </si>
  <si>
    <t>RAČUN ZADUŽIVANJA</t>
  </si>
  <si>
    <t>Naziv</t>
  </si>
  <si>
    <t>PRIMICI OD FINANCIJSKE IMOVINE I ZADUŽIVANJA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</si>
  <si>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</si>
  <si>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</si>
  <si>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</si>
  <si>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</si>
  <si>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</si>
  <si>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</si>
  <si>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</si>
  <si>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</si>
  <si>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</si>
  <si>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</si>
  <si>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</si>
  <si>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</si>
  <si>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</si>
  <si>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</si>
  <si>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</si>
  <si>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</si>
  <si>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</si>
  <si>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</si>
  <si>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</si>
  <si>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>OSNOVNA ŠKOLA LUDINA</t>
  </si>
  <si>
    <t>OPĆINSKO  VIJEĆE</t>
  </si>
  <si>
    <t>_______________________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</si>
  <si>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</si>
  <si>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</si>
  <si>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</si>
  <si>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</si>
  <si>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</si>
  <si>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</si>
  <si>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</si>
  <si>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</si>
  <si>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RASPOLOŽIVA SREDSTVA IZ PRETHODNE GODINE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</si>
  <si>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</si>
  <si>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</si>
  <si>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</si>
  <si>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</si>
  <si>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</si>
  <si>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</si>
  <si>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</si>
  <si>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</si>
  <si>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</si>
  <si>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</si>
  <si>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</si>
  <si>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</si>
  <si>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</si>
  <si>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</si>
  <si>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</si>
  <si>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</si>
  <si>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</si>
  <si>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</si>
  <si>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</si>
  <si>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</si>
  <si>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</si>
  <si>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</si>
  <si>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</si>
  <si>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</si>
  <si>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</si>
  <si>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</si>
  <si>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</si>
  <si>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</si>
  <si>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</si>
  <si>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</si>
  <si>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</si>
  <si>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</si>
  <si>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</si>
  <si>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</si>
  <si>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</si>
  <si>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</si>
  <si>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</si>
  <si>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</si>
  <si>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</si>
  <si>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</si>
  <si>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</si>
  <si>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</si>
  <si>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</si>
  <si>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</si>
  <si>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</si>
  <si>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</si>
  <si>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</si>
  <si>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</si>
  <si>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</si>
  <si>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</si>
  <si>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</si>
  <si>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</si>
  <si>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</si>
  <si>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</si>
  <si>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</si>
  <si>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</si>
  <si>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</si>
  <si>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</si>
  <si>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</si>
  <si>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</si>
  <si>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</si>
  <si>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</si>
  <si>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</si>
  <si>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</si>
  <si>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</si>
  <si>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</si>
  <si>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</si>
  <si>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</si>
  <si>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</si>
  <si>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</si>
  <si>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</si>
  <si>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</si>
  <si>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</si>
  <si>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</si>
  <si>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</si>
  <si>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</si>
  <si>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</si>
  <si>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</si>
  <si>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</si>
  <si>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</si>
  <si>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Ostali materijal za potrebe redovnog poslovanja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</si>
  <si>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</si>
  <si>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</si>
  <si>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</si>
  <si>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</si>
  <si>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</si>
  <si>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</si>
  <si>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</si>
  <si>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</si>
  <si>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</si>
  <si>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</si>
  <si>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</si>
  <si>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</si>
  <si>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</si>
  <si>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</si>
  <si>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</si>
  <si>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</si>
  <si>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</si>
  <si>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</si>
  <si>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</si>
  <si>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</si>
  <si>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</si>
  <si>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</si>
  <si>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</si>
  <si>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</si>
  <si>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</si>
  <si>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</si>
  <si>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</si>
  <si>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</si>
  <si>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</si>
  <si>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</si>
  <si>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</si>
  <si>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</si>
  <si>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</si>
  <si>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</si>
  <si>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</si>
  <si>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</si>
  <si>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</si>
  <si>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</si>
  <si>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</si>
  <si>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</si>
  <si>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</si>
  <si>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</si>
  <si>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</si>
  <si>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</si>
  <si>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</si>
  <si>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</si>
  <si>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</si>
  <si>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</si>
  <si>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</si>
  <si>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</si>
  <si>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</si>
  <si>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</si>
  <si>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</si>
  <si>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</si>
  <si>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</si>
  <si>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</si>
  <si>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</si>
  <si>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</si>
  <si>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Deratizacija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</si>
  <si>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</si>
  <si>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</si>
  <si>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</si>
  <si>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</si>
  <si>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</si>
  <si>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</si>
  <si>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</si>
  <si>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</si>
  <si>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</si>
  <si>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</si>
  <si>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</si>
  <si>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</si>
  <si>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</si>
  <si>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</si>
  <si>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</si>
  <si>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</si>
  <si>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</si>
  <si>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</si>
  <si>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</si>
  <si>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</si>
  <si>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</si>
  <si>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</si>
  <si>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</si>
  <si>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</si>
  <si>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</si>
  <si>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</si>
  <si>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</si>
  <si>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GLAVA002 02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</si>
  <si>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</si>
  <si>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</si>
  <si>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</si>
  <si>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</si>
  <si>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</si>
  <si>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</si>
  <si>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</si>
  <si>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</si>
  <si>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</si>
  <si>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</si>
  <si>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</si>
  <si>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</si>
  <si>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</si>
  <si>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</si>
  <si>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</si>
  <si>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</si>
  <si>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</si>
  <si>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</si>
  <si>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</si>
  <si>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</si>
  <si>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</si>
  <si>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</si>
  <si>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</si>
  <si>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</si>
  <si>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</si>
  <si>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</si>
  <si>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</si>
  <si>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</si>
  <si>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</si>
  <si>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</si>
  <si>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</si>
  <si>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</si>
  <si>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</si>
  <si>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</si>
  <si>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</si>
  <si>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</si>
  <si>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</si>
  <si>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</si>
  <si>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</si>
  <si>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</si>
  <si>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</si>
  <si>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</si>
  <si>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</si>
  <si>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</si>
  <si>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</si>
  <si>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</si>
  <si>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</si>
  <si>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</si>
  <si>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>Aktivnost A100805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</si>
  <si>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</si>
  <si>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</si>
  <si>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</si>
  <si>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</si>
  <si>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</si>
  <si>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101102:   </t>
  </si>
  <si>
    <t xml:space="preserve">Aktivnost A 101104: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</si>
  <si>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</si>
  <si>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</si>
  <si>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</si>
  <si>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</si>
  <si>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</si>
  <si>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</si>
  <si>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</si>
  <si>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</si>
  <si>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</si>
  <si>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</si>
  <si>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</si>
  <si>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K 101501  </t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</si>
  <si>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</si>
  <si>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</si>
  <si>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</si>
  <si>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</si>
  <si>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</si>
  <si>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</si>
  <si>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</si>
  <si>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</si>
  <si>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</si>
  <si>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</si>
  <si>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</si>
  <si>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</si>
  <si>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</si>
  <si>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</si>
  <si>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</si>
  <si>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</si>
  <si>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</si>
  <si>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</si>
  <si>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</si>
  <si>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</si>
  <si>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</si>
  <si>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>Cvjetna ulica, Velika Ludina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</si>
  <si>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</si>
  <si>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</si>
  <si>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</si>
  <si>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</si>
  <si>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</si>
  <si>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</si>
  <si>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</si>
  <si>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</si>
  <si>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</si>
  <si>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</si>
  <si>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</si>
  <si>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 xml:space="preserve">Aktivnost: A 101002 </t>
  </si>
  <si>
    <t xml:space="preserve">Aktivnost A 101702 </t>
  </si>
  <si>
    <t>Promocije knjiga i očuvanje kulturne baštine</t>
  </si>
  <si>
    <t xml:space="preserve">Aktivnost A 101103:   </t>
  </si>
  <si>
    <t>Usluge pri registraciji vozila</t>
  </si>
  <si>
    <t>Ostale komunalne usluge</t>
  </si>
  <si>
    <t>Prijevoz pokojnika do Patologije</t>
  </si>
  <si>
    <t>Rashodi za nabavu neproizv.dugotrajne imov.</t>
  </si>
  <si>
    <t>Računalni programi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</si>
  <si>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</si>
  <si>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</si>
  <si>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</si>
  <si>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</si>
  <si>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</si>
  <si>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</si>
  <si>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</si>
  <si>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</si>
  <si>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pučkih domova-G.Vlahinička</t>
  </si>
  <si>
    <t>Ostale tekuće donacije-uređenje školskog igrališta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</si>
  <si>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</si>
  <si>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</si>
  <si>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</si>
  <si>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</si>
  <si>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</si>
  <si>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</si>
  <si>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</si>
  <si>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</si>
  <si>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</si>
  <si>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</si>
  <si>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</si>
  <si>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Aktivnost: A 101504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</si>
  <si>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</si>
  <si>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</si>
  <si>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</si>
  <si>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</si>
  <si>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>GLAVA  00203</t>
  </si>
  <si>
    <t>GLAVA  00204</t>
  </si>
  <si>
    <t xml:space="preserve">Aktivnost A 101106: </t>
  </si>
  <si>
    <t>Sufinanciranje školskih udžbenika</t>
  </si>
  <si>
    <t>Sufinanciranje uličnog vodovoda u Ulici Gaj-Mala Ludina</t>
  </si>
  <si>
    <t>Projekt-dogradnja Vrtića</t>
  </si>
  <si>
    <t>Izgradnja autobusne kućice</t>
  </si>
  <si>
    <t>Aktivnost A100807</t>
  </si>
  <si>
    <t>Postavljanje video nadzora-Ludina-centar, Dječji vrtić Ludina, Divlji deponij kod Česme</t>
  </si>
  <si>
    <t>Aktivnost A100808</t>
  </si>
  <si>
    <t>Vjekoslav Kamenščak</t>
  </si>
  <si>
    <t>Aktivnost A100809</t>
  </si>
  <si>
    <t>Čišćenje kanalizacijskih otvora-šahta</t>
  </si>
  <si>
    <t>Aktivnost: A 101304</t>
  </si>
  <si>
    <t>Sterilizacija i kastracija životinja (sufinanciranje 30%)</t>
  </si>
  <si>
    <t>Izvorni plan 2018</t>
  </si>
  <si>
    <t>izvršenje do 30.06.2018</t>
  </si>
  <si>
    <t>Tekući plan 2018.</t>
  </si>
  <si>
    <t>Doprinosi za obvezno zdravstveno osiguranje 0,50%</t>
  </si>
  <si>
    <t>Doprinos za obvezno zdrastveno osiguranje 15%</t>
  </si>
  <si>
    <t>Tekući plan 2018</t>
  </si>
  <si>
    <t>izršenje do 30.06.2018</t>
  </si>
  <si>
    <t>indeks 5/4</t>
  </si>
  <si>
    <t>indeks   5/4</t>
  </si>
  <si>
    <t>,.,.</t>
  </si>
  <si>
    <t xml:space="preserve">   RAČUNA PRIHODA I RASHODA</t>
  </si>
  <si>
    <t>indeks 4/3</t>
  </si>
  <si>
    <t>indeks 4/1</t>
  </si>
  <si>
    <t>višak / manjak + raspoloživa sredstva iz prethodnih godina + neto financiranje</t>
  </si>
  <si>
    <t>izvršenje 2017.</t>
  </si>
  <si>
    <t>izvorni plan za 2018.</t>
  </si>
  <si>
    <t>tekući plan za 2018.</t>
  </si>
  <si>
    <t>ZA RAZDOBLJE OD 01.01.2018 DO 30.06.2018 GODINE</t>
  </si>
  <si>
    <r>
      <t xml:space="preserve"> </t>
    </r>
    <r>
      <rPr>
        <sz val="10"/>
        <rFont val="Arial"/>
        <family val="2"/>
        <charset val="238"/>
      </rPr>
      <t>i rashoda i Računu financiranja za razdoblje od 01.01.2018 do 30.06.2018  godine kako slijedi:</t>
    </r>
  </si>
  <si>
    <t>indeks 6/5</t>
  </si>
  <si>
    <t>indeks 6/3</t>
  </si>
  <si>
    <t>II. Izmjene i dopune Proračuna Općine Velika Ludina za 2016. godinu sastoje se od :</t>
  </si>
  <si>
    <t>Prihodi od prodaje vlasničkog udjela Mali Lošinj</t>
  </si>
  <si>
    <t>Kapitalne donacije</t>
  </si>
  <si>
    <t xml:space="preserve">                                                                         Predsjednik:</t>
  </si>
  <si>
    <t xml:space="preserve">Proračun Općine Velika Ludina za 2018. godinu ("Službene novine  Općine Velika Ludina" br 10/17, 1/18, 3/18, 4/18) ostvaren je u razdoblju od </t>
  </si>
  <si>
    <t>01.01.2018 do 30.06.2018 godine kako slijedi :</t>
  </si>
  <si>
    <t>POLUGODIŠNJI IZVJEŠTAJ O IZVRŠENJU PRORAČUNA OPĆINE VELIKA LUDINA</t>
  </si>
  <si>
    <t xml:space="preserve">Polugodišnji izvještaj o Izvršenju Proračuna Općine Velika Ludina za razdoblje od 01.01.2018 do </t>
  </si>
  <si>
    <t>30.06.2018. godine stupa na snagu provog dana od dana objave u "Službenim novinama Općine Velika Ludina"</t>
  </si>
  <si>
    <t xml:space="preserve">izvještavanju o izvršenju Proračuna (N.N. 24/13 i 102/17) i članka 34. i 35. Statuta Općine Velika Ludina ("Službene novine" Općine Velika Ludina broj </t>
  </si>
  <si>
    <t xml:space="preserve"> Na temelju članka 109. Zakona o Proračunu ( NN broj 87/08, 136/12 i 15/15 ), članka 15. stavka 2. Pravilnika o polugodišnjem i godišnjem </t>
  </si>
  <si>
    <t>6/09, 7/11, 2/13, 6/14, 3/18 i 5/18 - pročišćeni tekst) Općinsko vijeće Općine Velika Ludina na svojoj 17. sjednici održanoj 19.10.2018. god. donijelo je</t>
  </si>
  <si>
    <t>Velika Ludina, 19.10.2018.</t>
  </si>
  <si>
    <t>KLASA:400-06/18-01/13</t>
  </si>
  <si>
    <t>URBROJ:2176/19-02-18-1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</si>
</sst>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40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charset val="238"/>
    </font>
    <font>
      <sz val="8"/>
      <color theme="4"/>
      <name val="Arial"/>
      <family val="2"/>
      <charset val="238"/>
    </font>
    <font>
      <sz val="8"/>
      <name val="Arial"/>
      <charset val="238"/>
    </font>
    <font>
      <sz val="9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89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7" fillId="0" borderId="0" xfId="0" applyFont="1" applyFill="1"/>
    <xf numFmtId="0" fontId="0" fillId="0" borderId="0" xfId="0" applyFill="1" applyBorder="1" applyAlignment="1">
      <alignment horizontal="center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3" fontId="15" fillId="0" borderId="0" xfId="0" applyNumberFormat="1" applyFont="1" applyAlignment="1">
      <alignment wrapText="1"/>
    </xf>
    <xf numFmtId="3" fontId="12" fillId="6" borderId="2" xfId="0" applyNumberFormat="1" applyFont="1" applyFill="1" applyBorder="1" applyProtection="1"/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7" fillId="10" borderId="9" xfId="0" applyFont="1" applyFill="1" applyBorder="1" applyAlignment="1" applyProtection="1">
      <alignment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0" borderId="11" xfId="0" applyFont="1" applyBorder="1" applyAlignment="1" applyProtection="1">
      <alignment horizontal="center" vertical="center" wrapText="1"/>
    </xf>
    <xf numFmtId="0" fontId="27" fillId="10" borderId="0" xfId="0" applyFont="1" applyFill="1" applyBorder="1"/>
    <xf numFmtId="0" fontId="13" fillId="0" borderId="1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7" fillId="9" borderId="27" xfId="0" applyFont="1" applyFill="1" applyBorder="1" applyAlignment="1" applyProtection="1">
      <alignment horizontal="left" wrapText="1"/>
    </xf>
    <xf numFmtId="0" fontId="7" fillId="10" borderId="27" xfId="0" applyFont="1" applyFill="1" applyBorder="1" applyAlignment="1" applyProtection="1">
      <alignment horizontal="left" wrapText="1"/>
    </xf>
    <xf numFmtId="0" fontId="4" fillId="10" borderId="17" xfId="0" applyFont="1" applyFill="1" applyBorder="1" applyAlignment="1" applyProtection="1">
      <alignment horizontal="left" wrapText="1"/>
    </xf>
    <xf numFmtId="0" fontId="7" fillId="2" borderId="17" xfId="0" applyFont="1" applyFill="1" applyBorder="1" applyAlignment="1" applyProtection="1">
      <alignment horizontal="left" wrapText="1"/>
    </xf>
    <xf numFmtId="0" fontId="7" fillId="13" borderId="19" xfId="0" applyFont="1" applyFill="1" applyBorder="1" applyAlignment="1" applyProtection="1">
      <alignment horizontal="left" wrapText="1"/>
    </xf>
    <xf numFmtId="0" fontId="7" fillId="14" borderId="19" xfId="0" applyFont="1" applyFill="1" applyBorder="1" applyAlignment="1" applyProtection="1">
      <alignment horizontal="left" wrapText="1"/>
    </xf>
    <xf numFmtId="0" fontId="5" fillId="0" borderId="19" xfId="0" applyFont="1" applyBorder="1" applyAlignment="1" applyProtection="1">
      <alignment horizontal="left" wrapText="1"/>
    </xf>
    <xf numFmtId="0" fontId="7" fillId="10" borderId="17" xfId="0" applyFont="1" applyFill="1" applyBorder="1" applyAlignment="1" applyProtection="1">
      <alignment horizontal="left" wrapText="1"/>
    </xf>
    <xf numFmtId="0" fontId="8" fillId="11" borderId="16" xfId="0" applyFont="1" applyFill="1" applyBorder="1" applyAlignment="1" applyProtection="1">
      <alignment horizontal="left" wrapText="1"/>
    </xf>
    <xf numFmtId="0" fontId="7" fillId="9" borderId="21" xfId="0" applyFont="1" applyFill="1" applyBorder="1" applyAlignment="1" applyProtection="1">
      <alignment horizontal="left" wrapText="1"/>
    </xf>
    <xf numFmtId="0" fontId="8" fillId="12" borderId="16" xfId="0" applyFont="1" applyFill="1" applyBorder="1" applyAlignment="1" applyProtection="1">
      <alignment horizontal="left" wrapText="1"/>
    </xf>
    <xf numFmtId="0" fontId="28" fillId="10" borderId="0" xfId="0" applyFont="1" applyFill="1" applyBorder="1"/>
    <xf numFmtId="0" fontId="29" fillId="9" borderId="9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3" fontId="0" fillId="0" borderId="0" xfId="0" applyNumberFormat="1" applyFill="1" applyBorder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8" fillId="10" borderId="5" xfId="0" applyFont="1" applyFill="1" applyBorder="1"/>
    <xf numFmtId="0" fontId="28" fillId="10" borderId="4" xfId="0" applyFont="1" applyFill="1" applyBorder="1"/>
    <xf numFmtId="0" fontId="27" fillId="10" borderId="4" xfId="0" applyFont="1" applyFill="1" applyBorder="1" applyAlignment="1">
      <alignment wrapText="1"/>
    </xf>
    <xf numFmtId="0" fontId="0" fillId="0" borderId="2" xfId="0" applyBorder="1"/>
    <xf numFmtId="0" fontId="28" fillId="10" borderId="5" xfId="0" applyFont="1" applyFill="1" applyBorder="1" applyAlignment="1">
      <alignment wrapText="1"/>
    </xf>
    <xf numFmtId="0" fontId="25" fillId="6" borderId="9" xfId="0" applyFont="1" applyFill="1" applyBorder="1" applyAlignment="1" applyProtection="1">
      <alignment wrapText="1"/>
    </xf>
    <xf numFmtId="0" fontId="29" fillId="6" borderId="9" xfId="0" applyFont="1" applyFill="1" applyBorder="1" applyAlignment="1" applyProtection="1">
      <alignment wrapText="1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/>
    <xf numFmtId="0" fontId="27" fillId="10" borderId="31" xfId="0" applyFont="1" applyFill="1" applyBorder="1" applyAlignment="1" applyProtection="1">
      <alignment horizontal="left"/>
    </xf>
    <xf numFmtId="0" fontId="27" fillId="10" borderId="29" xfId="0" applyFont="1" applyFill="1" applyBorder="1" applyAlignment="1" applyProtection="1">
      <alignment horizontal="left"/>
    </xf>
    <xf numFmtId="0" fontId="25" fillId="2" borderId="19" xfId="0" applyFont="1" applyFill="1" applyBorder="1" applyAlignment="1" applyProtection="1">
      <alignment horizontal="left"/>
    </xf>
    <xf numFmtId="0" fontId="27" fillId="13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 applyProtection="1">
      <alignment horizontal="left"/>
    </xf>
    <xf numFmtId="0" fontId="25" fillId="14" borderId="19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/>
    </xf>
    <xf numFmtId="0" fontId="25" fillId="10" borderId="31" xfId="0" applyFont="1" applyFill="1" applyBorder="1" applyAlignment="1" applyProtection="1">
      <alignment horizontal="left" wrapText="1"/>
    </xf>
    <xf numFmtId="0" fontId="25" fillId="10" borderId="29" xfId="0" applyFont="1" applyFill="1" applyBorder="1" applyAlignment="1" applyProtection="1">
      <alignment horizontal="left" wrapText="1"/>
    </xf>
    <xf numFmtId="0" fontId="27" fillId="2" borderId="29" xfId="0" applyFont="1" applyFill="1" applyBorder="1" applyAlignment="1" applyProtection="1">
      <alignment horizontal="left"/>
    </xf>
    <xf numFmtId="0" fontId="27" fillId="13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 applyProtection="1">
      <alignment horizontal="left"/>
    </xf>
    <xf numFmtId="0" fontId="25" fillId="14" borderId="30" xfId="0" applyFont="1" applyFill="1" applyBorder="1" applyAlignment="1" applyProtection="1">
      <alignment horizontal="left"/>
    </xf>
    <xf numFmtId="0" fontId="25" fillId="0" borderId="19" xfId="0" applyFont="1" applyBorder="1" applyAlignment="1" applyProtection="1">
      <alignment horizontal="left" wrapText="1"/>
    </xf>
    <xf numFmtId="0" fontId="25" fillId="16" borderId="30" xfId="0" applyFont="1" applyFill="1" applyBorder="1" applyAlignment="1" applyProtection="1">
      <alignment horizontal="left"/>
    </xf>
    <xf numFmtId="0" fontId="25" fillId="7" borderId="30" xfId="0" applyFont="1" applyFill="1" applyBorder="1" applyAlignment="1" applyProtection="1">
      <alignment horizontal="left"/>
    </xf>
    <xf numFmtId="0" fontId="25" fillId="7" borderId="19" xfId="0" applyFont="1" applyFill="1" applyBorder="1" applyAlignment="1" applyProtection="1">
      <alignment horizontal="left"/>
    </xf>
    <xf numFmtId="3" fontId="25" fillId="14" borderId="19" xfId="0" applyNumberFormat="1" applyFont="1" applyFill="1" applyBorder="1" applyAlignment="1" applyProtection="1">
      <alignment horizontal="left"/>
    </xf>
    <xf numFmtId="0" fontId="25" fillId="0" borderId="27" xfId="0" applyFont="1" applyFill="1" applyBorder="1" applyAlignment="1" applyProtection="1">
      <alignment horizontal="left"/>
    </xf>
    <xf numFmtId="0" fontId="25" fillId="10" borderId="27" xfId="0" applyFont="1" applyFill="1" applyBorder="1" applyAlignment="1" applyProtection="1">
      <alignment horizontal="left" wrapText="1"/>
    </xf>
    <xf numFmtId="0" fontId="25" fillId="10" borderId="17" xfId="0" applyFont="1" applyFill="1" applyBorder="1" applyAlignment="1" applyProtection="1">
      <alignment horizontal="left" wrapText="1"/>
    </xf>
    <xf numFmtId="0" fontId="25" fillId="0" borderId="17" xfId="0" applyFont="1" applyFill="1" applyBorder="1" applyAlignment="1" applyProtection="1">
      <alignment horizontal="center" wrapText="1"/>
    </xf>
    <xf numFmtId="0" fontId="25" fillId="14" borderId="17" xfId="0" applyFont="1" applyFill="1" applyBorder="1" applyAlignment="1" applyProtection="1">
      <alignment horizontal="left"/>
    </xf>
    <xf numFmtId="0" fontId="25" fillId="0" borderId="19" xfId="0" applyFont="1" applyFill="1" applyBorder="1" applyAlignment="1" applyProtection="1">
      <alignment horizontal="left" wrapText="1"/>
    </xf>
    <xf numFmtId="1" fontId="27" fillId="10" borderId="27" xfId="0" applyNumberFormat="1" applyFont="1" applyFill="1" applyBorder="1" applyAlignment="1">
      <alignment horizontal="left"/>
    </xf>
    <xf numFmtId="1" fontId="27" fillId="10" borderId="17" xfId="0" applyNumberFormat="1" applyFont="1" applyFill="1" applyBorder="1" applyAlignment="1">
      <alignment horizontal="left"/>
    </xf>
    <xf numFmtId="1" fontId="27" fillId="2" borderId="19" xfId="0" applyNumberFormat="1" applyFont="1" applyFill="1" applyBorder="1" applyAlignment="1">
      <alignment horizontal="left"/>
    </xf>
    <xf numFmtId="0" fontId="27" fillId="13" borderId="19" xfId="0" applyFont="1" applyFill="1" applyBorder="1" applyAlignment="1">
      <alignment horizontal="left"/>
    </xf>
    <xf numFmtId="0" fontId="27" fillId="8" borderId="30" xfId="0" applyFont="1" applyFill="1" applyBorder="1" applyAlignment="1" applyProtection="1">
      <alignment horizontal="left"/>
    </xf>
    <xf numFmtId="0" fontId="25" fillId="15" borderId="19" xfId="0" applyFont="1" applyFill="1" applyBorder="1" applyAlignment="1" applyProtection="1">
      <alignment horizontal="left"/>
    </xf>
    <xf numFmtId="0" fontId="27" fillId="10" borderId="27" xfId="0" applyFont="1" applyFill="1" applyBorder="1" applyAlignment="1" applyProtection="1">
      <alignment horizontal="left"/>
    </xf>
    <xf numFmtId="0" fontId="27" fillId="10" borderId="17" xfId="0" applyFont="1" applyFill="1" applyBorder="1" applyAlignment="1" applyProtection="1">
      <alignment horizontal="left"/>
    </xf>
    <xf numFmtId="0" fontId="27" fillId="2" borderId="19" xfId="0" applyFont="1" applyFill="1" applyBorder="1" applyAlignment="1" applyProtection="1">
      <alignment horizontal="left"/>
    </xf>
    <xf numFmtId="0" fontId="25" fillId="15" borderId="19" xfId="0" applyFont="1" applyFill="1" applyBorder="1" applyAlignment="1">
      <alignment horizontal="left"/>
    </xf>
    <xf numFmtId="0" fontId="25" fillId="0" borderId="19" xfId="0" applyFont="1" applyBorder="1" applyAlignment="1">
      <alignment horizontal="left"/>
    </xf>
    <xf numFmtId="0" fontId="27" fillId="6" borderId="19" xfId="0" applyFont="1" applyFill="1" applyBorder="1" applyAlignment="1" applyProtection="1">
      <alignment horizontal="left"/>
    </xf>
    <xf numFmtId="0" fontId="27" fillId="8" borderId="19" xfId="0" applyFont="1" applyFill="1" applyBorder="1" applyAlignment="1">
      <alignment horizontal="left"/>
    </xf>
    <xf numFmtId="0" fontId="27" fillId="15" borderId="19" xfId="0" applyFont="1" applyFill="1" applyBorder="1" applyAlignment="1">
      <alignment horizontal="left"/>
    </xf>
    <xf numFmtId="0" fontId="25" fillId="6" borderId="19" xfId="0" applyFont="1" applyFill="1" applyBorder="1" applyAlignment="1" applyProtection="1">
      <alignment horizontal="left"/>
    </xf>
    <xf numFmtId="0" fontId="28" fillId="9" borderId="30" xfId="0" applyFont="1" applyFill="1" applyBorder="1" applyAlignment="1">
      <alignment horizontal="left"/>
    </xf>
    <xf numFmtId="0" fontId="28" fillId="9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/>
    <xf numFmtId="0" fontId="25" fillId="10" borderId="17" xfId="0" applyFont="1" applyFill="1" applyBorder="1" applyAlignment="1" applyProtection="1">
      <alignment horizontal="left"/>
    </xf>
    <xf numFmtId="0" fontId="27" fillId="0" borderId="19" xfId="0" applyFont="1" applyBorder="1" applyAlignment="1" applyProtection="1">
      <alignment horizontal="left"/>
    </xf>
    <xf numFmtId="0" fontId="27" fillId="10" borderId="21" xfId="0" applyFont="1" applyFill="1" applyBorder="1" applyAlignment="1" applyProtection="1">
      <alignment vertical="top" wrapText="1"/>
      <protection locked="0"/>
    </xf>
    <xf numFmtId="0" fontId="27" fillId="10" borderId="17" xfId="0" applyFont="1" applyFill="1" applyBorder="1" applyAlignment="1">
      <alignment horizontal="left"/>
    </xf>
    <xf numFmtId="0" fontId="27" fillId="6" borderId="19" xfId="0" applyFont="1" applyFill="1" applyBorder="1" applyAlignment="1">
      <alignment horizontal="left"/>
    </xf>
    <xf numFmtId="0" fontId="27" fillId="10" borderId="27" xfId="0" applyFont="1" applyFill="1" applyBorder="1" applyAlignment="1">
      <alignment horizontal="left"/>
    </xf>
    <xf numFmtId="0" fontId="27" fillId="2" borderId="19" xfId="0" applyFont="1" applyFill="1" applyBorder="1" applyAlignment="1">
      <alignment horizontal="left"/>
    </xf>
    <xf numFmtId="0" fontId="25" fillId="10" borderId="17" xfId="0" applyFont="1" applyFill="1" applyBorder="1" applyAlignment="1">
      <alignment horizontal="left"/>
    </xf>
    <xf numFmtId="0" fontId="28" fillId="22" borderId="30" xfId="0" applyFont="1" applyFill="1" applyBorder="1" applyAlignment="1" applyProtection="1">
      <alignment horizontal="left"/>
    </xf>
    <xf numFmtId="0" fontId="28" fillId="9" borderId="31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>
      <alignment horizontal="left"/>
    </xf>
    <xf numFmtId="0" fontId="27" fillId="2" borderId="30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7" fillId="10" borderId="21" xfId="0" applyFont="1" applyFill="1" applyBorder="1" applyAlignment="1" applyProtection="1"/>
    <xf numFmtId="0" fontId="27" fillId="10" borderId="21" xfId="0" applyFont="1" applyFill="1" applyBorder="1" applyAlignment="1">
      <alignment horizontal="left"/>
    </xf>
    <xf numFmtId="0" fontId="27" fillId="6" borderId="30" xfId="0" applyFont="1" applyFill="1" applyBorder="1" applyAlignment="1">
      <alignment horizontal="left"/>
    </xf>
    <xf numFmtId="0" fontId="28" fillId="2" borderId="30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 wrapText="1"/>
    </xf>
    <xf numFmtId="0" fontId="27" fillId="0" borderId="19" xfId="0" applyFont="1" applyFill="1" applyBorder="1" applyAlignment="1" applyProtection="1">
      <alignment horizontal="left"/>
    </xf>
    <xf numFmtId="0" fontId="28" fillId="2" borderId="19" xfId="0" applyFont="1" applyFill="1" applyBorder="1" applyAlignment="1" applyProtection="1">
      <alignment horizontal="left"/>
    </xf>
    <xf numFmtId="0" fontId="27" fillId="15" borderId="19" xfId="0" applyFont="1" applyFill="1" applyBorder="1" applyAlignment="1" applyProtection="1">
      <alignment horizontal="left"/>
    </xf>
    <xf numFmtId="0" fontId="28" fillId="22" borderId="30" xfId="0" applyFont="1" applyFill="1" applyBorder="1" applyAlignment="1" applyProtection="1">
      <alignment horizontal="center"/>
    </xf>
    <xf numFmtId="0" fontId="27" fillId="10" borderId="31" xfId="0" applyFont="1" applyFill="1" applyBorder="1" applyAlignment="1"/>
    <xf numFmtId="0" fontId="27" fillId="10" borderId="13" xfId="0" applyFont="1" applyFill="1" applyBorder="1" applyAlignment="1">
      <alignment horizontal="center" wrapText="1"/>
    </xf>
    <xf numFmtId="0" fontId="27" fillId="10" borderId="17" xfId="0" applyFont="1" applyFill="1" applyBorder="1" applyAlignment="1">
      <alignment wrapText="1"/>
    </xf>
    <xf numFmtId="0" fontId="27" fillId="2" borderId="19" xfId="0" applyFont="1" applyFill="1" applyBorder="1" applyAlignment="1">
      <alignment wrapText="1"/>
    </xf>
    <xf numFmtId="0" fontId="27" fillId="10" borderId="31" xfId="0" applyFont="1" applyFill="1" applyBorder="1" applyAlignment="1">
      <alignment wrapText="1"/>
    </xf>
    <xf numFmtId="0" fontId="27" fillId="10" borderId="13" xfId="0" applyFont="1" applyFill="1" applyBorder="1" applyAlignment="1">
      <alignment horizontal="left" wrapText="1"/>
    </xf>
    <xf numFmtId="0" fontId="27" fillId="10" borderId="17" xfId="0" applyFont="1" applyFill="1" applyBorder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5" fillId="15" borderId="19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6" borderId="19" xfId="0" applyFont="1" applyFill="1" applyBorder="1" applyAlignment="1">
      <alignment horizontal="left"/>
    </xf>
    <xf numFmtId="0" fontId="28" fillId="22" borderId="30" xfId="0" applyFont="1" applyFill="1" applyBorder="1" applyAlignment="1">
      <alignment horizontal="center"/>
    </xf>
    <xf numFmtId="0" fontId="27" fillId="10" borderId="27" xfId="0" applyFont="1" applyFill="1" applyBorder="1"/>
    <xf numFmtId="0" fontId="27" fillId="10" borderId="17" xfId="0" applyFont="1" applyFill="1" applyBorder="1"/>
    <xf numFmtId="0" fontId="27" fillId="6" borderId="19" xfId="0" applyFont="1" applyFill="1" applyBorder="1"/>
    <xf numFmtId="0" fontId="27" fillId="10" borderId="27" xfId="0" applyFont="1" applyFill="1" applyBorder="1" applyAlignment="1">
      <alignment wrapText="1"/>
    </xf>
    <xf numFmtId="0" fontId="25" fillId="0" borderId="27" xfId="0" applyFont="1" applyBorder="1" applyAlignment="1">
      <alignment horizontal="left"/>
    </xf>
    <xf numFmtId="0" fontId="28" fillId="9" borderId="30" xfId="0" applyFont="1" applyFill="1" applyBorder="1"/>
    <xf numFmtId="0" fontId="27" fillId="3" borderId="19" xfId="0" applyFont="1" applyFill="1" applyBorder="1"/>
    <xf numFmtId="0" fontId="28" fillId="19" borderId="30" xfId="0" applyFont="1" applyFill="1" applyBorder="1"/>
    <xf numFmtId="0" fontId="31" fillId="10" borderId="27" xfId="0" applyFont="1" applyFill="1" applyBorder="1"/>
    <xf numFmtId="0" fontId="31" fillId="10" borderId="17" xfId="0" applyFont="1" applyFill="1" applyBorder="1"/>
    <xf numFmtId="0" fontId="31" fillId="3" borderId="19" xfId="0" applyFont="1" applyFill="1" applyBorder="1"/>
    <xf numFmtId="0" fontId="31" fillId="10" borderId="27" xfId="0" applyFont="1" applyFill="1" applyBorder="1" applyAlignment="1" applyProtection="1">
      <alignment horizontal="left"/>
    </xf>
    <xf numFmtId="0" fontId="31" fillId="10" borderId="17" xfId="0" applyFont="1" applyFill="1" applyBorder="1" applyAlignment="1" applyProtection="1">
      <alignment horizontal="left"/>
    </xf>
    <xf numFmtId="0" fontId="31" fillId="2" borderId="19" xfId="0" applyFont="1" applyFill="1" applyBorder="1" applyAlignment="1" applyProtection="1">
      <alignment horizontal="left"/>
    </xf>
    <xf numFmtId="0" fontId="31" fillId="10" borderId="31" xfId="0" applyFont="1" applyFill="1" applyBorder="1" applyAlignment="1">
      <alignment horizontal="left"/>
    </xf>
    <xf numFmtId="0" fontId="31" fillId="10" borderId="29" xfId="0" applyFont="1" applyFill="1" applyBorder="1" applyAlignment="1">
      <alignment horizontal="left"/>
    </xf>
    <xf numFmtId="0" fontId="31" fillId="6" borderId="19" xfId="0" applyFont="1" applyFill="1" applyBorder="1" applyAlignment="1">
      <alignment horizontal="left"/>
    </xf>
    <xf numFmtId="0" fontId="27" fillId="10" borderId="27" xfId="0" applyFont="1" applyFill="1" applyBorder="1" applyAlignment="1"/>
    <xf numFmtId="0" fontId="27" fillId="20" borderId="17" xfId="0" applyFont="1" applyFill="1" applyBorder="1" applyAlignment="1"/>
    <xf numFmtId="0" fontId="31" fillId="3" borderId="19" xfId="0" applyFont="1" applyFill="1" applyBorder="1" applyAlignment="1"/>
    <xf numFmtId="0" fontId="31" fillId="9" borderId="30" xfId="0" applyFont="1" applyFill="1" applyBorder="1" applyAlignment="1">
      <alignment horizontal="left"/>
    </xf>
    <xf numFmtId="0" fontId="31" fillId="10" borderId="27" xfId="0" applyFont="1" applyFill="1" applyBorder="1" applyAlignment="1">
      <alignment horizontal="left"/>
    </xf>
    <xf numFmtId="0" fontId="31" fillId="10" borderId="17" xfId="0" applyFont="1" applyFill="1" applyBorder="1" applyAlignment="1">
      <alignment horizontal="left"/>
    </xf>
    <xf numFmtId="0" fontId="31" fillId="3" borderId="19" xfId="0" applyFont="1" applyFill="1" applyBorder="1" applyAlignment="1">
      <alignment horizontal="left"/>
    </xf>
    <xf numFmtId="0" fontId="28" fillId="22" borderId="30" xfId="0" applyFont="1" applyFill="1" applyBorder="1"/>
    <xf numFmtId="0" fontId="31" fillId="6" borderId="19" xfId="0" applyFont="1" applyFill="1" applyBorder="1"/>
    <xf numFmtId="0" fontId="31" fillId="10" borderId="13" xfId="0" applyFont="1" applyFill="1" applyBorder="1"/>
    <xf numFmtId="0" fontId="28" fillId="12" borderId="19" xfId="0" applyFont="1" applyFill="1" applyBorder="1" applyAlignment="1" applyProtection="1">
      <alignment horizontal="left"/>
    </xf>
    <xf numFmtId="0" fontId="27" fillId="10" borderId="31" xfId="0" applyFont="1" applyFill="1" applyBorder="1" applyAlignment="1" applyProtection="1">
      <alignment horizontal="center" wrapText="1"/>
    </xf>
    <xf numFmtId="0" fontId="27" fillId="10" borderId="13" xfId="0" applyFont="1" applyFill="1" applyBorder="1" applyAlignment="1" applyProtection="1">
      <alignment horizontal="left" wrapText="1"/>
    </xf>
    <xf numFmtId="0" fontId="27" fillId="10" borderId="17" xfId="0" applyFont="1" applyFill="1" applyBorder="1" applyAlignment="1" applyProtection="1">
      <alignment horizontal="left" wrapText="1"/>
    </xf>
    <xf numFmtId="0" fontId="27" fillId="2" borderId="19" xfId="0" applyFont="1" applyFill="1" applyBorder="1" applyAlignment="1" applyProtection="1">
      <alignment horizontal="left" wrapText="1"/>
    </xf>
    <xf numFmtId="0" fontId="27" fillId="13" borderId="19" xfId="0" applyFont="1" applyFill="1" applyBorder="1" applyAlignment="1" applyProtection="1">
      <alignment horizontal="left" wrapText="1"/>
    </xf>
    <xf numFmtId="0" fontId="28" fillId="12" borderId="19" xfId="0" applyFont="1" applyFill="1" applyBorder="1"/>
    <xf numFmtId="0" fontId="27" fillId="10" borderId="13" xfId="0" applyFont="1" applyFill="1" applyBorder="1" applyAlignment="1"/>
    <xf numFmtId="0" fontId="27" fillId="21" borderId="17" xfId="0" applyFont="1" applyFill="1" applyBorder="1" applyAlignment="1">
      <alignment wrapText="1"/>
    </xf>
    <xf numFmtId="0" fontId="27" fillId="3" borderId="19" xfId="0" applyFont="1" applyFill="1" applyBorder="1" applyAlignment="1">
      <alignment wrapText="1"/>
    </xf>
    <xf numFmtId="0" fontId="27" fillId="17" borderId="19" xfId="0" applyFont="1" applyFill="1" applyBorder="1" applyAlignment="1">
      <alignment horizontal="left" wrapText="1"/>
    </xf>
    <xf numFmtId="0" fontId="25" fillId="0" borderId="22" xfId="0" applyFont="1" applyBorder="1" applyAlignment="1">
      <alignment horizontal="left"/>
    </xf>
    <xf numFmtId="2" fontId="27" fillId="10" borderId="33" xfId="0" applyNumberFormat="1" applyFont="1" applyFill="1" applyBorder="1" applyAlignment="1" applyProtection="1"/>
    <xf numFmtId="0" fontId="27" fillId="10" borderId="33" xfId="0" applyFont="1" applyFill="1" applyBorder="1" applyAlignment="1" applyProtection="1">
      <alignment wrapText="1"/>
    </xf>
    <xf numFmtId="0" fontId="25" fillId="0" borderId="19" xfId="0" applyFont="1" applyFill="1" applyBorder="1" applyAlignment="1">
      <alignment horizontal="left"/>
    </xf>
    <xf numFmtId="0" fontId="28" fillId="9" borderId="30" xfId="0" applyFont="1" applyFill="1" applyBorder="1" applyAlignment="1" applyProtection="1">
      <alignment horizontal="left"/>
    </xf>
    <xf numFmtId="0" fontId="5" fillId="0" borderId="22" xfId="0" applyFont="1" applyBorder="1" applyAlignment="1" applyProtection="1">
      <alignment horizontal="left" wrapText="1"/>
    </xf>
    <xf numFmtId="0" fontId="8" fillId="11" borderId="32" xfId="0" applyFont="1" applyFill="1" applyBorder="1" applyAlignment="1" applyProtection="1">
      <alignment wrapText="1"/>
    </xf>
    <xf numFmtId="0" fontId="8" fillId="12" borderId="32" xfId="0" applyFont="1" applyFill="1" applyBorder="1" applyAlignment="1" applyProtection="1">
      <alignment wrapText="1"/>
    </xf>
    <xf numFmtId="0" fontId="7" fillId="9" borderId="4" xfId="0" applyFont="1" applyFill="1" applyBorder="1" applyAlignment="1" applyProtection="1">
      <alignment wrapText="1"/>
    </xf>
    <xf numFmtId="0" fontId="15" fillId="2" borderId="33" xfId="0" applyFont="1" applyFill="1" applyBorder="1" applyAlignment="1" applyProtection="1">
      <alignment wrapText="1"/>
    </xf>
    <xf numFmtId="0" fontId="7" fillId="13" borderId="33" xfId="0" applyFont="1" applyFill="1" applyBorder="1" applyAlignment="1" applyProtection="1">
      <alignment wrapText="1"/>
    </xf>
    <xf numFmtId="0" fontId="7" fillId="14" borderId="33" xfId="0" applyFont="1" applyFill="1" applyBorder="1" applyAlignment="1" applyProtection="1">
      <alignment wrapText="1"/>
    </xf>
    <xf numFmtId="0" fontId="5" fillId="0" borderId="33" xfId="0" applyFont="1" applyBorder="1" applyAlignment="1" applyProtection="1">
      <alignment wrapText="1"/>
    </xf>
    <xf numFmtId="0" fontId="7" fillId="9" borderId="33" xfId="0" applyFont="1" applyFill="1" applyBorder="1" applyAlignment="1" applyProtection="1">
      <alignment wrapText="1"/>
    </xf>
    <xf numFmtId="0" fontId="5" fillId="0" borderId="34" xfId="0" applyFont="1" applyBorder="1" applyAlignment="1" applyProtection="1">
      <alignment wrapText="1"/>
    </xf>
    <xf numFmtId="3" fontId="4" fillId="9" borderId="2" xfId="0" applyNumberFormat="1" applyFont="1" applyFill="1" applyBorder="1" applyProtection="1"/>
    <xf numFmtId="0" fontId="4" fillId="0" borderId="2" xfId="0" applyFont="1" applyFill="1" applyBorder="1"/>
    <xf numFmtId="3" fontId="4" fillId="10" borderId="2" xfId="0" applyNumberFormat="1" applyFont="1" applyFill="1" applyBorder="1" applyProtection="1"/>
    <xf numFmtId="3" fontId="4" fillId="13" borderId="2" xfId="0" applyNumberFormat="1" applyFont="1" applyFill="1" applyBorder="1" applyProtection="1"/>
    <xf numFmtId="3" fontId="4" fillId="14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0" fontId="6" fillId="0" borderId="2" xfId="0" applyFont="1" applyBorder="1"/>
    <xf numFmtId="3" fontId="6" fillId="0" borderId="2" xfId="0" applyNumberFormat="1" applyFont="1" applyFill="1" applyBorder="1" applyProtection="1"/>
    <xf numFmtId="0" fontId="13" fillId="0" borderId="32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 vertical="center"/>
    </xf>
    <xf numFmtId="0" fontId="0" fillId="0" borderId="23" xfId="0" applyBorder="1"/>
    <xf numFmtId="3" fontId="6" fillId="0" borderId="23" xfId="0" applyNumberFormat="1" applyFont="1" applyFill="1" applyBorder="1" applyProtection="1"/>
    <xf numFmtId="3" fontId="10" fillId="11" borderId="15" xfId="0" applyNumberFormat="1" applyFont="1" applyFill="1" applyBorder="1" applyProtection="1"/>
    <xf numFmtId="3" fontId="4" fillId="9" borderId="7" xfId="0" applyNumberFormat="1" applyFont="1" applyFill="1" applyBorder="1" applyProtection="1"/>
    <xf numFmtId="3" fontId="10" fillId="12" borderId="15" xfId="0" applyNumberFormat="1" applyFont="1" applyFill="1" applyBorder="1" applyProtection="1"/>
    <xf numFmtId="0" fontId="25" fillId="6" borderId="33" xfId="0" applyFont="1" applyFill="1" applyBorder="1" applyAlignment="1" applyProtection="1">
      <alignment wrapText="1"/>
    </xf>
    <xf numFmtId="0" fontId="27" fillId="13" borderId="33" xfId="0" applyFont="1" applyFill="1" applyBorder="1" applyAlignment="1" applyProtection="1">
      <alignment wrapText="1"/>
    </xf>
    <xf numFmtId="0" fontId="27" fillId="8" borderId="33" xfId="0" applyFont="1" applyFill="1" applyBorder="1" applyAlignment="1" applyProtection="1">
      <alignment wrapText="1"/>
    </xf>
    <xf numFmtId="0" fontId="25" fillId="14" borderId="33" xfId="0" applyFont="1" applyFill="1" applyBorder="1" applyAlignment="1" applyProtection="1">
      <alignment wrapText="1"/>
    </xf>
    <xf numFmtId="0" fontId="25" fillId="0" borderId="33" xfId="0" applyFont="1" applyBorder="1" applyAlignment="1" applyProtection="1">
      <alignment wrapText="1"/>
    </xf>
    <xf numFmtId="0" fontId="25" fillId="0" borderId="33" xfId="0" applyFont="1" applyFill="1" applyBorder="1" applyAlignment="1" applyProtection="1">
      <alignment wrapText="1"/>
    </xf>
    <xf numFmtId="0" fontId="27" fillId="10" borderId="33" xfId="0" applyFont="1" applyFill="1" applyBorder="1" applyAlignment="1" applyProtection="1">
      <alignment horizontal="left" wrapText="1"/>
    </xf>
    <xf numFmtId="0" fontId="25" fillId="15" borderId="33" xfId="0" applyFont="1" applyFill="1" applyBorder="1" applyAlignment="1" applyProtection="1">
      <alignment wrapText="1"/>
    </xf>
    <xf numFmtId="0" fontId="25" fillId="0" borderId="33" xfId="0" applyFont="1" applyBorder="1" applyAlignment="1" applyProtection="1">
      <alignment horizontal="left" wrapText="1"/>
    </xf>
    <xf numFmtId="0" fontId="25" fillId="0" borderId="33" xfId="0" applyFont="1" applyBorder="1" applyAlignment="1" applyProtection="1">
      <alignment horizontal="left"/>
    </xf>
    <xf numFmtId="0" fontId="25" fillId="16" borderId="33" xfId="0" applyFont="1" applyFill="1" applyBorder="1" applyAlignment="1" applyProtection="1">
      <alignment wrapText="1"/>
    </xf>
    <xf numFmtId="0" fontId="25" fillId="7" borderId="33" xfId="0" applyFont="1" applyFill="1" applyBorder="1" applyAlignment="1" applyProtection="1">
      <alignment wrapText="1"/>
    </xf>
    <xf numFmtId="0" fontId="25" fillId="7" borderId="33" xfId="0" applyFont="1" applyFill="1" applyBorder="1" applyAlignment="1" applyProtection="1">
      <alignment horizontal="left"/>
    </xf>
    <xf numFmtId="0" fontId="25" fillId="0" borderId="33" xfId="0" applyFont="1" applyFill="1" applyBorder="1" applyAlignment="1" applyProtection="1">
      <alignment horizontal="left"/>
    </xf>
    <xf numFmtId="0" fontId="25" fillId="14" borderId="33" xfId="0" applyFont="1" applyFill="1" applyBorder="1" applyAlignment="1" applyProtection="1">
      <alignment horizontal="left"/>
    </xf>
    <xf numFmtId="0" fontId="27" fillId="10" borderId="9" xfId="0" applyFont="1" applyFill="1" applyBorder="1" applyAlignment="1" applyProtection="1">
      <alignment horizontal="left" wrapText="1"/>
    </xf>
    <xf numFmtId="0" fontId="27" fillId="0" borderId="9" xfId="0" applyFont="1" applyFill="1" applyBorder="1" applyAlignment="1" applyProtection="1">
      <alignment wrapText="1"/>
    </xf>
    <xf numFmtId="0" fontId="27" fillId="8" borderId="9" xfId="0" applyFont="1" applyFill="1" applyBorder="1" applyAlignment="1" applyProtection="1">
      <alignment wrapText="1"/>
    </xf>
    <xf numFmtId="3" fontId="25" fillId="0" borderId="33" xfId="0" applyNumberFormat="1" applyFont="1" applyFill="1" applyBorder="1" applyAlignment="1" applyProtection="1">
      <alignment horizontal="left" wrapText="1"/>
    </xf>
    <xf numFmtId="2" fontId="25" fillId="2" borderId="33" xfId="0" applyNumberFormat="1" applyFont="1" applyFill="1" applyBorder="1" applyAlignment="1" applyProtection="1">
      <alignment wrapText="1"/>
    </xf>
    <xf numFmtId="0" fontId="27" fillId="13" borderId="33" xfId="0" applyFont="1" applyFill="1" applyBorder="1" applyAlignment="1">
      <alignment wrapText="1"/>
    </xf>
    <xf numFmtId="0" fontId="27" fillId="8" borderId="33" xfId="0" applyFont="1" applyFill="1" applyBorder="1" applyAlignment="1">
      <alignment wrapText="1"/>
    </xf>
    <xf numFmtId="0" fontId="27" fillId="10" borderId="9" xfId="0" applyFont="1" applyFill="1" applyBorder="1" applyAlignment="1" applyProtection="1">
      <alignment wrapText="1"/>
    </xf>
    <xf numFmtId="0" fontId="25" fillId="15" borderId="33" xfId="0" applyFont="1" applyFill="1" applyBorder="1" applyAlignment="1">
      <alignment wrapText="1"/>
    </xf>
    <xf numFmtId="0" fontId="25" fillId="0" borderId="33" xfId="0" applyFont="1" applyBorder="1" applyAlignment="1">
      <alignment wrapText="1"/>
    </xf>
    <xf numFmtId="0" fontId="25" fillId="0" borderId="33" xfId="0" applyFont="1" applyFill="1" applyBorder="1" applyAlignment="1">
      <alignment wrapText="1"/>
    </xf>
    <xf numFmtId="0" fontId="28" fillId="9" borderId="9" xfId="0" applyFont="1" applyFill="1" applyBorder="1" applyAlignment="1">
      <alignment wrapText="1"/>
    </xf>
    <xf numFmtId="0" fontId="28" fillId="9" borderId="33" xfId="0" applyFont="1" applyFill="1" applyBorder="1" applyAlignment="1" applyProtection="1">
      <alignment wrapText="1"/>
    </xf>
    <xf numFmtId="0" fontId="27" fillId="10" borderId="33" xfId="0" applyFont="1" applyFill="1" applyBorder="1"/>
    <xf numFmtId="0" fontId="25" fillId="2" borderId="33" xfId="0" applyFont="1" applyFill="1" applyBorder="1" applyAlignment="1" applyProtection="1">
      <alignment wrapText="1"/>
    </xf>
    <xf numFmtId="0" fontId="27" fillId="10" borderId="4" xfId="0" applyFont="1" applyFill="1" applyBorder="1" applyAlignment="1" applyProtection="1">
      <alignment vertical="top" wrapText="1"/>
      <protection locked="0"/>
    </xf>
    <xf numFmtId="0" fontId="27" fillId="10" borderId="6" xfId="0" applyFont="1" applyFill="1" applyBorder="1" applyAlignment="1">
      <alignment wrapText="1"/>
    </xf>
    <xf numFmtId="0" fontId="25" fillId="6" borderId="33" xfId="0" applyFont="1" applyFill="1" applyBorder="1" applyAlignment="1">
      <alignment wrapText="1"/>
    </xf>
    <xf numFmtId="0" fontId="27" fillId="10" borderId="33" xfId="0" applyFont="1" applyFill="1" applyBorder="1" applyAlignment="1" applyProtection="1">
      <alignment horizontal="left"/>
    </xf>
    <xf numFmtId="0" fontId="27" fillId="10" borderId="33" xfId="0" applyFont="1" applyFill="1" applyBorder="1" applyAlignment="1">
      <alignment wrapText="1"/>
    </xf>
    <xf numFmtId="0" fontId="25" fillId="2" borderId="33" xfId="0" applyFont="1" applyFill="1" applyBorder="1" applyAlignment="1">
      <alignment wrapText="1"/>
    </xf>
    <xf numFmtId="0" fontId="23" fillId="10" borderId="33" xfId="0" applyFont="1" applyFill="1" applyBorder="1" applyAlignment="1">
      <alignment wrapText="1"/>
    </xf>
    <xf numFmtId="0" fontId="28" fillId="22" borderId="9" xfId="0" applyFont="1" applyFill="1" applyBorder="1" applyAlignment="1" applyProtection="1">
      <alignment wrapText="1"/>
    </xf>
    <xf numFmtId="0" fontId="28" fillId="9" borderId="9" xfId="0" applyFont="1" applyFill="1" applyBorder="1" applyAlignment="1" applyProtection="1">
      <alignment wrapText="1"/>
    </xf>
    <xf numFmtId="0" fontId="27" fillId="10" borderId="1" xfId="0" applyFont="1" applyFill="1" applyBorder="1" applyAlignment="1" applyProtection="1">
      <alignment wrapText="1"/>
    </xf>
    <xf numFmtId="0" fontId="27" fillId="13" borderId="4" xfId="0" applyFont="1" applyFill="1" applyBorder="1" applyAlignment="1" applyProtection="1">
      <alignment wrapText="1"/>
    </xf>
    <xf numFmtId="0" fontId="27" fillId="10" borderId="5" xfId="0" applyFont="1" applyFill="1" applyBorder="1" applyAlignment="1">
      <alignment wrapText="1"/>
    </xf>
    <xf numFmtId="0" fontId="29" fillId="6" borderId="33" xfId="0" applyFont="1" applyFill="1" applyBorder="1" applyAlignment="1" applyProtection="1">
      <alignment wrapText="1"/>
    </xf>
    <xf numFmtId="0" fontId="28" fillId="22" borderId="9" xfId="0" applyFont="1" applyFill="1" applyBorder="1" applyAlignment="1" applyProtection="1">
      <alignment horizontal="center" wrapText="1"/>
    </xf>
    <xf numFmtId="0" fontId="25" fillId="15" borderId="33" xfId="0" applyFont="1" applyFill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0" fontId="27" fillId="2" borderId="33" xfId="0" applyFont="1" applyFill="1" applyBorder="1" applyAlignment="1">
      <alignment wrapText="1"/>
    </xf>
    <xf numFmtId="0" fontId="27" fillId="15" borderId="33" xfId="0" applyFont="1" applyFill="1" applyBorder="1" applyAlignment="1">
      <alignment wrapText="1"/>
    </xf>
    <xf numFmtId="0" fontId="27" fillId="10" borderId="9" xfId="0" applyFont="1" applyFill="1" applyBorder="1" applyAlignment="1">
      <alignment horizontal="left" wrapText="1"/>
    </xf>
    <xf numFmtId="0" fontId="27" fillId="6" borderId="33" xfId="0" applyFont="1" applyFill="1" applyBorder="1" applyAlignment="1">
      <alignment horizontal="left" wrapText="1"/>
    </xf>
    <xf numFmtId="0" fontId="27" fillId="8" borderId="33" xfId="0" applyFont="1" applyFill="1" applyBorder="1" applyAlignment="1">
      <alignment horizontal="left" wrapText="1"/>
    </xf>
    <xf numFmtId="0" fontId="25" fillId="6" borderId="33" xfId="0" applyFont="1" applyFill="1" applyBorder="1" applyAlignment="1">
      <alignment horizontal="left" wrapText="1"/>
    </xf>
    <xf numFmtId="0" fontId="28" fillId="22" borderId="9" xfId="0" applyFont="1" applyFill="1" applyBorder="1" applyAlignment="1">
      <alignment horizontal="center" wrapText="1"/>
    </xf>
    <xf numFmtId="0" fontId="28" fillId="10" borderId="33" xfId="0" applyFont="1" applyFill="1" applyBorder="1"/>
    <xf numFmtId="0" fontId="27" fillId="6" borderId="33" xfId="0" applyFont="1" applyFill="1" applyBorder="1" applyAlignment="1">
      <alignment wrapText="1"/>
    </xf>
    <xf numFmtId="0" fontId="28" fillId="10" borderId="33" xfId="0" applyFont="1" applyFill="1" applyBorder="1" applyAlignment="1">
      <alignment vertical="top" wrapText="1"/>
    </xf>
    <xf numFmtId="0" fontId="27" fillId="10" borderId="33" xfId="0" applyFont="1" applyFill="1" applyBorder="1" applyAlignment="1"/>
    <xf numFmtId="0" fontId="25" fillId="0" borderId="5" xfId="0" applyFont="1" applyBorder="1" applyAlignment="1">
      <alignment wrapText="1"/>
    </xf>
    <xf numFmtId="0" fontId="27" fillId="2" borderId="33" xfId="0" applyFont="1" applyFill="1" applyBorder="1" applyAlignment="1" applyProtection="1">
      <alignment wrapText="1"/>
    </xf>
    <xf numFmtId="0" fontId="25" fillId="15" borderId="33" xfId="0" applyFont="1" applyFill="1" applyBorder="1"/>
    <xf numFmtId="0" fontId="25" fillId="0" borderId="33" xfId="0" applyFont="1" applyBorder="1"/>
    <xf numFmtId="0" fontId="27" fillId="3" borderId="33" xfId="0" applyFont="1" applyFill="1" applyBorder="1" applyAlignment="1">
      <alignment wrapText="1"/>
    </xf>
    <xf numFmtId="0" fontId="25" fillId="0" borderId="33" xfId="0" applyFont="1" applyBorder="1" applyAlignment="1">
      <alignment horizontal="left" wrapText="1"/>
    </xf>
    <xf numFmtId="0" fontId="29" fillId="19" borderId="9" xfId="0" applyFont="1" applyFill="1" applyBorder="1" applyAlignment="1">
      <alignment wrapText="1"/>
    </xf>
    <xf numFmtId="0" fontId="31" fillId="10" borderId="33" xfId="0" applyFont="1" applyFill="1" applyBorder="1" applyAlignment="1">
      <alignment horizontal="left" wrapText="1"/>
    </xf>
    <xf numFmtId="0" fontId="31" fillId="10" borderId="33" xfId="0" applyFont="1" applyFill="1" applyBorder="1" applyAlignment="1">
      <alignment wrapText="1"/>
    </xf>
    <xf numFmtId="0" fontId="31" fillId="3" borderId="33" xfId="0" applyFont="1" applyFill="1" applyBorder="1" applyAlignment="1">
      <alignment wrapText="1"/>
    </xf>
    <xf numFmtId="0" fontId="31" fillId="10" borderId="33" xfId="0" applyFont="1" applyFill="1" applyBorder="1"/>
    <xf numFmtId="0" fontId="32" fillId="3" borderId="33" xfId="0" applyFont="1" applyFill="1" applyBorder="1" applyAlignment="1">
      <alignment wrapText="1"/>
    </xf>
    <xf numFmtId="0" fontId="31" fillId="2" borderId="33" xfId="0" applyFont="1" applyFill="1" applyBorder="1" applyAlignment="1" applyProtection="1">
      <alignment wrapText="1"/>
    </xf>
    <xf numFmtId="0" fontId="31" fillId="6" borderId="33" xfId="0" applyFont="1" applyFill="1" applyBorder="1" applyAlignment="1">
      <alignment wrapText="1"/>
    </xf>
    <xf numFmtId="0" fontId="34" fillId="20" borderId="33" xfId="0" applyFont="1" applyFill="1" applyBorder="1" applyAlignment="1"/>
    <xf numFmtId="0" fontId="31" fillId="5" borderId="33" xfId="0" applyFont="1" applyFill="1" applyBorder="1" applyAlignment="1"/>
    <xf numFmtId="0" fontId="31" fillId="9" borderId="9" xfId="0" applyFont="1" applyFill="1" applyBorder="1" applyAlignment="1">
      <alignment wrapText="1"/>
    </xf>
    <xf numFmtId="0" fontId="28" fillId="22" borderId="9" xfId="0" applyFont="1" applyFill="1" applyBorder="1" applyAlignment="1">
      <alignment wrapText="1"/>
    </xf>
    <xf numFmtId="0" fontId="32" fillId="6" borderId="33" xfId="0" applyFont="1" applyFill="1" applyBorder="1" applyAlignment="1">
      <alignment wrapText="1"/>
    </xf>
    <xf numFmtId="0" fontId="27" fillId="12" borderId="33" xfId="0" applyFont="1" applyFill="1" applyBorder="1" applyAlignment="1" applyProtection="1">
      <alignment wrapText="1"/>
    </xf>
    <xf numFmtId="0" fontId="28" fillId="9" borderId="1" xfId="0" applyFont="1" applyFill="1" applyBorder="1" applyAlignment="1" applyProtection="1">
      <alignment wrapText="1"/>
    </xf>
    <xf numFmtId="0" fontId="28" fillId="10" borderId="4" xfId="0" applyFont="1" applyFill="1" applyBorder="1" applyAlignment="1">
      <alignment wrapText="1"/>
    </xf>
    <xf numFmtId="0" fontId="27" fillId="6" borderId="33" xfId="0" applyFont="1" applyFill="1" applyBorder="1" applyAlignment="1" applyProtection="1">
      <alignment wrapText="1"/>
    </xf>
    <xf numFmtId="0" fontId="28" fillId="12" borderId="33" xfId="0" applyFont="1" applyFill="1" applyBorder="1" applyAlignment="1">
      <alignment wrapText="1"/>
    </xf>
    <xf numFmtId="0" fontId="29" fillId="19" borderId="1" xfId="0" applyFont="1" applyFill="1" applyBorder="1" applyAlignment="1">
      <alignment wrapText="1"/>
    </xf>
    <xf numFmtId="0" fontId="27" fillId="10" borderId="4" xfId="0" applyFont="1" applyFill="1" applyBorder="1" applyAlignment="1"/>
    <xf numFmtId="0" fontId="27" fillId="21" borderId="4" xfId="0" applyFont="1" applyFill="1" applyBorder="1" applyAlignment="1">
      <alignment wrapText="1"/>
    </xf>
    <xf numFmtId="0" fontId="25" fillId="0" borderId="34" xfId="0" applyFont="1" applyBorder="1" applyAlignment="1">
      <alignment wrapText="1"/>
    </xf>
    <xf numFmtId="3" fontId="28" fillId="9" borderId="2" xfId="0" applyNumberFormat="1" applyFont="1" applyFill="1" applyBorder="1" applyAlignment="1" applyProtection="1">
      <alignment horizontal="right" wrapText="1"/>
    </xf>
    <xf numFmtId="3" fontId="28" fillId="10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8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5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28" fillId="9" borderId="2" xfId="0" applyNumberFormat="1" applyFont="1" applyFill="1" applyBorder="1" applyAlignment="1">
      <alignment horizontal="right" wrapText="1"/>
    </xf>
    <xf numFmtId="3" fontId="30" fillId="22" borderId="2" xfId="0" applyNumberFormat="1" applyFont="1" applyFill="1" applyBorder="1" applyAlignment="1" applyProtection="1">
      <alignment horizontal="right" wrapText="1"/>
    </xf>
    <xf numFmtId="3" fontId="29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8" fillId="22" borderId="2" xfId="0" applyNumberFormat="1" applyFont="1" applyFill="1" applyBorder="1" applyAlignment="1">
      <alignment horizontal="right" wrapText="1"/>
    </xf>
    <xf numFmtId="3" fontId="28" fillId="10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8" fillId="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 applyProtection="1">
      <alignment horizontal="right" wrapText="1"/>
    </xf>
    <xf numFmtId="3" fontId="28" fillId="9" borderId="2" xfId="0" applyNumberFormat="1" applyFont="1" applyFill="1" applyBorder="1" applyAlignment="1">
      <alignment horizontal="right"/>
    </xf>
    <xf numFmtId="3" fontId="28" fillId="10" borderId="2" xfId="0" applyNumberFormat="1" applyFont="1" applyFill="1" applyBorder="1" applyAlignment="1">
      <alignment horizontal="right"/>
    </xf>
    <xf numFmtId="3" fontId="28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8" fillId="6" borderId="2" xfId="0" applyNumberFormat="1" applyFont="1" applyFill="1" applyBorder="1" applyAlignment="1" applyProtection="1">
      <alignment horizontal="right" wrapText="1"/>
    </xf>
    <xf numFmtId="3" fontId="30" fillId="22" borderId="2" xfId="0" applyNumberFormat="1" applyFont="1" applyFill="1" applyBorder="1" applyAlignment="1">
      <alignment horizontal="right" wrapText="1"/>
    </xf>
    <xf numFmtId="3" fontId="28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8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8" fillId="0" borderId="2" xfId="0" applyNumberFormat="1" applyFont="1" applyFill="1" applyBorder="1" applyAlignment="1">
      <alignment horizontal="right" wrapText="1"/>
    </xf>
    <xf numFmtId="3" fontId="30" fillId="19" borderId="2" xfId="0" applyNumberFormat="1" applyFont="1" applyFill="1" applyBorder="1" applyAlignment="1">
      <alignment horizontal="right" wrapText="1"/>
    </xf>
    <xf numFmtId="3" fontId="31" fillId="10" borderId="2" xfId="0" applyNumberFormat="1" applyFont="1" applyFill="1" applyBorder="1" applyAlignment="1">
      <alignment horizontal="right" wrapText="1"/>
    </xf>
    <xf numFmtId="3" fontId="31" fillId="0" borderId="2" xfId="0" applyNumberFormat="1" applyFont="1" applyFill="1" applyBorder="1" applyAlignment="1">
      <alignment horizontal="right" wrapText="1"/>
    </xf>
    <xf numFmtId="3" fontId="31" fillId="6" borderId="2" xfId="0" applyNumberFormat="1" applyFont="1" applyFill="1" applyBorder="1" applyAlignment="1" applyProtection="1">
      <alignment horizontal="right" wrapText="1"/>
    </xf>
    <xf numFmtId="3" fontId="31" fillId="10" borderId="2" xfId="0" applyNumberFormat="1" applyFont="1" applyFill="1" applyBorder="1" applyAlignment="1" applyProtection="1">
      <alignment horizontal="right" wrapText="1"/>
    </xf>
    <xf numFmtId="3" fontId="31" fillId="6" borderId="2" xfId="0" applyNumberFormat="1" applyFont="1" applyFill="1" applyBorder="1" applyAlignment="1">
      <alignment horizontal="right" wrapText="1"/>
    </xf>
    <xf numFmtId="3" fontId="28" fillId="20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8" fillId="12" borderId="2" xfId="0" applyNumberFormat="1" applyFont="1" applyFill="1" applyBorder="1" applyAlignment="1" applyProtection="1">
      <alignment horizontal="right" wrapText="1"/>
    </xf>
    <xf numFmtId="3" fontId="28" fillId="12" borderId="2" xfId="0" applyNumberFormat="1" applyFont="1" applyFill="1" applyBorder="1" applyAlignment="1">
      <alignment horizontal="right" wrapText="1"/>
    </xf>
    <xf numFmtId="3" fontId="28" fillId="21" borderId="2" xfId="0" applyNumberFormat="1" applyFont="1" applyFill="1" applyBorder="1" applyAlignment="1">
      <alignment horizontal="right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 wrapText="1"/>
    </xf>
    <xf numFmtId="3" fontId="25" fillId="0" borderId="23" xfId="0" applyNumberFormat="1" applyFont="1" applyBorder="1" applyAlignment="1">
      <alignment horizontal="right" wrapText="1"/>
    </xf>
    <xf numFmtId="0" fontId="27" fillId="25" borderId="19" xfId="0" applyFont="1" applyFill="1" applyBorder="1"/>
    <xf numFmtId="0" fontId="27" fillId="25" borderId="33" xfId="0" applyFont="1" applyFill="1" applyBorder="1" applyAlignment="1">
      <alignment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0" fontId="27" fillId="0" borderId="32" xfId="0" applyFont="1" applyBorder="1" applyAlignment="1" applyProtection="1">
      <alignment horizontal="center"/>
    </xf>
    <xf numFmtId="0" fontId="14" fillId="0" borderId="15" xfId="0" applyFont="1" applyBorder="1" applyAlignment="1">
      <alignment horizontal="center"/>
    </xf>
    <xf numFmtId="0" fontId="4" fillId="12" borderId="15" xfId="0" applyFont="1" applyFill="1" applyBorder="1"/>
    <xf numFmtId="0" fontId="4" fillId="9" borderId="7" xfId="0" applyFont="1" applyFill="1" applyBorder="1"/>
    <xf numFmtId="0" fontId="4" fillId="10" borderId="2" xfId="0" applyFont="1" applyFill="1" applyBorder="1"/>
    <xf numFmtId="0" fontId="6" fillId="10" borderId="2" xfId="0" applyFont="1" applyFill="1" applyBorder="1"/>
    <xf numFmtId="0" fontId="0" fillId="10" borderId="2" xfId="0" applyFill="1" applyBorder="1"/>
    <xf numFmtId="0" fontId="4" fillId="13" borderId="2" xfId="0" applyFont="1" applyFill="1" applyBorder="1"/>
    <xf numFmtId="0" fontId="4" fillId="14" borderId="2" xfId="0" applyFont="1" applyFill="1" applyBorder="1"/>
    <xf numFmtId="0" fontId="0" fillId="0" borderId="0" xfId="0" applyAlignment="1" applyProtection="1"/>
    <xf numFmtId="0" fontId="0" fillId="0" borderId="0" xfId="0" applyAlignment="1" applyProtection="1">
      <protection locked="0"/>
    </xf>
    <xf numFmtId="3" fontId="4" fillId="9" borderId="18" xfId="0" applyNumberFormat="1" applyFont="1" applyFill="1" applyBorder="1" applyAlignment="1"/>
    <xf numFmtId="3" fontId="4" fillId="9" borderId="20" xfId="0" applyNumberFormat="1" applyFont="1" applyFill="1" applyBorder="1" applyAlignment="1"/>
    <xf numFmtId="3" fontId="11" fillId="24" borderId="12" xfId="0" applyNumberFormat="1" applyFont="1" applyFill="1" applyBorder="1" applyAlignment="1"/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wrapText="1"/>
    </xf>
    <xf numFmtId="3" fontId="0" fillId="0" borderId="38" xfId="0" applyNumberFormat="1" applyFill="1" applyBorder="1" applyAlignment="1"/>
    <xf numFmtId="3" fontId="35" fillId="11" borderId="15" xfId="0" applyNumberFormat="1" applyFont="1" applyFill="1" applyBorder="1" applyAlignment="1" applyProtection="1">
      <alignment horizontal="right" wrapText="1"/>
    </xf>
    <xf numFmtId="3" fontId="35" fillId="12" borderId="15" xfId="0" applyNumberFormat="1" applyFont="1" applyFill="1" applyBorder="1" applyAlignment="1" applyProtection="1">
      <alignment horizontal="right" wrapText="1"/>
    </xf>
    <xf numFmtId="0" fontId="28" fillId="11" borderId="10" xfId="0" applyFont="1" applyFill="1" applyBorder="1" applyAlignment="1" applyProtection="1">
      <alignment horizontal="left"/>
    </xf>
    <xf numFmtId="0" fontId="28" fillId="11" borderId="32" xfId="0" applyFont="1" applyFill="1" applyBorder="1" applyAlignment="1" applyProtection="1">
      <alignment wrapText="1"/>
    </xf>
    <xf numFmtId="0" fontId="28" fillId="12" borderId="10" xfId="0" applyFont="1" applyFill="1" applyBorder="1" applyAlignment="1" applyProtection="1">
      <alignment horizontal="left"/>
    </xf>
    <xf numFmtId="0" fontId="28" fillId="12" borderId="32" xfId="0" applyFont="1" applyFill="1" applyBorder="1" applyAlignment="1" applyProtection="1">
      <alignment wrapText="1"/>
    </xf>
    <xf numFmtId="0" fontId="28" fillId="0" borderId="32" xfId="0" applyFont="1" applyBorder="1" applyAlignment="1">
      <alignment horizontal="center" wrapText="1"/>
    </xf>
    <xf numFmtId="0" fontId="28" fillId="0" borderId="3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wrapText="1"/>
    </xf>
    <xf numFmtId="3" fontId="31" fillId="9" borderId="7" xfId="0" applyNumberFormat="1" applyFont="1" applyFill="1" applyBorder="1" applyAlignment="1" applyProtection="1">
      <alignment horizontal="right" wrapText="1"/>
    </xf>
    <xf numFmtId="3" fontId="31" fillId="13" borderId="2" xfId="0" applyNumberFormat="1" applyFont="1" applyFill="1" applyBorder="1" applyAlignment="1">
      <alignment horizontal="right" wrapText="1"/>
    </xf>
    <xf numFmtId="3" fontId="31" fillId="8" borderId="2" xfId="0" applyNumberFormat="1" applyFont="1" applyFill="1" applyBorder="1" applyAlignment="1">
      <alignment horizontal="right" wrapText="1"/>
    </xf>
    <xf numFmtId="0" fontId="11" fillId="0" borderId="15" xfId="0" applyFont="1" applyBorder="1" applyAlignment="1">
      <alignment horizontal="center" vertical="center" wrapText="1"/>
    </xf>
    <xf numFmtId="0" fontId="11" fillId="11" borderId="15" xfId="0" applyFont="1" applyFill="1" applyBorder="1"/>
    <xf numFmtId="0" fontId="11" fillId="9" borderId="2" xfId="0" applyFont="1" applyFill="1" applyBorder="1"/>
    <xf numFmtId="0" fontId="11" fillId="10" borderId="2" xfId="0" applyFont="1" applyFill="1" applyBorder="1"/>
    <xf numFmtId="0" fontId="11" fillId="13" borderId="2" xfId="0" applyFont="1" applyFill="1" applyBorder="1"/>
    <xf numFmtId="0" fontId="11" fillId="14" borderId="2" xfId="0" applyFont="1" applyFill="1" applyBorder="1"/>
    <xf numFmtId="0" fontId="1" fillId="0" borderId="2" xfId="0" applyFont="1" applyBorder="1"/>
    <xf numFmtId="0" fontId="27" fillId="8" borderId="17" xfId="0" applyFont="1" applyFill="1" applyBorder="1" applyAlignment="1" applyProtection="1">
      <alignment horizontal="left" wrapText="1"/>
    </xf>
    <xf numFmtId="0" fontId="28" fillId="10" borderId="33" xfId="0" applyFont="1" applyFill="1" applyBorder="1" applyAlignment="1">
      <alignment wrapText="1"/>
    </xf>
    <xf numFmtId="3" fontId="28" fillId="9" borderId="2" xfId="0" applyNumberFormat="1" applyFont="1" applyFill="1" applyBorder="1" applyAlignment="1" applyProtection="1">
      <alignment horizontal="right" wrapText="1"/>
    </xf>
    <xf numFmtId="3" fontId="28" fillId="10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3" fontId="27" fillId="13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horizontal="right" wrapText="1"/>
    </xf>
    <xf numFmtId="3" fontId="25" fillId="14" borderId="2" xfId="0" applyNumberFormat="1" applyFont="1" applyFill="1" applyBorder="1" applyAlignment="1" applyProtection="1">
      <alignment horizontal="right" wrapText="1"/>
    </xf>
    <xf numFmtId="3" fontId="25" fillId="0" borderId="2" xfId="0" applyNumberFormat="1" applyFont="1" applyBorder="1" applyAlignment="1" applyProtection="1">
      <alignment horizontal="right" wrapText="1"/>
    </xf>
    <xf numFmtId="3" fontId="25" fillId="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2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 applyProtection="1">
      <alignment horizontal="right"/>
    </xf>
    <xf numFmtId="3" fontId="27" fillId="8" borderId="2" xfId="0" applyNumberFormat="1" applyFont="1" applyFill="1" applyBorder="1" applyAlignment="1" applyProtection="1">
      <alignment horizontal="right"/>
    </xf>
    <xf numFmtId="3" fontId="25" fillId="0" borderId="2" xfId="0" applyNumberFormat="1" applyFont="1" applyBorder="1" applyAlignment="1" applyProtection="1">
      <alignment wrapText="1"/>
    </xf>
    <xf numFmtId="3" fontId="25" fillId="16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horizontal="right" wrapText="1"/>
    </xf>
    <xf numFmtId="3" fontId="25" fillId="7" borderId="2" xfId="0" applyNumberFormat="1" applyFont="1" applyFill="1" applyBorder="1" applyAlignment="1" applyProtection="1">
      <alignment wrapText="1"/>
    </xf>
    <xf numFmtId="3" fontId="25" fillId="0" borderId="2" xfId="0" applyNumberFormat="1" applyFont="1" applyFill="1" applyBorder="1" applyAlignment="1" applyProtection="1">
      <alignment wrapText="1"/>
    </xf>
    <xf numFmtId="3" fontId="25" fillId="14" borderId="2" xfId="0" applyNumberFormat="1" applyFont="1" applyFill="1" applyBorder="1" applyAlignment="1" applyProtection="1">
      <alignment wrapText="1"/>
    </xf>
    <xf numFmtId="3" fontId="28" fillId="10" borderId="2" xfId="0" applyNumberFormat="1" applyFont="1" applyFill="1" applyBorder="1" applyAlignment="1" applyProtection="1">
      <alignment horizontal="right"/>
    </xf>
    <xf numFmtId="3" fontId="27" fillId="13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 applyProtection="1">
      <alignment horizontal="right" wrapText="1"/>
    </xf>
    <xf numFmtId="3" fontId="25" fillId="6" borderId="2" xfId="0" applyNumberFormat="1" applyFont="1" applyFill="1" applyBorder="1" applyAlignment="1" applyProtection="1">
      <alignment horizontal="right" wrapText="1"/>
    </xf>
    <xf numFmtId="3" fontId="29" fillId="15" borderId="2" xfId="0" applyNumberFormat="1" applyFont="1" applyFill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28" fillId="9" borderId="2" xfId="0" applyNumberFormat="1" applyFont="1" applyFill="1" applyBorder="1" applyAlignment="1">
      <alignment horizontal="right" wrapText="1"/>
    </xf>
    <xf numFmtId="3" fontId="30" fillId="22" borderId="2" xfId="0" applyNumberFormat="1" applyFont="1" applyFill="1" applyBorder="1" applyAlignment="1" applyProtection="1">
      <alignment horizontal="right" wrapText="1"/>
    </xf>
    <xf numFmtId="3" fontId="29" fillId="0" borderId="2" xfId="0" applyNumberFormat="1" applyFont="1" applyBorder="1" applyAlignment="1" applyProtection="1">
      <alignment horizontal="right" wrapText="1"/>
    </xf>
    <xf numFmtId="3" fontId="25" fillId="2" borderId="2" xfId="0" applyNumberFormat="1" applyFont="1" applyFill="1" applyBorder="1" applyAlignment="1" applyProtection="1">
      <alignment horizontal="right" wrapText="1"/>
    </xf>
    <xf numFmtId="3" fontId="28" fillId="22" borderId="2" xfId="0" applyNumberFormat="1" applyFont="1" applyFill="1" applyBorder="1" applyAlignment="1">
      <alignment horizontal="right" wrapText="1"/>
    </xf>
    <xf numFmtId="3" fontId="28" fillId="10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27" fillId="8" borderId="2" xfId="0" applyNumberFormat="1" applyFont="1" applyFill="1" applyBorder="1" applyAlignment="1">
      <alignment horizontal="right" wrapText="1"/>
    </xf>
    <xf numFmtId="3" fontId="25" fillId="15" borderId="2" xfId="0" applyNumberFormat="1" applyFont="1" applyFill="1" applyBorder="1" applyAlignment="1">
      <alignment horizontal="right" wrapText="1"/>
    </xf>
    <xf numFmtId="3" fontId="25" fillId="0" borderId="2" xfId="0" applyNumberFormat="1" applyFont="1" applyBorder="1" applyAlignment="1">
      <alignment horizontal="right" wrapText="1"/>
    </xf>
    <xf numFmtId="3" fontId="28" fillId="2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 applyProtection="1">
      <alignment horizontal="right" wrapText="1"/>
    </xf>
    <xf numFmtId="3" fontId="28" fillId="9" borderId="2" xfId="0" applyNumberFormat="1" applyFont="1" applyFill="1" applyBorder="1" applyAlignment="1">
      <alignment horizontal="right"/>
    </xf>
    <xf numFmtId="3" fontId="28" fillId="10" borderId="2" xfId="0" applyNumberFormat="1" applyFont="1" applyFill="1" applyBorder="1" applyAlignment="1">
      <alignment horizontal="right"/>
    </xf>
    <xf numFmtId="3" fontId="28" fillId="6" borderId="2" xfId="0" applyNumberFormat="1" applyFont="1" applyFill="1" applyBorder="1" applyAlignment="1">
      <alignment horizontal="right" wrapText="1"/>
    </xf>
    <xf numFmtId="3" fontId="25" fillId="6" borderId="2" xfId="0" applyNumberFormat="1" applyFont="1" applyFill="1" applyBorder="1" applyAlignment="1">
      <alignment horizontal="right" wrapText="1"/>
    </xf>
    <xf numFmtId="3" fontId="28" fillId="22" borderId="2" xfId="0" applyNumberFormat="1" applyFont="1" applyFill="1" applyBorder="1" applyAlignment="1">
      <alignment horizontal="center" wrapText="1"/>
    </xf>
    <xf numFmtId="3" fontId="27" fillId="6" borderId="2" xfId="0" applyNumberFormat="1" applyFont="1" applyFill="1" applyBorder="1" applyAlignment="1" applyProtection="1">
      <alignment horizontal="right" wrapText="1"/>
    </xf>
    <xf numFmtId="3" fontId="27" fillId="8" borderId="2" xfId="0" applyNumberFormat="1" applyFont="1" applyFill="1" applyBorder="1" applyAlignment="1" applyProtection="1">
      <alignment wrapText="1"/>
    </xf>
    <xf numFmtId="3" fontId="25" fillId="15" borderId="2" xfId="0" applyNumberFormat="1" applyFont="1" applyFill="1" applyBorder="1" applyAlignment="1" applyProtection="1">
      <alignment wrapText="1"/>
    </xf>
    <xf numFmtId="3" fontId="28" fillId="6" borderId="2" xfId="0" applyNumberFormat="1" applyFont="1" applyFill="1" applyBorder="1" applyAlignment="1" applyProtection="1">
      <alignment horizontal="right" wrapText="1"/>
    </xf>
    <xf numFmtId="3" fontId="30" fillId="22" borderId="2" xfId="0" applyNumberFormat="1" applyFont="1" applyFill="1" applyBorder="1" applyAlignment="1">
      <alignment horizontal="right" wrapText="1"/>
    </xf>
    <xf numFmtId="3" fontId="28" fillId="3" borderId="2" xfId="0" applyNumberFormat="1" applyFont="1" applyFill="1" applyBorder="1" applyAlignment="1">
      <alignment horizontal="right" wrapText="1"/>
    </xf>
    <xf numFmtId="3" fontId="27" fillId="17" borderId="2" xfId="0" applyNumberFormat="1" applyFont="1" applyFill="1" applyBorder="1" applyAlignment="1">
      <alignment horizontal="right" wrapText="1"/>
    </xf>
    <xf numFmtId="3" fontId="27" fillId="18" borderId="2" xfId="0" applyNumberFormat="1" applyFont="1" applyFill="1" applyBorder="1" applyAlignment="1">
      <alignment horizontal="right" wrapText="1"/>
    </xf>
    <xf numFmtId="3" fontId="28" fillId="0" borderId="2" xfId="0" applyNumberFormat="1" applyFont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28" fillId="0" borderId="2" xfId="0" applyNumberFormat="1" applyFont="1" applyFill="1" applyBorder="1" applyAlignment="1">
      <alignment horizontal="right" wrapText="1"/>
    </xf>
    <xf numFmtId="3" fontId="30" fillId="19" borderId="2" xfId="0" applyNumberFormat="1" applyFont="1" applyFill="1" applyBorder="1" applyAlignment="1">
      <alignment horizontal="right" wrapText="1"/>
    </xf>
    <xf numFmtId="3" fontId="31" fillId="10" borderId="2" xfId="0" applyNumberFormat="1" applyFont="1" applyFill="1" applyBorder="1" applyAlignment="1">
      <alignment horizontal="right" wrapText="1"/>
    </xf>
    <xf numFmtId="3" fontId="31" fillId="0" borderId="2" xfId="0" applyNumberFormat="1" applyFont="1" applyFill="1" applyBorder="1" applyAlignment="1">
      <alignment horizontal="right" wrapText="1"/>
    </xf>
    <xf numFmtId="3" fontId="31" fillId="6" borderId="2" xfId="0" applyNumberFormat="1" applyFont="1" applyFill="1" applyBorder="1" applyAlignment="1" applyProtection="1">
      <alignment horizontal="right" wrapText="1"/>
    </xf>
    <xf numFmtId="3" fontId="31" fillId="10" borderId="2" xfId="0" applyNumberFormat="1" applyFont="1" applyFill="1" applyBorder="1" applyAlignment="1" applyProtection="1">
      <alignment horizontal="right" wrapText="1"/>
    </xf>
    <xf numFmtId="3" fontId="31" fillId="6" borderId="2" xfId="0" applyNumberFormat="1" applyFont="1" applyFill="1" applyBorder="1" applyAlignment="1">
      <alignment horizontal="right" wrapText="1"/>
    </xf>
    <xf numFmtId="3" fontId="28" fillId="20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/>
    </xf>
    <xf numFmtId="3" fontId="27" fillId="17" borderId="2" xfId="0" applyNumberFormat="1" applyFont="1" applyFill="1" applyBorder="1" applyAlignment="1">
      <alignment horizontal="right"/>
    </xf>
    <xf numFmtId="3" fontId="27" fillId="18" borderId="2" xfId="0" applyNumberFormat="1" applyFont="1" applyFill="1" applyBorder="1" applyAlignment="1">
      <alignment horizontal="right"/>
    </xf>
    <xf numFmtId="3" fontId="31" fillId="3" borderId="2" xfId="0" applyNumberFormat="1" applyFont="1" applyFill="1" applyBorder="1" applyAlignment="1">
      <alignment horizontal="right" wrapText="1"/>
    </xf>
    <xf numFmtId="3" fontId="32" fillId="6" borderId="2" xfId="0" applyNumberFormat="1" applyFont="1" applyFill="1" applyBorder="1" applyAlignment="1">
      <alignment horizontal="right" wrapText="1"/>
    </xf>
    <xf numFmtId="3" fontId="28" fillId="12" borderId="2" xfId="0" applyNumberFormat="1" applyFont="1" applyFill="1" applyBorder="1" applyAlignment="1" applyProtection="1">
      <alignment horizontal="right" wrapText="1"/>
    </xf>
    <xf numFmtId="3" fontId="28" fillId="12" borderId="2" xfId="0" applyNumberFormat="1" applyFont="1" applyFill="1" applyBorder="1" applyAlignment="1">
      <alignment horizontal="right" wrapText="1"/>
    </xf>
    <xf numFmtId="3" fontId="28" fillId="21" borderId="2" xfId="0" applyNumberFormat="1" applyFont="1" applyFill="1" applyBorder="1" applyAlignment="1">
      <alignment horizontal="right" wrapText="1"/>
    </xf>
    <xf numFmtId="3" fontId="25" fillId="0" borderId="23" xfId="0" applyNumberFormat="1" applyFont="1" applyBorder="1" applyAlignment="1">
      <alignment horizontal="right" wrapText="1"/>
    </xf>
    <xf numFmtId="3" fontId="27" fillId="10" borderId="2" xfId="0" applyNumberFormat="1" applyFont="1" applyFill="1" applyBorder="1" applyAlignment="1" applyProtection="1">
      <alignment horizontal="right" wrapText="1"/>
    </xf>
    <xf numFmtId="3" fontId="25" fillId="10" borderId="2" xfId="0" applyNumberFormat="1" applyFont="1" applyFill="1" applyBorder="1" applyAlignment="1" applyProtection="1">
      <alignment horizontal="right" wrapText="1"/>
    </xf>
    <xf numFmtId="3" fontId="1" fillId="6" borderId="2" xfId="0" applyNumberFormat="1" applyFont="1" applyFill="1" applyBorder="1" applyProtection="1"/>
    <xf numFmtId="0" fontId="21" fillId="11" borderId="15" xfId="0" applyNumberFormat="1" applyFont="1" applyFill="1" applyBorder="1" applyAlignment="1"/>
    <xf numFmtId="0" fontId="21" fillId="12" borderId="15" xfId="0" applyNumberFormat="1" applyFont="1" applyFill="1" applyBorder="1" applyAlignment="1"/>
    <xf numFmtId="0" fontId="16" fillId="9" borderId="7" xfId="0" applyNumberFormat="1" applyFont="1" applyFill="1" applyBorder="1" applyAlignment="1"/>
    <xf numFmtId="0" fontId="16" fillId="10" borderId="2" xfId="0" applyNumberFormat="1" applyFont="1" applyFill="1" applyBorder="1" applyAlignment="1"/>
    <xf numFmtId="0" fontId="0" fillId="10" borderId="2" xfId="0" applyNumberFormat="1" applyFill="1" applyBorder="1" applyAlignment="1"/>
    <xf numFmtId="0" fontId="0" fillId="0" borderId="2" xfId="0" applyNumberFormat="1" applyBorder="1" applyAlignment="1"/>
    <xf numFmtId="0" fontId="14" fillId="13" borderId="2" xfId="0" applyNumberFormat="1" applyFont="1" applyFill="1" applyBorder="1" applyAlignment="1"/>
    <xf numFmtId="0" fontId="14" fillId="26" borderId="2" xfId="0" applyNumberFormat="1" applyFont="1" applyFill="1" applyBorder="1" applyAlignment="1"/>
    <xf numFmtId="0" fontId="13" fillId="14" borderId="2" xfId="0" applyNumberFormat="1" applyFont="1" applyFill="1" applyBorder="1" applyAlignment="1"/>
    <xf numFmtId="0" fontId="13" fillId="0" borderId="2" xfId="0" applyNumberFormat="1" applyFont="1" applyBorder="1" applyAlignment="1"/>
    <xf numFmtId="0" fontId="13" fillId="26" borderId="2" xfId="0" applyNumberFormat="1" applyFont="1" applyFill="1" applyBorder="1" applyAlignment="1"/>
    <xf numFmtId="0" fontId="11" fillId="10" borderId="2" xfId="0" applyNumberFormat="1" applyFont="1" applyFill="1" applyBorder="1" applyAlignment="1"/>
    <xf numFmtId="0" fontId="13" fillId="16" borderId="2" xfId="0" applyNumberFormat="1" applyFont="1" applyFill="1" applyBorder="1" applyAlignment="1"/>
    <xf numFmtId="0" fontId="13" fillId="7" borderId="2" xfId="0" applyNumberFormat="1" applyFont="1" applyFill="1" applyBorder="1" applyAlignment="1"/>
    <xf numFmtId="0" fontId="14" fillId="10" borderId="2" xfId="0" applyNumberFormat="1" applyFont="1" applyFill="1" applyBorder="1" applyAlignment="1"/>
    <xf numFmtId="0" fontId="13" fillId="10" borderId="2" xfId="0" applyNumberFormat="1" applyFont="1" applyFill="1" applyBorder="1" applyAlignment="1"/>
    <xf numFmtId="0" fontId="11" fillId="9" borderId="2" xfId="0" applyNumberFormat="1" applyFont="1" applyFill="1" applyBorder="1" applyAlignment="1"/>
    <xf numFmtId="0" fontId="16" fillId="13" borderId="2" xfId="0" applyNumberFormat="1" applyFont="1" applyFill="1" applyBorder="1" applyAlignment="1"/>
    <xf numFmtId="0" fontId="16" fillId="26" borderId="2" xfId="0" applyNumberFormat="1" applyFont="1" applyFill="1" applyBorder="1" applyAlignment="1"/>
    <xf numFmtId="0" fontId="0" fillId="14" borderId="2" xfId="0" applyNumberFormat="1" applyFill="1" applyBorder="1" applyAlignment="1"/>
    <xf numFmtId="0" fontId="0" fillId="22" borderId="2" xfId="0" applyNumberFormat="1" applyFill="1" applyBorder="1" applyAlignment="1"/>
    <xf numFmtId="0" fontId="1" fillId="10" borderId="2" xfId="0" applyNumberFormat="1" applyFont="1" applyFill="1" applyBorder="1" applyAlignment="1"/>
    <xf numFmtId="0" fontId="11" fillId="12" borderId="2" xfId="0" applyNumberFormat="1" applyFont="1" applyFill="1" applyBorder="1" applyAlignment="1"/>
    <xf numFmtId="0" fontId="14" fillId="0" borderId="2" xfId="0" applyNumberFormat="1" applyFont="1" applyBorder="1" applyAlignment="1"/>
    <xf numFmtId="0" fontId="13" fillId="0" borderId="23" xfId="0" applyNumberFormat="1" applyFont="1" applyBorder="1" applyAlignment="1"/>
    <xf numFmtId="0" fontId="37" fillId="6" borderId="2" xfId="0" applyNumberFormat="1" applyFont="1" applyFill="1" applyBorder="1" applyAlignmen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7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wrapText="1"/>
    </xf>
    <xf numFmtId="0" fontId="0" fillId="0" borderId="0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38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Fill="1"/>
    <xf numFmtId="3" fontId="0" fillId="0" borderId="0" xfId="0" applyNumberFormat="1" applyFill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>
      <alignment wrapText="1"/>
    </xf>
    <xf numFmtId="0" fontId="0" fillId="0" borderId="0" xfId="0" applyFill="1" applyBorder="1"/>
    <xf numFmtId="0" fontId="1" fillId="0" borderId="0" xfId="0" applyFont="1" applyFill="1"/>
    <xf numFmtId="3" fontId="4" fillId="6" borderId="0" xfId="0" applyNumberFormat="1" applyFont="1" applyFill="1" applyBorder="1"/>
    <xf numFmtId="0" fontId="1" fillId="0" borderId="0" xfId="0" applyFont="1" applyAlignment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wrapText="1"/>
    </xf>
    <xf numFmtId="0" fontId="1" fillId="6" borderId="8" xfId="0" applyFont="1" applyFill="1" applyBorder="1" applyAlignment="1" applyProtection="1">
      <alignment wrapText="1"/>
    </xf>
    <xf numFmtId="0" fontId="1" fillId="6" borderId="2" xfId="0" applyFont="1" applyFill="1" applyBorder="1" applyAlignment="1" applyProtection="1">
      <alignment wrapText="1"/>
    </xf>
    <xf numFmtId="0" fontId="1" fillId="0" borderId="2" xfId="0" applyFont="1" applyFill="1" applyBorder="1" applyAlignment="1" applyProtection="1">
      <alignment wrapText="1"/>
    </xf>
    <xf numFmtId="0" fontId="0" fillId="0" borderId="0" xfId="0" applyBorder="1" applyAlignment="1"/>
    <xf numFmtId="0" fontId="4" fillId="9" borderId="2" xfId="0" applyFont="1" applyFill="1" applyBorder="1" applyAlignment="1" applyProtection="1">
      <alignment wrapText="1"/>
    </xf>
    <xf numFmtId="0" fontId="1" fillId="9" borderId="2" xfId="0" applyFont="1" applyFill="1" applyBorder="1" applyAlignment="1" applyProtection="1">
      <alignment wrapText="1"/>
    </xf>
    <xf numFmtId="3" fontId="0" fillId="0" borderId="2" xfId="0" applyNumberFormat="1" applyBorder="1" applyAlignment="1">
      <alignment horizontal="right"/>
    </xf>
    <xf numFmtId="0" fontId="4" fillId="9" borderId="19" xfId="0" applyFont="1" applyFill="1" applyBorder="1" applyAlignment="1" applyProtection="1">
      <alignment horizontal="left" vertical="top"/>
    </xf>
    <xf numFmtId="0" fontId="11" fillId="9" borderId="19" xfId="0" applyFont="1" applyFill="1" applyBorder="1" applyAlignment="1" applyProtection="1">
      <alignment horizontal="left" vertical="top"/>
    </xf>
    <xf numFmtId="0" fontId="1" fillId="6" borderId="19" xfId="0" applyFont="1" applyFill="1" applyBorder="1" applyAlignment="1" applyProtection="1">
      <alignment horizontal="left" vertical="top"/>
    </xf>
    <xf numFmtId="0" fontId="1" fillId="6" borderId="21" xfId="0" applyFont="1" applyFill="1" applyBorder="1" applyAlignment="1" applyProtection="1">
      <alignment horizontal="left" vertical="top"/>
    </xf>
    <xf numFmtId="0" fontId="1" fillId="9" borderId="19" xfId="0" applyFont="1" applyFill="1" applyBorder="1" applyAlignment="1" applyProtection="1">
      <alignment horizontal="left" vertical="top"/>
    </xf>
    <xf numFmtId="0" fontId="11" fillId="9" borderId="2" xfId="0" applyFont="1" applyFill="1" applyBorder="1" applyAlignment="1" applyProtection="1">
      <alignment wrapText="1"/>
    </xf>
    <xf numFmtId="0" fontId="11" fillId="9" borderId="17" xfId="0" applyFont="1" applyFill="1" applyBorder="1" applyAlignment="1" applyProtection="1">
      <alignment horizontal="left" vertical="top"/>
    </xf>
    <xf numFmtId="0" fontId="11" fillId="9" borderId="7" xfId="0" applyFont="1" applyFill="1" applyBorder="1" applyAlignment="1" applyProtection="1">
      <alignment wrapText="1"/>
    </xf>
    <xf numFmtId="0" fontId="19" fillId="23" borderId="16" xfId="0" applyFont="1" applyFill="1" applyBorder="1" applyAlignment="1" applyProtection="1">
      <alignment horizontal="left" vertical="top"/>
    </xf>
    <xf numFmtId="0" fontId="19" fillId="23" borderId="15" xfId="0" applyFont="1" applyFill="1" applyBorder="1" applyAlignment="1" applyProtection="1">
      <alignment wrapText="1"/>
    </xf>
    <xf numFmtId="0" fontId="4" fillId="9" borderId="17" xfId="0" applyFont="1" applyFill="1" applyBorder="1" applyAlignment="1" applyProtection="1">
      <alignment horizontal="left" vertical="top"/>
    </xf>
    <xf numFmtId="0" fontId="4" fillId="9" borderId="7" xfId="0" applyFont="1" applyFill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19" fillId="23" borderId="16" xfId="0" applyFont="1" applyFill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3" fontId="0" fillId="0" borderId="3" xfId="0" applyNumberFormat="1" applyBorder="1"/>
    <xf numFmtId="3" fontId="0" fillId="0" borderId="23" xfId="0" applyNumberFormat="1" applyBorder="1"/>
    <xf numFmtId="3" fontId="11" fillId="0" borderId="15" xfId="0" applyNumberFormat="1" applyFont="1" applyBorder="1" applyAlignment="1"/>
    <xf numFmtId="0" fontId="19" fillId="24" borderId="15" xfId="0" applyFont="1" applyFill="1" applyBorder="1" applyAlignment="1" applyProtection="1">
      <alignment wrapText="1"/>
    </xf>
    <xf numFmtId="0" fontId="18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wrapText="1"/>
    </xf>
    <xf numFmtId="0" fontId="18" fillId="0" borderId="0" xfId="0" applyFont="1" applyAlignment="1">
      <alignment wrapText="1"/>
    </xf>
    <xf numFmtId="0" fontId="21" fillId="24" borderId="16" xfId="0" applyFont="1" applyFill="1" applyBorder="1" applyAlignment="1" applyProtection="1">
      <alignment horizontal="left"/>
    </xf>
    <xf numFmtId="0" fontId="7" fillId="9" borderId="7" xfId="0" applyFont="1" applyFill="1" applyBorder="1" applyAlignment="1" applyProtection="1">
      <alignment wrapText="1"/>
    </xf>
    <xf numFmtId="3" fontId="11" fillId="9" borderId="2" xfId="0" applyNumberFormat="1" applyFont="1" applyFill="1" applyBorder="1"/>
    <xf numFmtId="3" fontId="1" fillId="0" borderId="2" xfId="0" applyNumberFormat="1" applyFont="1" applyBorder="1"/>
    <xf numFmtId="3" fontId="11" fillId="9" borderId="33" xfId="0" applyNumberFormat="1" applyFont="1" applyFill="1" applyBorder="1" applyAlignment="1" applyProtection="1">
      <alignment horizontal="right"/>
    </xf>
    <xf numFmtId="0" fontId="22" fillId="0" borderId="21" xfId="0" applyFont="1" applyBorder="1" applyAlignment="1" applyProtection="1">
      <alignment horizontal="left" vertical="top"/>
    </xf>
    <xf numFmtId="0" fontId="22" fillId="0" borderId="8" xfId="0" applyFont="1" applyBorder="1" applyAlignment="1" applyProtection="1">
      <alignment horizontal="left" wrapText="1"/>
    </xf>
    <xf numFmtId="3" fontId="11" fillId="9" borderId="7" xfId="0" applyNumberFormat="1" applyFont="1" applyFill="1" applyBorder="1"/>
    <xf numFmtId="3" fontId="6" fillId="0" borderId="33" xfId="0" applyNumberFormat="1" applyFont="1" applyFill="1" applyBorder="1" applyAlignment="1" applyProtection="1">
      <alignment horizontal="right"/>
    </xf>
    <xf numFmtId="3" fontId="0" fillId="0" borderId="3" xfId="0" applyNumberFormat="1" applyBorder="1" applyAlignment="1">
      <alignment horizontal="right"/>
    </xf>
    <xf numFmtId="3" fontId="11" fillId="9" borderId="7" xfId="0" applyNumberFormat="1" applyFont="1" applyFill="1" applyBorder="1" applyProtection="1"/>
    <xf numFmtId="0" fontId="4" fillId="9" borderId="7" xfId="0" applyFont="1" applyFill="1" applyBorder="1"/>
    <xf numFmtId="3" fontId="0" fillId="0" borderId="0" xfId="0" applyNumberFormat="1" applyFill="1" applyBorder="1"/>
    <xf numFmtId="0" fontId="5" fillId="0" borderId="0" xfId="0" applyFont="1" applyFill="1" applyBorder="1"/>
    <xf numFmtId="0" fontId="21" fillId="6" borderId="0" xfId="0" applyFont="1" applyFill="1" applyBorder="1"/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4" fillId="0" borderId="0" xfId="0" applyFont="1" applyAlignment="1"/>
    <xf numFmtId="0" fontId="0" fillId="0" borderId="0" xfId="0" applyAlignment="1">
      <alignment vertical="top"/>
    </xf>
    <xf numFmtId="0" fontId="17" fillId="0" borderId="43" xfId="0" applyFont="1" applyBorder="1" applyAlignment="1" applyProtection="1">
      <alignment horizontal="center" vertical="center" wrapText="1"/>
    </xf>
    <xf numFmtId="0" fontId="21" fillId="24" borderId="25" xfId="0" applyFont="1" applyFill="1" applyBorder="1" applyAlignment="1" applyProtection="1">
      <alignment horizontal="left"/>
    </xf>
    <xf numFmtId="3" fontId="21" fillId="24" borderId="26" xfId="0" applyNumberFormat="1" applyFont="1" applyFill="1" applyBorder="1" applyAlignment="1" applyProtection="1">
      <alignment horizontal="right"/>
    </xf>
    <xf numFmtId="0" fontId="4" fillId="9" borderId="17" xfId="0" applyFont="1" applyFill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/>
    </xf>
    <xf numFmtId="0" fontId="11" fillId="9" borderId="19" xfId="0" applyFont="1" applyFill="1" applyBorder="1" applyAlignment="1" applyProtection="1">
      <alignment horizontal="left"/>
    </xf>
    <xf numFmtId="0" fontId="1" fillId="0" borderId="19" xfId="0" applyFont="1" applyFill="1" applyBorder="1" applyAlignment="1" applyProtection="1">
      <alignment horizontal="left"/>
    </xf>
    <xf numFmtId="0" fontId="6" fillId="9" borderId="19" xfId="0" applyFont="1" applyFill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4" fillId="9" borderId="19" xfId="0" applyFont="1" applyFill="1" applyBorder="1" applyAlignment="1" applyProtection="1">
      <alignment horizontal="left" wrapText="1"/>
    </xf>
    <xf numFmtId="0" fontId="6" fillId="0" borderId="27" xfId="0" applyFont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left"/>
    </xf>
    <xf numFmtId="3" fontId="0" fillId="0" borderId="23" xfId="0" applyNumberFormat="1" applyBorder="1" applyAlignment="1">
      <alignment horizontal="right"/>
    </xf>
    <xf numFmtId="0" fontId="5" fillId="0" borderId="23" xfId="0" applyFont="1" applyBorder="1" applyAlignment="1" applyProtection="1">
      <alignment wrapText="1"/>
    </xf>
    <xf numFmtId="3" fontId="0" fillId="0" borderId="2" xfId="0" applyNumberFormat="1" applyBorder="1"/>
    <xf numFmtId="3" fontId="1" fillId="0" borderId="7" xfId="0" applyNumberFormat="1" applyFont="1" applyBorder="1"/>
    <xf numFmtId="3" fontId="1" fillId="0" borderId="2" xfId="0" applyNumberFormat="1" applyFont="1" applyFill="1" applyBorder="1"/>
    <xf numFmtId="0" fontId="1" fillId="0" borderId="0" xfId="0" applyFont="1" applyBorder="1" applyAlignment="1"/>
    <xf numFmtId="0" fontId="11" fillId="0" borderId="0" xfId="0" applyFont="1" applyBorder="1" applyAlignment="1"/>
    <xf numFmtId="3" fontId="5" fillId="0" borderId="0" xfId="0" applyNumberFormat="1" applyFont="1" applyFill="1"/>
    <xf numFmtId="3" fontId="21" fillId="0" borderId="0" xfId="0" applyNumberFormat="1" applyFont="1"/>
    <xf numFmtId="3" fontId="5" fillId="0" borderId="0" xfId="0" applyNumberFormat="1" applyFont="1" applyAlignment="1">
      <alignment horizontal="center"/>
    </xf>
    <xf numFmtId="3" fontId="1" fillId="0" borderId="2" xfId="0" applyNumberFormat="1" applyFont="1" applyBorder="1" applyAlignment="1"/>
    <xf numFmtId="0" fontId="4" fillId="9" borderId="4" xfId="0" applyFont="1" applyFill="1" applyBorder="1"/>
    <xf numFmtId="3" fontId="11" fillId="24" borderId="36" xfId="0" applyNumberFormat="1" applyFont="1" applyFill="1" applyBorder="1"/>
    <xf numFmtId="3" fontId="11" fillId="24" borderId="32" xfId="0" applyNumberFormat="1" applyFont="1" applyFill="1" applyBorder="1"/>
    <xf numFmtId="3" fontId="11" fillId="24" borderId="26" xfId="0" applyNumberFormat="1" applyFont="1" applyFill="1" applyBorder="1"/>
    <xf numFmtId="3" fontId="11" fillId="24" borderId="15" xfId="0" applyNumberFormat="1" applyFont="1" applyFill="1" applyBorder="1"/>
    <xf numFmtId="3" fontId="4" fillId="0" borderId="2" xfId="0" applyNumberFormat="1" applyFont="1" applyBorder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9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43" xfId="0" applyFont="1" applyBorder="1" applyAlignment="1" applyProtection="1">
      <alignment horizontal="center" vertical="center" wrapText="1"/>
    </xf>
    <xf numFmtId="10" fontId="0" fillId="0" borderId="2" xfId="0" applyNumberFormat="1" applyBorder="1"/>
    <xf numFmtId="0" fontId="5" fillId="0" borderId="0" xfId="0" applyFont="1" applyBorder="1" applyAlignment="1">
      <alignment horizontal="center" wrapText="1"/>
    </xf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 applyAlignment="1">
      <alignment vertical="top"/>
    </xf>
    <xf numFmtId="0" fontId="5" fillId="0" borderId="0" xfId="0" applyFont="1" applyBorder="1"/>
    <xf numFmtId="0" fontId="5" fillId="0" borderId="46" xfId="0" applyFont="1" applyBorder="1"/>
    <xf numFmtId="0" fontId="5" fillId="0" borderId="29" xfId="0" applyFont="1" applyBorder="1"/>
    <xf numFmtId="0" fontId="1" fillId="0" borderId="30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0" xfId="0" applyFont="1" applyFill="1" applyBorder="1" applyAlignment="1">
      <alignment horizontal="left"/>
    </xf>
    <xf numFmtId="0" fontId="6" fillId="0" borderId="48" xfId="0" applyFont="1" applyFill="1" applyBorder="1" applyAlignment="1">
      <alignment horizontal="left"/>
    </xf>
    <xf numFmtId="3" fontId="1" fillId="0" borderId="23" xfId="0" applyNumberFormat="1" applyFont="1" applyFill="1" applyBorder="1"/>
    <xf numFmtId="0" fontId="6" fillId="6" borderId="10" xfId="0" applyFont="1" applyFill="1" applyBorder="1"/>
    <xf numFmtId="3" fontId="6" fillId="6" borderId="32" xfId="0" applyNumberFormat="1" applyFont="1" applyFill="1" applyBorder="1"/>
    <xf numFmtId="3" fontId="1" fillId="6" borderId="15" xfId="0" applyNumberFormat="1" applyFont="1" applyFill="1" applyBorder="1"/>
    <xf numFmtId="0" fontId="6" fillId="0" borderId="10" xfId="0" applyFont="1" applyBorder="1"/>
    <xf numFmtId="3" fontId="6" fillId="0" borderId="32" xfId="0" applyNumberFormat="1" applyFont="1" applyBorder="1"/>
    <xf numFmtId="3" fontId="11" fillId="0" borderId="15" xfId="0" applyNumberFormat="1" applyFont="1" applyBorder="1"/>
    <xf numFmtId="3" fontId="0" fillId="0" borderId="15" xfId="0" applyNumberFormat="1" applyBorder="1"/>
    <xf numFmtId="3" fontId="0" fillId="0" borderId="12" xfId="0" applyNumberFormat="1" applyBorder="1"/>
    <xf numFmtId="0" fontId="1" fillId="0" borderId="16" xfId="0" applyFont="1" applyBorder="1" applyAlignment="1"/>
    <xf numFmtId="3" fontId="1" fillId="0" borderId="15" xfId="0" applyNumberFormat="1" applyFont="1" applyBorder="1" applyAlignment="1"/>
    <xf numFmtId="3" fontId="0" fillId="0" borderId="15" xfId="0" applyNumberFormat="1" applyBorder="1" applyAlignment="1"/>
    <xf numFmtId="3" fontId="0" fillId="0" borderId="12" xfId="0" applyNumberFormat="1" applyBorder="1" applyAlignment="1"/>
    <xf numFmtId="0" fontId="0" fillId="0" borderId="0" xfId="0" applyAlignment="1" applyProtection="1">
      <alignment horizontal="center"/>
      <protection locked="0"/>
    </xf>
    <xf numFmtId="3" fontId="4" fillId="9" borderId="2" xfId="0" applyNumberFormat="1" applyFont="1" applyFill="1" applyBorder="1" applyAlignment="1"/>
    <xf numFmtId="3" fontId="11" fillId="9" borderId="4" xfId="0" applyNumberFormat="1" applyFont="1" applyFill="1" applyBorder="1" applyAlignment="1">
      <alignment horizontal="right"/>
    </xf>
    <xf numFmtId="3" fontId="0" fillId="0" borderId="33" xfId="0" applyNumberFormat="1" applyBorder="1" applyAlignment="1">
      <alignment horizontal="right"/>
    </xf>
    <xf numFmtId="3" fontId="11" fillId="9" borderId="33" xfId="0" applyNumberFormat="1" applyFont="1" applyFill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34" xfId="0" applyNumberFormat="1" applyBorder="1" applyAlignment="1">
      <alignment horizontal="right"/>
    </xf>
    <xf numFmtId="3" fontId="11" fillId="24" borderId="15" xfId="0" applyNumberFormat="1" applyFont="1" applyFill="1" applyBorder="1" applyAlignment="1">
      <alignment horizontal="right"/>
    </xf>
    <xf numFmtId="3" fontId="11" fillId="24" borderId="32" xfId="0" applyNumberFormat="1" applyFont="1" applyFill="1" applyBorder="1" applyAlignment="1">
      <alignment horizontal="right"/>
    </xf>
    <xf numFmtId="3" fontId="11" fillId="9" borderId="7" xfId="0" applyNumberFormat="1" applyFont="1" applyFill="1" applyBorder="1" applyAlignment="1">
      <alignment horizontal="right"/>
    </xf>
    <xf numFmtId="3" fontId="11" fillId="9" borderId="2" xfId="0" applyNumberFormat="1" applyFont="1" applyFill="1" applyBorder="1" applyAlignment="1">
      <alignment horizontal="right"/>
    </xf>
    <xf numFmtId="10" fontId="11" fillId="9" borderId="2" xfId="0" applyNumberFormat="1" applyFont="1" applyFill="1" applyBorder="1"/>
    <xf numFmtId="0" fontId="11" fillId="0" borderId="46" xfId="0" applyFont="1" applyBorder="1" applyAlignment="1" applyProtection="1">
      <alignment horizontal="center" vertical="center" wrapText="1"/>
    </xf>
    <xf numFmtId="10" fontId="11" fillId="9" borderId="20" xfId="0" applyNumberFormat="1" applyFont="1" applyFill="1" applyBorder="1"/>
    <xf numFmtId="10" fontId="0" fillId="0" borderId="20" xfId="0" applyNumberFormat="1" applyBorder="1"/>
    <xf numFmtId="10" fontId="0" fillId="0" borderId="23" xfId="0" applyNumberFormat="1" applyBorder="1"/>
    <xf numFmtId="10" fontId="0" fillId="0" borderId="24" xfId="0" applyNumberFormat="1" applyBorder="1"/>
    <xf numFmtId="0" fontId="11" fillId="0" borderId="21" xfId="0" applyFont="1" applyBorder="1" applyAlignment="1" applyProtection="1">
      <alignment horizontal="center"/>
    </xf>
    <xf numFmtId="0" fontId="11" fillId="0" borderId="8" xfId="0" applyFont="1" applyBorder="1" applyAlignment="1" applyProtection="1">
      <alignment horizontal="left" wrapText="1"/>
    </xf>
    <xf numFmtId="3" fontId="22" fillId="0" borderId="8" xfId="0" applyNumberFormat="1" applyFont="1" applyBorder="1" applyAlignment="1">
      <alignment horizontal="right"/>
    </xf>
    <xf numFmtId="3" fontId="22" fillId="0" borderId="35" xfId="0" applyNumberFormat="1" applyFont="1" applyBorder="1" applyAlignment="1">
      <alignment horizontal="right"/>
    </xf>
    <xf numFmtId="3" fontId="22" fillId="0" borderId="3" xfId="0" applyNumberFormat="1" applyFont="1" applyBorder="1" applyAlignment="1"/>
    <xf numFmtId="10" fontId="22" fillId="0" borderId="3" xfId="0" applyNumberFormat="1" applyFont="1" applyBorder="1" applyAlignment="1"/>
    <xf numFmtId="10" fontId="22" fillId="0" borderId="28" xfId="0" applyNumberFormat="1" applyFont="1" applyBorder="1" applyAlignment="1"/>
    <xf numFmtId="10" fontId="11" fillId="9" borderId="7" xfId="0" applyNumberFormat="1" applyFont="1" applyFill="1" applyBorder="1"/>
    <xf numFmtId="10" fontId="11" fillId="9" borderId="18" xfId="0" applyNumberFormat="1" applyFont="1" applyFill="1" applyBorder="1"/>
    <xf numFmtId="3" fontId="11" fillId="24" borderId="15" xfId="0" applyNumberFormat="1" applyFont="1" applyFill="1" applyBorder="1" applyAlignment="1"/>
    <xf numFmtId="10" fontId="11" fillId="24" borderId="15" xfId="0" applyNumberFormat="1" applyFont="1" applyFill="1" applyBorder="1" applyAlignment="1"/>
    <xf numFmtId="10" fontId="11" fillId="24" borderId="12" xfId="0" applyNumberFormat="1" applyFont="1" applyFill="1" applyBorder="1" applyAlignment="1"/>
    <xf numFmtId="10" fontId="0" fillId="0" borderId="3" xfId="0" applyNumberFormat="1" applyBorder="1"/>
    <xf numFmtId="10" fontId="0" fillId="0" borderId="28" xfId="0" applyNumberFormat="1" applyBorder="1"/>
    <xf numFmtId="10" fontId="11" fillId="24" borderId="15" xfId="0" applyNumberFormat="1" applyFont="1" applyFill="1" applyBorder="1"/>
    <xf numFmtId="10" fontId="11" fillId="24" borderId="12" xfId="0" applyNumberFormat="1" applyFont="1" applyFill="1" applyBorder="1"/>
    <xf numFmtId="0" fontId="13" fillId="0" borderId="7" xfId="0" applyFont="1" applyBorder="1" applyAlignment="1" applyProtection="1">
      <alignment horizontal="center" wrapText="1"/>
    </xf>
    <xf numFmtId="3" fontId="11" fillId="9" borderId="7" xfId="0" applyNumberFormat="1" applyFont="1" applyFill="1" applyBorder="1" applyAlignment="1"/>
    <xf numFmtId="3" fontId="11" fillId="23" borderId="15" xfId="0" applyNumberFormat="1" applyFont="1" applyFill="1" applyBorder="1" applyAlignment="1"/>
    <xf numFmtId="3" fontId="1" fillId="0" borderId="3" xfId="0" applyNumberFormat="1" applyFont="1" applyBorder="1" applyAlignment="1"/>
    <xf numFmtId="3" fontId="4" fillId="9" borderId="7" xfId="0" applyNumberFormat="1" applyFont="1" applyFill="1" applyBorder="1" applyAlignment="1"/>
    <xf numFmtId="0" fontId="6" fillId="9" borderId="7" xfId="0" applyFont="1" applyFill="1" applyBorder="1"/>
    <xf numFmtId="3" fontId="21" fillId="24" borderId="15" xfId="0" applyNumberFormat="1" applyFont="1" applyFill="1" applyBorder="1" applyProtection="1"/>
    <xf numFmtId="0" fontId="11" fillId="24" borderId="15" xfId="0" applyFont="1" applyFill="1" applyBorder="1"/>
    <xf numFmtId="0" fontId="11" fillId="24" borderId="32" xfId="0" applyFont="1" applyFill="1" applyBorder="1"/>
    <xf numFmtId="0" fontId="11" fillId="24" borderId="12" xfId="0" applyFont="1" applyFill="1" applyBorder="1"/>
    <xf numFmtId="0" fontId="0" fillId="0" borderId="44" xfId="0" applyBorder="1" applyAlignment="1" applyProtection="1">
      <alignment horizontal="center" wrapText="1"/>
    </xf>
    <xf numFmtId="0" fontId="6" fillId="0" borderId="44" xfId="0" applyFont="1" applyBorder="1" applyAlignment="1" applyProtection="1">
      <alignment horizontal="center" wrapText="1"/>
    </xf>
    <xf numFmtId="0" fontId="6" fillId="9" borderId="18" xfId="0" applyFont="1" applyFill="1" applyBorder="1"/>
    <xf numFmtId="0" fontId="6" fillId="0" borderId="22" xfId="0" applyFont="1" applyBorder="1" applyAlignment="1" applyProtection="1">
      <alignment horizontal="left"/>
    </xf>
    <xf numFmtId="3" fontId="1" fillId="0" borderId="23" xfId="0" applyNumberFormat="1" applyFont="1" applyFill="1" applyBorder="1" applyProtection="1">
      <protection locked="0"/>
    </xf>
    <xf numFmtId="0" fontId="6" fillId="0" borderId="23" xfId="0" applyFont="1" applyBorder="1"/>
    <xf numFmtId="3" fontId="6" fillId="0" borderId="34" xfId="0" applyNumberFormat="1" applyFont="1" applyBorder="1"/>
    <xf numFmtId="0" fontId="4" fillId="0" borderId="23" xfId="0" applyFont="1" applyBorder="1"/>
    <xf numFmtId="0" fontId="4" fillId="0" borderId="24" xfId="0" applyFont="1" applyBorder="1"/>
    <xf numFmtId="0" fontId="38" fillId="0" borderId="44" xfId="0" applyFont="1" applyBorder="1" applyAlignment="1" applyProtection="1">
      <alignment horizontal="center" wrapText="1"/>
    </xf>
    <xf numFmtId="0" fontId="21" fillId="24" borderId="26" xfId="0" applyFont="1" applyFill="1" applyBorder="1" applyAlignment="1" applyProtection="1">
      <alignment vertical="center" wrapText="1"/>
    </xf>
    <xf numFmtId="0" fontId="21" fillId="24" borderId="15" xfId="0" applyFont="1" applyFill="1" applyBorder="1" applyAlignment="1" applyProtection="1">
      <alignment vertical="center" wrapText="1"/>
    </xf>
    <xf numFmtId="0" fontId="21" fillId="24" borderId="15" xfId="0" applyFont="1" applyFill="1" applyBorder="1" applyAlignment="1" applyProtection="1">
      <alignment horizontal="left" vertical="center" wrapText="1"/>
    </xf>
    <xf numFmtId="10" fontId="11" fillId="24" borderId="26" xfId="0" applyNumberFormat="1" applyFont="1" applyFill="1" applyBorder="1"/>
    <xf numFmtId="10" fontId="11" fillId="24" borderId="45" xfId="0" applyNumberFormat="1" applyFont="1" applyFill="1" applyBorder="1"/>
    <xf numFmtId="3" fontId="4" fillId="24" borderId="15" xfId="0" applyNumberFormat="1" applyFont="1" applyFill="1" applyBorder="1"/>
    <xf numFmtId="10" fontId="4" fillId="24" borderId="15" xfId="0" applyNumberFormat="1" applyFont="1" applyFill="1" applyBorder="1"/>
    <xf numFmtId="10" fontId="4" fillId="24" borderId="12" xfId="0" applyNumberFormat="1" applyFont="1" applyFill="1" applyBorder="1"/>
    <xf numFmtId="0" fontId="1" fillId="0" borderId="21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center" wrapText="1"/>
    </xf>
    <xf numFmtId="0" fontId="39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3" fillId="0" borderId="17" xfId="0" applyFont="1" applyBorder="1" applyAlignment="1" applyProtection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0" fontId="4" fillId="0" borderId="3" xfId="0" applyNumberFormat="1" applyFont="1" applyBorder="1" applyAlignment="1"/>
    <xf numFmtId="10" fontId="4" fillId="0" borderId="28" xfId="0" applyNumberFormat="1" applyFont="1" applyBorder="1" applyAlignment="1"/>
    <xf numFmtId="10" fontId="11" fillId="23" borderId="15" xfId="0" applyNumberFormat="1" applyFont="1" applyFill="1" applyBorder="1" applyAlignment="1"/>
    <xf numFmtId="10" fontId="11" fillId="23" borderId="12" xfId="0" applyNumberFormat="1" applyFont="1" applyFill="1" applyBorder="1" applyAlignment="1"/>
    <xf numFmtId="10" fontId="11" fillId="9" borderId="7" xfId="0" applyNumberFormat="1" applyFont="1" applyFill="1" applyBorder="1" applyAlignment="1"/>
    <xf numFmtId="10" fontId="11" fillId="9" borderId="18" xfId="0" applyNumberFormat="1" applyFont="1" applyFill="1" applyBorder="1" applyAlignment="1"/>
    <xf numFmtId="10" fontId="4" fillId="0" borderId="2" xfId="0" applyNumberFormat="1" applyFont="1" applyBorder="1" applyAlignment="1"/>
    <xf numFmtId="10" fontId="4" fillId="0" borderId="20" xfId="0" applyNumberFormat="1" applyFont="1" applyBorder="1" applyAlignment="1"/>
    <xf numFmtId="10" fontId="4" fillId="9" borderId="2" xfId="0" applyNumberFormat="1" applyFont="1" applyFill="1" applyBorder="1" applyAlignment="1"/>
    <xf numFmtId="10" fontId="4" fillId="9" borderId="20" xfId="0" applyNumberFormat="1" applyFont="1" applyFill="1" applyBorder="1" applyAlignment="1"/>
    <xf numFmtId="10" fontId="4" fillId="9" borderId="7" xfId="0" applyNumberFormat="1" applyFont="1" applyFill="1" applyBorder="1" applyAlignment="1"/>
    <xf numFmtId="10" fontId="4" fillId="9" borderId="18" xfId="0" applyNumberFormat="1" applyFont="1" applyFill="1" applyBorder="1" applyAlignment="1"/>
    <xf numFmtId="10" fontId="3" fillId="0" borderId="3" xfId="0" applyNumberFormat="1" applyFont="1" applyBorder="1" applyAlignment="1"/>
    <xf numFmtId="10" fontId="3" fillId="0" borderId="28" xfId="0" applyNumberFormat="1" applyFont="1" applyBorder="1" applyAlignment="1"/>
    <xf numFmtId="3" fontId="1" fillId="0" borderId="0" xfId="0" applyNumberFormat="1" applyFont="1"/>
    <xf numFmtId="10" fontId="1" fillId="0" borderId="40" xfId="0" applyNumberFormat="1" applyFont="1" applyBorder="1"/>
    <xf numFmtId="10" fontId="1" fillId="0" borderId="20" xfId="0" applyNumberFormat="1" applyFont="1" applyBorder="1" applyAlignment="1">
      <alignment horizontal="right"/>
    </xf>
    <xf numFmtId="10" fontId="1" fillId="0" borderId="40" xfId="0" applyNumberFormat="1" applyFont="1" applyFill="1" applyBorder="1"/>
    <xf numFmtId="10" fontId="1" fillId="0" borderId="20" xfId="0" applyNumberFormat="1" applyFont="1" applyFill="1" applyBorder="1" applyAlignment="1">
      <alignment horizontal="right"/>
    </xf>
    <xf numFmtId="10" fontId="1" fillId="0" borderId="49" xfId="0" applyNumberFormat="1" applyFont="1" applyFill="1" applyBorder="1"/>
    <xf numFmtId="10" fontId="1" fillId="0" borderId="24" xfId="0" applyNumberFormat="1" applyFont="1" applyFill="1" applyBorder="1" applyAlignment="1">
      <alignment horizontal="right"/>
    </xf>
    <xf numFmtId="10" fontId="0" fillId="0" borderId="0" xfId="0" applyNumberFormat="1" applyFill="1" applyBorder="1"/>
    <xf numFmtId="10" fontId="4" fillId="6" borderId="0" xfId="0" applyNumberFormat="1" applyFont="1" applyFill="1" applyBorder="1"/>
    <xf numFmtId="10" fontId="1" fillId="6" borderId="15" xfId="0" applyNumberFormat="1" applyFont="1" applyFill="1" applyBorder="1"/>
    <xf numFmtId="10" fontId="1" fillId="6" borderId="12" xfId="0" applyNumberFormat="1" applyFont="1" applyFill="1" applyBorder="1"/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18" fillId="0" borderId="0" xfId="0" applyFont="1" applyAlignment="1">
      <alignment horizontal="center" vertical="center"/>
    </xf>
    <xf numFmtId="3" fontId="0" fillId="0" borderId="20" xfId="0" applyNumberFormat="1" applyFill="1" applyBorder="1" applyAlignment="1"/>
    <xf numFmtId="3" fontId="0" fillId="0" borderId="24" xfId="0" applyNumberFormat="1" applyFill="1" applyBorder="1" applyAlignment="1"/>
    <xf numFmtId="0" fontId="1" fillId="6" borderId="2" xfId="0" applyFont="1" applyFill="1" applyBorder="1" applyAlignment="1" applyProtection="1">
      <alignment horizontal="left" vertical="top"/>
    </xf>
    <xf numFmtId="0" fontId="0" fillId="0" borderId="26" xfId="0" applyBorder="1" applyAlignment="1">
      <alignment horizontal="left"/>
    </xf>
    <xf numFmtId="0" fontId="4" fillId="0" borderId="26" xfId="0" applyFont="1" applyBorder="1" applyAlignment="1"/>
    <xf numFmtId="0" fontId="6" fillId="0" borderId="26" xfId="0" applyFont="1" applyBorder="1" applyAlignment="1">
      <alignment wrapText="1"/>
    </xf>
    <xf numFmtId="0" fontId="6" fillId="0" borderId="23" xfId="0" applyFont="1" applyBorder="1" applyAlignment="1">
      <alignment wrapText="1"/>
    </xf>
    <xf numFmtId="3" fontId="0" fillId="0" borderId="2" xfId="0" applyNumberFormat="1" applyFill="1" applyBorder="1"/>
    <xf numFmtId="3" fontId="22" fillId="0" borderId="12" xfId="0" applyNumberFormat="1" applyFont="1" applyBorder="1" applyAlignment="1" applyProtection="1">
      <alignment horizontal="right"/>
    </xf>
    <xf numFmtId="3" fontId="20" fillId="23" borderId="12" xfId="0" applyNumberFormat="1" applyFont="1" applyFill="1" applyBorder="1" applyAlignment="1" applyProtection="1">
      <alignment horizontal="right"/>
    </xf>
    <xf numFmtId="3" fontId="11" fillId="9" borderId="18" xfId="0" applyNumberFormat="1" applyFont="1" applyFill="1" applyBorder="1" applyAlignment="1" applyProtection="1">
      <alignment horizontal="right"/>
    </xf>
    <xf numFmtId="3" fontId="1" fillId="6" borderId="20" xfId="0" applyNumberFormat="1" applyFont="1" applyFill="1" applyBorder="1" applyAlignment="1" applyProtection="1">
      <alignment horizontal="right"/>
    </xf>
    <xf numFmtId="3" fontId="11" fillId="9" borderId="20" xfId="0" applyNumberFormat="1" applyFont="1" applyFill="1" applyBorder="1" applyAlignment="1" applyProtection="1">
      <alignment horizontal="right"/>
    </xf>
    <xf numFmtId="3" fontId="1" fillId="6" borderId="14" xfId="0" applyNumberFormat="1" applyFont="1" applyFill="1" applyBorder="1" applyAlignment="1" applyProtection="1">
      <alignment horizontal="right"/>
    </xf>
    <xf numFmtId="3" fontId="11" fillId="9" borderId="18" xfId="0" applyNumberFormat="1" applyFont="1" applyFill="1" applyBorder="1" applyProtection="1"/>
    <xf numFmtId="3" fontId="1" fillId="6" borderId="20" xfId="0" applyNumberFormat="1" applyFont="1" applyFill="1" applyBorder="1" applyProtection="1"/>
    <xf numFmtId="3" fontId="1" fillId="9" borderId="20" xfId="0" applyNumberFormat="1" applyFont="1" applyFill="1" applyBorder="1" applyProtection="1"/>
    <xf numFmtId="3" fontId="1" fillId="6" borderId="24" xfId="0" applyNumberFormat="1" applyFont="1" applyFill="1" applyBorder="1" applyProtection="1"/>
    <xf numFmtId="3" fontId="3" fillId="0" borderId="14" xfId="0" applyNumberFormat="1" applyFont="1" applyBorder="1" applyAlignment="1"/>
    <xf numFmtId="3" fontId="3" fillId="24" borderId="12" xfId="0" applyNumberFormat="1" applyFont="1" applyFill="1" applyBorder="1" applyAlignment="1"/>
    <xf numFmtId="3" fontId="22" fillId="23" borderId="15" xfId="0" applyNumberFormat="1" applyFont="1" applyFill="1" applyBorder="1" applyAlignment="1"/>
    <xf numFmtId="3" fontId="6" fillId="0" borderId="20" xfId="0" applyNumberFormat="1" applyFont="1" applyBorder="1" applyAlignment="1"/>
    <xf numFmtId="3" fontId="6" fillId="0" borderId="28" xfId="0" applyNumberFormat="1" applyFont="1" applyBorder="1" applyAlignment="1"/>
    <xf numFmtId="3" fontId="6" fillId="0" borderId="24" xfId="0" applyNumberFormat="1" applyFont="1" applyBorder="1" applyAlignment="1"/>
    <xf numFmtId="3" fontId="10" fillId="23" borderId="12" xfId="0" applyNumberFormat="1" applyFont="1" applyFill="1" applyBorder="1" applyProtection="1"/>
    <xf numFmtId="0" fontId="13" fillId="0" borderId="44" xfId="0" applyFont="1" applyBorder="1" applyAlignment="1" applyProtection="1">
      <alignment horizontal="center"/>
    </xf>
    <xf numFmtId="0" fontId="13" fillId="0" borderId="50" xfId="0" applyFont="1" applyBorder="1" applyAlignment="1" applyProtection="1">
      <alignment horizontal="center" wrapText="1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9" fillId="0" borderId="8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8" fillId="9" borderId="30" xfId="0" applyFont="1" applyFill="1" applyBorder="1" applyAlignment="1"/>
    <xf numFmtId="0" fontId="28" fillId="9" borderId="40" xfId="0" applyFont="1" applyFill="1" applyBorder="1" applyAlignment="1"/>
    <xf numFmtId="0" fontId="28" fillId="9" borderId="41" xfId="0" applyFont="1" applyFill="1" applyBorder="1" applyAlignment="1" applyProtection="1">
      <alignment horizontal="left"/>
    </xf>
    <xf numFmtId="0" fontId="28" fillId="9" borderId="42" xfId="0" applyFont="1" applyFill="1" applyBorder="1" applyAlignment="1" applyProtection="1">
      <alignment horizontal="left"/>
    </xf>
    <xf numFmtId="0" fontId="28" fillId="9" borderId="30" xfId="0" applyFont="1" applyFill="1" applyBorder="1" applyAlignment="1">
      <alignment horizontal="left"/>
    </xf>
    <xf numFmtId="0" fontId="28" fillId="9" borderId="40" xfId="0" applyFont="1" applyFill="1" applyBorder="1" applyAlignment="1">
      <alignment horizontal="left"/>
    </xf>
    <xf numFmtId="0" fontId="28" fillId="22" borderId="30" xfId="0" applyFont="1" applyFill="1" applyBorder="1" applyAlignment="1">
      <alignment horizontal="center" wrapText="1"/>
    </xf>
    <xf numFmtId="0" fontId="28" fillId="22" borderId="40" xfId="0" applyFont="1" applyFill="1" applyBorder="1" applyAlignment="1">
      <alignment horizontal="center" wrapText="1"/>
    </xf>
    <xf numFmtId="0" fontId="28" fillId="22" borderId="30" xfId="0" applyFont="1" applyFill="1" applyBorder="1" applyAlignment="1" applyProtection="1">
      <alignment horizontal="center" wrapText="1"/>
    </xf>
    <xf numFmtId="0" fontId="28" fillId="22" borderId="40" xfId="0" applyFont="1" applyFill="1" applyBorder="1" applyAlignment="1" applyProtection="1">
      <alignment horizontal="center" wrapText="1"/>
    </xf>
    <xf numFmtId="0" fontId="28" fillId="9" borderId="30" xfId="0" applyFont="1" applyFill="1" applyBorder="1" applyAlignment="1">
      <alignment horizontal="left" vertical="center" wrapText="1"/>
    </xf>
    <xf numFmtId="0" fontId="28" fillId="9" borderId="40" xfId="0" applyFont="1" applyFill="1" applyBorder="1" applyAlignment="1">
      <alignment horizontal="left" vertical="center" wrapText="1"/>
    </xf>
    <xf numFmtId="0" fontId="28" fillId="9" borderId="30" xfId="0" applyFont="1" applyFill="1" applyBorder="1" applyAlignment="1" applyProtection="1">
      <alignment horizontal="left"/>
    </xf>
    <xf numFmtId="0" fontId="28" fillId="9" borderId="40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4">
    <cellStyle name="Normalno" xfId="0" builtinId="0"/>
    <cellStyle name="Zarez 2" xfId="1"/>
    <cellStyle name="Zarez 2 2" xfId="3"/>
    <cellStyle name="Zarez 3" xfId="2"/>
  </cellStyles>
  <dxfs count="0"/>
  <tableStyles count="0" defaultTableStyle="TableStyleMedium2" defaultPivotStyle="PivotStyleLight16"/>
  <colors>
    <mruColors>
      <color rgb="FFCCFF66"/>
      <color rgb="FFC65911"/>
      <color rgb="FF808000"/>
      <color rgb="FFCC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285751</xdr:colOff>
      <xdr:row>0</xdr:row>
      <xdr:rowOff>590550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0"/>
          <a:ext cx="4572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workbookViewId="0">
      <selection activeCell="F13" sqref="F13"/>
    </sheetView>
  </sheetViews>
  <sheetFormatPr defaultRowHeight="12.75" x14ac:dyDescent="0.2"/>
  <cols>
    <col min="1" max="1" width="3.7109375" style="1" customWidth="1"/>
    <col min="2" max="2" width="38.85546875" style="13" customWidth="1"/>
    <col min="3" max="5" width="15" customWidth="1"/>
    <col min="6" max="6" width="15.140625" customWidth="1"/>
    <col min="7" max="7" width="11.7109375" customWidth="1"/>
    <col min="8" max="8" width="12.42578125" customWidth="1"/>
  </cols>
  <sheetData>
    <row r="1" spans="1:17" ht="55.5" customHeight="1" x14ac:dyDescent="0.2">
      <c r="A1" s="646"/>
      <c r="B1" s="646"/>
      <c r="C1" s="646"/>
      <c r="D1" s="646"/>
      <c r="E1" s="646"/>
      <c r="F1" s="646"/>
      <c r="G1" s="646"/>
      <c r="H1" s="646"/>
      <c r="I1" s="687"/>
      <c r="J1" s="687"/>
      <c r="K1" s="687"/>
      <c r="L1" s="687"/>
      <c r="M1" s="687"/>
      <c r="N1" s="687"/>
      <c r="O1" s="687"/>
      <c r="P1" s="687"/>
      <c r="Q1" s="687"/>
    </row>
    <row r="2" spans="1:17" x14ac:dyDescent="0.2">
      <c r="A2" s="849" t="s">
        <v>433</v>
      </c>
      <c r="B2" s="849"/>
      <c r="C2" s="849"/>
      <c r="D2" s="849"/>
      <c r="E2" s="849"/>
      <c r="F2" s="849"/>
      <c r="G2" s="849"/>
      <c r="H2" s="849"/>
      <c r="I2" s="687"/>
      <c r="J2" s="687"/>
      <c r="K2" s="687"/>
      <c r="L2" s="687"/>
      <c r="M2" s="687"/>
      <c r="N2" s="687"/>
      <c r="O2" s="687"/>
      <c r="P2" s="687"/>
      <c r="Q2" s="687"/>
    </row>
    <row r="3" spans="1:17" x14ac:dyDescent="0.2">
      <c r="A3" s="850" t="s">
        <v>432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0"/>
      <c r="O3" s="850"/>
      <c r="P3" s="850"/>
      <c r="Q3" s="850"/>
    </row>
    <row r="4" spans="1:17" x14ac:dyDescent="0.2">
      <c r="A4" s="850" t="s">
        <v>434</v>
      </c>
      <c r="B4" s="850"/>
      <c r="C4" s="850"/>
      <c r="D4" s="850"/>
      <c r="E4" s="850"/>
      <c r="F4" s="850"/>
      <c r="G4" s="850"/>
      <c r="H4" s="850"/>
      <c r="I4" s="687"/>
      <c r="J4" s="687"/>
      <c r="K4" s="687"/>
      <c r="L4" s="687"/>
      <c r="M4" s="687"/>
      <c r="N4" s="687"/>
      <c r="O4" s="687"/>
      <c r="P4" s="687"/>
      <c r="Q4" s="687"/>
    </row>
    <row r="5" spans="1:17" x14ac:dyDescent="0.2">
      <c r="A5" s="644"/>
      <c r="B5" s="644"/>
      <c r="C5" s="644"/>
      <c r="D5" s="644"/>
      <c r="E5" s="542"/>
      <c r="F5" s="542"/>
      <c r="G5" s="542"/>
      <c r="H5" s="542"/>
      <c r="I5" s="687"/>
      <c r="J5" s="687"/>
      <c r="K5" s="687"/>
      <c r="L5" s="687"/>
      <c r="M5" s="687"/>
      <c r="N5" s="687"/>
      <c r="O5" s="687"/>
      <c r="P5" s="687"/>
      <c r="Q5" s="687"/>
    </row>
    <row r="6" spans="1:17" x14ac:dyDescent="0.2">
      <c r="A6" s="543"/>
      <c r="B6" s="542"/>
      <c r="C6" s="542"/>
      <c r="D6" s="542"/>
      <c r="E6" s="542"/>
      <c r="F6" s="542"/>
      <c r="G6" s="542"/>
      <c r="H6" s="542"/>
      <c r="I6" s="687"/>
      <c r="J6" s="687"/>
      <c r="K6" s="687"/>
      <c r="L6" s="687"/>
      <c r="M6" s="687"/>
      <c r="N6" s="687"/>
      <c r="O6" s="687"/>
      <c r="P6" s="687"/>
      <c r="Q6" s="687"/>
    </row>
    <row r="7" spans="1:17" x14ac:dyDescent="0.2">
      <c r="A7" s="543"/>
      <c r="B7" s="542"/>
      <c r="C7" s="542"/>
      <c r="D7" s="542"/>
      <c r="E7" s="543"/>
      <c r="F7" s="543"/>
      <c r="G7" s="543"/>
      <c r="H7" s="543"/>
      <c r="I7" s="687"/>
      <c r="J7" s="687"/>
      <c r="K7" s="687"/>
      <c r="L7" s="687"/>
      <c r="M7" s="687"/>
      <c r="N7" s="687"/>
      <c r="O7" s="687"/>
      <c r="P7" s="687"/>
      <c r="Q7" s="687"/>
    </row>
    <row r="8" spans="1:17" ht="15.75" x14ac:dyDescent="0.25">
      <c r="A8" s="851" t="s">
        <v>429</v>
      </c>
      <c r="B8" s="851"/>
      <c r="C8" s="851"/>
      <c r="D8" s="851"/>
      <c r="E8" s="851"/>
      <c r="F8" s="851"/>
      <c r="G8" s="851"/>
      <c r="H8" s="851"/>
      <c r="I8" s="687"/>
      <c r="J8" s="687"/>
      <c r="K8" s="687"/>
      <c r="L8" s="687"/>
      <c r="M8" s="687"/>
      <c r="N8" s="687"/>
      <c r="O8" s="687"/>
      <c r="P8" s="687"/>
      <c r="Q8" s="687"/>
    </row>
    <row r="9" spans="1:17" ht="15.75" customHeight="1" x14ac:dyDescent="0.25">
      <c r="A9" s="852" t="s">
        <v>419</v>
      </c>
      <c r="B9" s="852"/>
      <c r="C9" s="852"/>
      <c r="D9" s="852"/>
      <c r="E9" s="852"/>
      <c r="F9" s="852"/>
      <c r="G9" s="852"/>
      <c r="H9" s="852"/>
      <c r="I9" s="687"/>
      <c r="J9" s="687"/>
      <c r="K9" s="687"/>
      <c r="L9" s="687"/>
      <c r="M9" s="687"/>
      <c r="N9" s="687"/>
      <c r="O9" s="687"/>
      <c r="P9" s="687"/>
      <c r="Q9" s="687"/>
    </row>
    <row r="10" spans="1:17" ht="15.75" customHeight="1" x14ac:dyDescent="0.25">
      <c r="A10" s="685"/>
      <c r="B10" s="685"/>
      <c r="C10" s="685"/>
      <c r="D10" s="685"/>
      <c r="E10" s="685"/>
      <c r="F10" s="685"/>
      <c r="G10" s="685"/>
      <c r="H10" s="685"/>
      <c r="I10" s="687"/>
      <c r="J10" s="687"/>
      <c r="K10" s="687"/>
      <c r="L10" s="687"/>
      <c r="M10" s="687"/>
      <c r="N10" s="687"/>
      <c r="O10" s="687"/>
      <c r="P10" s="687"/>
      <c r="Q10" s="687"/>
    </row>
    <row r="11" spans="1:17" ht="15.75" customHeight="1" x14ac:dyDescent="0.2">
      <c r="A11" s="686"/>
      <c r="B11" s="574"/>
      <c r="C11" s="574"/>
      <c r="D11" s="542"/>
      <c r="E11" s="542"/>
      <c r="F11" s="542"/>
      <c r="G11" s="542"/>
      <c r="H11" s="542"/>
      <c r="I11" s="687"/>
      <c r="J11" s="687"/>
      <c r="K11" s="687"/>
      <c r="L11" s="687"/>
      <c r="M11" s="687"/>
      <c r="N11" s="687"/>
      <c r="O11" s="687"/>
      <c r="P11" s="687"/>
      <c r="Q11" s="687"/>
    </row>
    <row r="12" spans="1:17" ht="15" customHeight="1" x14ac:dyDescent="0.25">
      <c r="A12" s="591" t="s">
        <v>1</v>
      </c>
      <c r="B12" s="592" t="s">
        <v>120</v>
      </c>
      <c r="C12" s="574"/>
      <c r="D12" s="542"/>
      <c r="E12" s="542"/>
      <c r="F12" s="542"/>
      <c r="G12" s="542"/>
      <c r="H12" s="542"/>
      <c r="I12" s="687"/>
      <c r="J12" s="687"/>
      <c r="K12" s="687"/>
      <c r="L12" s="687"/>
      <c r="M12" s="687"/>
      <c r="N12" s="687"/>
      <c r="O12" s="687"/>
      <c r="P12" s="687"/>
      <c r="Q12" s="687"/>
    </row>
    <row r="13" spans="1:17" ht="15" customHeight="1" x14ac:dyDescent="0.2">
      <c r="A13" s="677"/>
      <c r="B13" s="554"/>
      <c r="C13" s="542"/>
      <c r="D13" s="542"/>
      <c r="E13" s="542"/>
      <c r="F13" s="542"/>
      <c r="G13" s="542"/>
      <c r="H13" s="542"/>
      <c r="I13" s="687"/>
      <c r="J13" s="687"/>
      <c r="K13" s="687"/>
      <c r="L13" s="687"/>
      <c r="M13" s="687"/>
      <c r="N13" s="687"/>
      <c r="O13" s="687"/>
      <c r="P13" s="687"/>
      <c r="Q13" s="687"/>
    </row>
    <row r="14" spans="1:17" ht="15" customHeight="1" x14ac:dyDescent="0.2">
      <c r="A14" s="543"/>
      <c r="B14" s="589" t="s">
        <v>0</v>
      </c>
      <c r="C14" s="542"/>
      <c r="D14" s="542"/>
      <c r="E14" s="542"/>
      <c r="F14" s="542"/>
      <c r="G14" s="542"/>
      <c r="H14" s="542"/>
      <c r="I14" s="687"/>
      <c r="J14" s="687"/>
      <c r="K14" s="687"/>
      <c r="L14" s="687"/>
      <c r="M14" s="687"/>
      <c r="N14" s="687"/>
      <c r="O14" s="687"/>
      <c r="P14" s="687"/>
      <c r="Q14" s="687"/>
    </row>
    <row r="15" spans="1:17" x14ac:dyDescent="0.2">
      <c r="A15" s="543"/>
      <c r="B15" s="542" t="s">
        <v>427</v>
      </c>
      <c r="C15" s="542"/>
      <c r="D15" s="542"/>
      <c r="E15" s="550"/>
      <c r="F15" s="546"/>
      <c r="G15" s="542"/>
      <c r="H15" s="542"/>
      <c r="I15" s="687"/>
      <c r="J15" s="687"/>
      <c r="K15" s="687"/>
      <c r="L15" s="687"/>
      <c r="M15" s="687"/>
      <c r="N15" s="687"/>
      <c r="O15" s="687"/>
      <c r="P15" s="687"/>
      <c r="Q15" s="687"/>
    </row>
    <row r="16" spans="1:17" x14ac:dyDescent="0.2">
      <c r="A16" s="543"/>
      <c r="B16" s="590" t="s">
        <v>428</v>
      </c>
      <c r="C16" s="794"/>
      <c r="D16" s="590"/>
      <c r="E16" s="590"/>
      <c r="F16" s="546"/>
      <c r="G16" s="542"/>
      <c r="H16" s="542"/>
      <c r="I16" s="687"/>
      <c r="J16" s="687"/>
      <c r="K16" s="687"/>
      <c r="L16" s="687"/>
      <c r="M16" s="687"/>
      <c r="N16" s="687"/>
      <c r="O16" s="687"/>
      <c r="P16" s="687"/>
      <c r="Q16" s="687"/>
    </row>
    <row r="17" spans="1:21" x14ac:dyDescent="0.2">
      <c r="A17" s="678"/>
      <c r="B17" s="550"/>
      <c r="C17" s="550"/>
      <c r="D17" s="550"/>
      <c r="E17" s="557"/>
      <c r="F17" s="546"/>
      <c r="G17" s="542"/>
      <c r="H17" s="542"/>
      <c r="I17" s="687"/>
      <c r="J17" s="687"/>
      <c r="K17" s="687"/>
      <c r="L17" s="687"/>
      <c r="M17" s="687"/>
      <c r="N17" s="687"/>
      <c r="O17" s="687"/>
      <c r="P17" s="687"/>
      <c r="Q17" s="687"/>
    </row>
    <row r="18" spans="1:21" ht="15.75" thickBot="1" x14ac:dyDescent="0.3">
      <c r="A18" s="543"/>
      <c r="B18" s="594" t="s">
        <v>412</v>
      </c>
      <c r="C18" s="594"/>
      <c r="D18" s="594"/>
      <c r="E18" s="594"/>
      <c r="F18" s="555"/>
      <c r="G18" s="542"/>
      <c r="H18" s="542"/>
      <c r="I18" s="687"/>
      <c r="J18" s="687"/>
      <c r="K18" s="687"/>
      <c r="L18" s="687"/>
      <c r="M18" s="687"/>
      <c r="N18" s="687"/>
      <c r="O18" s="687"/>
      <c r="P18" s="687"/>
      <c r="Q18" s="687"/>
    </row>
    <row r="19" spans="1:21" ht="15.75" thickBot="1" x14ac:dyDescent="0.3">
      <c r="A19" s="593" t="s">
        <v>2</v>
      </c>
      <c r="B19" s="542"/>
      <c r="C19" s="805">
        <v>1</v>
      </c>
      <c r="D19" s="806">
        <v>2</v>
      </c>
      <c r="E19" s="806">
        <v>3</v>
      </c>
      <c r="F19" s="807">
        <v>4</v>
      </c>
      <c r="G19" s="808">
        <v>5</v>
      </c>
      <c r="H19" s="809">
        <v>6</v>
      </c>
      <c r="I19" s="687"/>
      <c r="J19" s="687"/>
      <c r="K19" s="687"/>
      <c r="L19" s="687"/>
      <c r="M19" s="687"/>
      <c r="N19" s="687"/>
      <c r="O19" s="687"/>
      <c r="P19" s="687"/>
      <c r="Q19" s="687"/>
    </row>
    <row r="20" spans="1:21" x14ac:dyDescent="0.2">
      <c r="A20" s="543"/>
      <c r="B20" s="689"/>
      <c r="C20" s="845" t="s">
        <v>416</v>
      </c>
      <c r="D20" s="845" t="s">
        <v>417</v>
      </c>
      <c r="E20" s="845" t="s">
        <v>418</v>
      </c>
      <c r="F20" s="853" t="s">
        <v>403</v>
      </c>
      <c r="G20" s="845" t="s">
        <v>413</v>
      </c>
      <c r="H20" s="847" t="s">
        <v>414</v>
      </c>
      <c r="I20" s="687"/>
      <c r="J20" s="687"/>
      <c r="K20" s="687"/>
      <c r="L20" s="687"/>
      <c r="M20" s="687"/>
      <c r="N20" s="687"/>
      <c r="O20" s="687"/>
      <c r="P20" s="687"/>
      <c r="Q20" s="687"/>
    </row>
    <row r="21" spans="1:21" ht="31.5" customHeight="1" thickBot="1" x14ac:dyDescent="0.25">
      <c r="A21" s="543"/>
      <c r="B21" s="690"/>
      <c r="C21" s="846"/>
      <c r="D21" s="846"/>
      <c r="E21" s="846"/>
      <c r="F21" s="854"/>
      <c r="G21" s="846"/>
      <c r="H21" s="848"/>
      <c r="I21" s="687"/>
      <c r="J21" s="687"/>
      <c r="K21" s="687"/>
      <c r="L21" s="687"/>
      <c r="M21" s="687"/>
      <c r="N21" s="687"/>
      <c r="O21" s="687"/>
      <c r="P21" s="687"/>
      <c r="Q21" s="687"/>
    </row>
    <row r="22" spans="1:21" ht="13.5" customHeight="1" x14ac:dyDescent="0.2">
      <c r="A22" s="543"/>
      <c r="B22" s="691" t="s">
        <v>341</v>
      </c>
      <c r="C22" s="663">
        <v>5798667</v>
      </c>
      <c r="D22" s="662">
        <v>10341400</v>
      </c>
      <c r="E22" s="422">
        <v>11527400</v>
      </c>
      <c r="F22" s="663">
        <v>3334936</v>
      </c>
      <c r="G22" s="795">
        <f>F22/E22</f>
        <v>0.28930513385498896</v>
      </c>
      <c r="H22" s="796">
        <f>F22/C22</f>
        <v>0.57512114422159433</v>
      </c>
      <c r="I22" s="687"/>
      <c r="J22" s="687"/>
      <c r="K22" s="687"/>
      <c r="L22" s="687"/>
      <c r="M22" s="687"/>
      <c r="N22" s="687"/>
      <c r="O22" s="687"/>
      <c r="P22" s="687"/>
      <c r="Q22" s="687"/>
    </row>
    <row r="23" spans="1:21" x14ac:dyDescent="0.2">
      <c r="A23" s="678"/>
      <c r="B23" s="692" t="s">
        <v>342</v>
      </c>
      <c r="C23" s="631">
        <v>177679</v>
      </c>
      <c r="D23" s="662">
        <v>1557000</v>
      </c>
      <c r="E23" s="815">
        <v>1622000</v>
      </c>
      <c r="F23" s="631">
        <v>206478</v>
      </c>
      <c r="G23" s="795">
        <f>F23/E23</f>
        <v>0.12729839704069051</v>
      </c>
      <c r="H23" s="796">
        <f>F23/C23</f>
        <v>1.1620844331631763</v>
      </c>
      <c r="I23" s="687"/>
      <c r="J23" s="687"/>
      <c r="K23" s="687"/>
      <c r="L23" s="687"/>
      <c r="M23" s="687"/>
      <c r="N23" s="687"/>
      <c r="O23" s="687"/>
      <c r="P23" s="687"/>
      <c r="Q23" s="687"/>
    </row>
    <row r="24" spans="1:21" x14ac:dyDescent="0.2">
      <c r="A24" s="543"/>
      <c r="B24" s="693" t="s">
        <v>343</v>
      </c>
      <c r="C24" s="664">
        <v>7433689</v>
      </c>
      <c r="D24" s="822">
        <v>6968400</v>
      </c>
      <c r="E24" s="815">
        <v>7639400</v>
      </c>
      <c r="F24" s="664">
        <v>3345746</v>
      </c>
      <c r="G24" s="797">
        <f>F24/E24</f>
        <v>0.43795926381653011</v>
      </c>
      <c r="H24" s="798">
        <f>F24/C24</f>
        <v>0.45007882358274609</v>
      </c>
      <c r="I24" s="687"/>
      <c r="J24" s="687"/>
      <c r="K24" s="687"/>
      <c r="L24" s="687"/>
      <c r="M24" s="687"/>
      <c r="N24" s="687"/>
      <c r="O24" s="687"/>
      <c r="P24" s="687"/>
      <c r="Q24" s="687"/>
    </row>
    <row r="25" spans="1:21" s="6" customFormat="1" ht="13.5" thickBot="1" x14ac:dyDescent="0.25">
      <c r="A25" s="580"/>
      <c r="B25" s="694" t="s">
        <v>344</v>
      </c>
      <c r="C25" s="695">
        <v>808983</v>
      </c>
      <c r="D25" s="822">
        <v>5050000</v>
      </c>
      <c r="E25" s="816">
        <v>5630000</v>
      </c>
      <c r="F25" s="695">
        <v>199402</v>
      </c>
      <c r="G25" s="799">
        <f>F25/E25</f>
        <v>3.5417761989342808E-2</v>
      </c>
      <c r="H25" s="800">
        <f>F25/C25</f>
        <v>0.24648478398186366</v>
      </c>
      <c r="I25" s="687"/>
      <c r="J25" s="687"/>
      <c r="K25" s="687"/>
      <c r="L25" s="687"/>
      <c r="M25" s="687"/>
      <c r="N25" s="687"/>
      <c r="O25" s="687"/>
      <c r="P25" s="687"/>
      <c r="Q25" s="687"/>
    </row>
    <row r="26" spans="1:21" s="6" customFormat="1" x14ac:dyDescent="0.2">
      <c r="A26" s="579"/>
      <c r="B26" s="641"/>
      <c r="C26" s="641"/>
      <c r="D26" s="641"/>
      <c r="E26" s="641"/>
      <c r="F26" s="584"/>
      <c r="G26" s="801"/>
      <c r="H26" s="801"/>
      <c r="I26" s="687"/>
      <c r="J26" s="687"/>
      <c r="K26" s="687"/>
      <c r="L26" s="687"/>
      <c r="M26" s="687"/>
      <c r="N26" s="687"/>
      <c r="O26" s="687"/>
      <c r="P26" s="687"/>
      <c r="Q26" s="687"/>
    </row>
    <row r="27" spans="1:21" s="6" customFormat="1" ht="15" x14ac:dyDescent="0.25">
      <c r="A27" s="580"/>
      <c r="B27" s="642" t="s">
        <v>121</v>
      </c>
      <c r="C27" s="642"/>
      <c r="D27" s="642"/>
      <c r="E27" s="642"/>
      <c r="F27" s="586"/>
      <c r="G27" s="802"/>
      <c r="H27" s="802"/>
      <c r="I27" s="687"/>
      <c r="J27" s="687"/>
      <c r="K27" s="687"/>
      <c r="L27" s="687"/>
      <c r="M27" s="687"/>
      <c r="N27" s="687"/>
      <c r="O27" s="687"/>
      <c r="P27" s="687"/>
      <c r="Q27" s="687"/>
      <c r="R27" s="68"/>
      <c r="S27" s="68"/>
      <c r="T27" s="68"/>
      <c r="U27" s="68"/>
    </row>
    <row r="28" spans="1:21" s="6" customFormat="1" ht="12.75" customHeight="1" thickBot="1" x14ac:dyDescent="0.3">
      <c r="A28" s="595" t="s">
        <v>4</v>
      </c>
      <c r="B28" s="641"/>
      <c r="C28" s="641"/>
      <c r="D28" s="641"/>
      <c r="E28" s="641"/>
      <c r="F28" s="584"/>
      <c r="G28" s="801"/>
      <c r="H28" s="801"/>
      <c r="I28" s="687"/>
      <c r="J28" s="687"/>
      <c r="K28" s="687"/>
      <c r="L28" s="687"/>
      <c r="M28" s="687"/>
      <c r="N28" s="687"/>
      <c r="O28" s="687"/>
      <c r="P28" s="687"/>
      <c r="Q28" s="687"/>
      <c r="R28" s="68"/>
      <c r="S28" s="68"/>
      <c r="T28" s="68"/>
      <c r="U28" s="68"/>
    </row>
    <row r="29" spans="1:21" s="6" customFormat="1" ht="13.5" thickBot="1" x14ac:dyDescent="0.25">
      <c r="A29" s="580"/>
      <c r="B29" s="696" t="s">
        <v>345</v>
      </c>
      <c r="C29" s="698"/>
      <c r="D29" s="697">
        <v>0</v>
      </c>
      <c r="E29" s="697">
        <v>0</v>
      </c>
      <c r="F29" s="698"/>
      <c r="G29" s="803" t="e">
        <v>#DIV/0!</v>
      </c>
      <c r="H29" s="804">
        <v>0</v>
      </c>
      <c r="I29" s="687"/>
      <c r="J29" s="687"/>
      <c r="K29" s="687"/>
      <c r="L29" s="687"/>
      <c r="M29" s="687"/>
      <c r="N29" s="687"/>
      <c r="O29" s="687"/>
      <c r="P29" s="687"/>
      <c r="Q29" s="687"/>
      <c r="R29" s="68"/>
      <c r="S29" s="68"/>
      <c r="T29" s="68"/>
      <c r="U29" s="68"/>
    </row>
    <row r="30" spans="1:21" s="6" customFormat="1" x14ac:dyDescent="0.2">
      <c r="A30" s="585"/>
      <c r="B30" s="577"/>
      <c r="C30" s="667"/>
      <c r="D30" s="667"/>
      <c r="E30" s="667"/>
      <c r="F30" s="578"/>
      <c r="G30" s="640"/>
      <c r="H30" s="640"/>
      <c r="I30" s="687"/>
      <c r="J30" s="687"/>
      <c r="K30" s="687"/>
      <c r="L30" s="687"/>
      <c r="M30" s="687"/>
      <c r="N30" s="687"/>
      <c r="O30" s="687"/>
      <c r="P30" s="687"/>
      <c r="Q30" s="687"/>
      <c r="R30" s="68"/>
      <c r="S30" s="68"/>
      <c r="T30" s="68"/>
      <c r="U30" s="68"/>
    </row>
    <row r="31" spans="1:21" s="6" customFormat="1" ht="12.75" customHeight="1" x14ac:dyDescent="0.25">
      <c r="A31" s="581"/>
      <c r="B31" s="594" t="s">
        <v>124</v>
      </c>
      <c r="C31" s="668"/>
      <c r="D31" s="668"/>
      <c r="E31" s="668"/>
      <c r="F31" s="545"/>
      <c r="G31" s="545"/>
      <c r="H31" s="545"/>
      <c r="I31" s="687"/>
      <c r="J31" s="687"/>
      <c r="K31" s="687"/>
      <c r="L31" s="687"/>
      <c r="M31" s="687"/>
      <c r="N31" s="687"/>
      <c r="O31" s="687"/>
      <c r="P31" s="687"/>
      <c r="Q31" s="687"/>
      <c r="R31" s="68"/>
      <c r="S31" s="68"/>
      <c r="T31" s="68"/>
      <c r="U31" s="68"/>
    </row>
    <row r="32" spans="1:21" ht="15.75" thickBot="1" x14ac:dyDescent="0.3">
      <c r="A32" s="593" t="s">
        <v>3</v>
      </c>
      <c r="B32" s="594"/>
      <c r="C32" s="668"/>
      <c r="D32" s="668"/>
      <c r="E32" s="668"/>
      <c r="F32" s="545"/>
      <c r="G32" s="545"/>
      <c r="H32" s="545"/>
      <c r="I32" s="687"/>
      <c r="J32" s="687"/>
      <c r="K32" s="687"/>
      <c r="L32" s="687"/>
      <c r="M32" s="687"/>
      <c r="N32" s="687"/>
      <c r="O32" s="687"/>
      <c r="P32" s="687"/>
      <c r="Q32" s="687"/>
      <c r="R32" s="68"/>
      <c r="S32" s="68"/>
      <c r="T32" s="68"/>
      <c r="U32" s="68"/>
    </row>
    <row r="33" spans="1:21" ht="15.75" thickBot="1" x14ac:dyDescent="0.3">
      <c r="A33" s="593"/>
      <c r="B33" s="699" t="s">
        <v>346</v>
      </c>
      <c r="C33" s="700"/>
      <c r="D33" s="700"/>
      <c r="E33" s="700"/>
      <c r="F33" s="701">
        <v>0</v>
      </c>
      <c r="G33" s="702">
        <v>0</v>
      </c>
      <c r="H33" s="703">
        <v>0</v>
      </c>
      <c r="I33" s="687"/>
      <c r="J33" s="687"/>
      <c r="K33" s="687"/>
      <c r="L33" s="687"/>
      <c r="M33" s="687"/>
      <c r="N33" s="687"/>
      <c r="O33" s="687"/>
      <c r="P33" s="687"/>
      <c r="Q33" s="687"/>
      <c r="R33" s="68"/>
      <c r="S33" s="68"/>
      <c r="T33" s="68"/>
      <c r="U33" s="68"/>
    </row>
    <row r="34" spans="1:21" ht="13.5" thickBot="1" x14ac:dyDescent="0.25">
      <c r="A34" s="543"/>
      <c r="B34" s="556"/>
      <c r="C34" s="669"/>
      <c r="D34" s="669"/>
      <c r="E34" s="669"/>
      <c r="F34" s="545"/>
      <c r="G34" s="545"/>
      <c r="H34" s="545"/>
      <c r="I34" s="687"/>
      <c r="J34" s="687"/>
      <c r="K34" s="687"/>
      <c r="L34" s="687"/>
      <c r="M34" s="687"/>
      <c r="N34" s="687"/>
      <c r="O34" s="687"/>
      <c r="P34" s="687"/>
      <c r="Q34" s="687"/>
      <c r="R34" s="68"/>
      <c r="S34" s="68"/>
      <c r="T34" s="68"/>
      <c r="U34" s="68"/>
    </row>
    <row r="35" spans="1:21" ht="13.5" thickBot="1" x14ac:dyDescent="0.25">
      <c r="A35" s="543"/>
      <c r="B35" s="704" t="s">
        <v>415</v>
      </c>
      <c r="C35" s="705"/>
      <c r="D35" s="705"/>
      <c r="E35" s="705"/>
      <c r="F35" s="623">
        <v>0</v>
      </c>
      <c r="G35" s="706">
        <v>0</v>
      </c>
      <c r="H35" s="707">
        <v>0</v>
      </c>
      <c r="I35" s="687"/>
      <c r="J35" s="687"/>
      <c r="K35" s="687"/>
      <c r="L35" s="687"/>
      <c r="M35" s="687"/>
      <c r="N35" s="687"/>
      <c r="O35" s="687"/>
      <c r="P35" s="687"/>
      <c r="Q35" s="687"/>
      <c r="R35" s="68"/>
      <c r="S35" s="68"/>
      <c r="T35" s="68"/>
      <c r="U35" s="68"/>
    </row>
    <row r="36" spans="1:21" x14ac:dyDescent="0.2">
      <c r="A36" s="543"/>
      <c r="B36" s="665"/>
      <c r="C36" s="665"/>
      <c r="D36" s="665"/>
      <c r="E36" s="665"/>
      <c r="F36" s="666"/>
      <c r="G36" s="600"/>
      <c r="H36" s="600"/>
      <c r="I36" s="687"/>
      <c r="J36" s="687"/>
      <c r="K36" s="687"/>
      <c r="L36" s="687"/>
      <c r="M36" s="687"/>
      <c r="N36" s="687"/>
      <c r="O36" s="687"/>
      <c r="P36" s="687"/>
      <c r="Q36" s="687"/>
      <c r="R36" s="68"/>
      <c r="S36" s="68"/>
      <c r="T36" s="68"/>
      <c r="U36" s="68"/>
    </row>
    <row r="37" spans="1:21" x14ac:dyDescent="0.2">
      <c r="A37" s="543"/>
      <c r="B37" s="587"/>
      <c r="C37" s="587"/>
      <c r="D37" s="587"/>
      <c r="E37" s="587"/>
      <c r="F37" s="542"/>
      <c r="G37" s="542"/>
      <c r="H37" s="542"/>
      <c r="I37" s="687"/>
      <c r="J37" s="687"/>
      <c r="K37" s="687"/>
      <c r="L37" s="687"/>
      <c r="M37" s="687"/>
      <c r="N37" s="687"/>
      <c r="O37" s="687"/>
      <c r="P37" s="687"/>
      <c r="Q37" s="687"/>
      <c r="R37" s="68"/>
      <c r="S37" s="68"/>
      <c r="T37" s="68"/>
      <c r="U37" s="68"/>
    </row>
    <row r="38" spans="1:21" x14ac:dyDescent="0.2">
      <c r="A38" s="543"/>
      <c r="B38" s="587" t="s">
        <v>125</v>
      </c>
      <c r="C38" s="542"/>
      <c r="D38" s="542"/>
      <c r="E38" s="542"/>
      <c r="F38" s="542"/>
      <c r="G38" s="542"/>
      <c r="H38" s="542"/>
      <c r="I38" s="687"/>
      <c r="J38" s="687"/>
      <c r="K38" s="687"/>
      <c r="L38" s="687"/>
      <c r="M38" s="687"/>
      <c r="N38" s="687"/>
      <c r="O38" s="687"/>
      <c r="P38" s="687"/>
      <c r="Q38" s="687"/>
      <c r="R38" s="68"/>
      <c r="S38" s="68"/>
      <c r="T38" s="68"/>
      <c r="U38" s="68"/>
    </row>
    <row r="39" spans="1:21" x14ac:dyDescent="0.2">
      <c r="A39" s="543"/>
      <c r="B39" s="542"/>
      <c r="C39" s="542"/>
      <c r="D39" s="542"/>
      <c r="E39" s="542"/>
      <c r="F39" s="542"/>
      <c r="G39" s="542"/>
      <c r="H39" s="542"/>
      <c r="I39" s="687"/>
      <c r="J39" s="687"/>
      <c r="K39" s="687"/>
      <c r="L39" s="687"/>
      <c r="M39" s="687"/>
      <c r="N39" s="687"/>
      <c r="O39" s="687"/>
      <c r="P39" s="687"/>
      <c r="Q39" s="687"/>
    </row>
    <row r="40" spans="1:21" x14ac:dyDescent="0.2">
      <c r="A40" s="543"/>
      <c r="B40" s="590" t="s">
        <v>126</v>
      </c>
      <c r="C40" s="542"/>
      <c r="D40" s="542"/>
      <c r="E40" s="542"/>
      <c r="F40" s="542"/>
      <c r="G40" s="542"/>
      <c r="H40" s="542"/>
      <c r="I40" s="687"/>
      <c r="J40" s="687"/>
      <c r="K40" s="687"/>
      <c r="L40" s="687"/>
      <c r="M40" s="687"/>
      <c r="N40" s="687"/>
      <c r="O40" s="687"/>
      <c r="P40" s="687"/>
      <c r="Q40" s="687"/>
    </row>
    <row r="41" spans="1:21" x14ac:dyDescent="0.2">
      <c r="A41" s="543"/>
      <c r="B41" s="557" t="s">
        <v>420</v>
      </c>
      <c r="C41" s="600"/>
      <c r="D41" s="600"/>
      <c r="E41" s="600"/>
      <c r="F41" s="600"/>
      <c r="G41" s="600"/>
      <c r="H41" s="600"/>
      <c r="I41" s="687"/>
      <c r="J41" s="687"/>
      <c r="K41" s="687"/>
      <c r="L41" s="687"/>
      <c r="M41" s="687"/>
      <c r="N41" s="687"/>
      <c r="O41" s="687"/>
      <c r="P41" s="687"/>
      <c r="Q41" s="687"/>
    </row>
    <row r="42" spans="1:21" x14ac:dyDescent="0.2">
      <c r="A42" s="543"/>
      <c r="B42" s="688"/>
      <c r="C42" s="600"/>
      <c r="D42" s="600"/>
      <c r="E42" s="600"/>
      <c r="F42" s="600"/>
      <c r="G42" s="600"/>
      <c r="H42" s="600"/>
      <c r="I42" s="600"/>
      <c r="J42" s="600"/>
      <c r="K42" s="600"/>
      <c r="L42" s="600"/>
      <c r="M42" s="600"/>
      <c r="N42" s="600"/>
      <c r="O42" s="600"/>
      <c r="P42" s="600"/>
      <c r="Q42" s="600"/>
    </row>
    <row r="43" spans="1:21" x14ac:dyDescent="0.2">
      <c r="A43" s="679"/>
      <c r="B43" s="688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</row>
    <row r="44" spans="1:21" x14ac:dyDescent="0.2">
      <c r="A44" s="679"/>
      <c r="B44" s="688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</row>
    <row r="45" spans="1:21" x14ac:dyDescent="0.2">
      <c r="A45" s="679"/>
      <c r="B45" s="688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</row>
    <row r="46" spans="1:21" x14ac:dyDescent="0.2">
      <c r="A46" s="679"/>
      <c r="B46" s="688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</row>
    <row r="47" spans="1:21" x14ac:dyDescent="0.2">
      <c r="A47" s="679"/>
      <c r="B47" s="542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</row>
    <row r="48" spans="1:21" x14ac:dyDescent="0.2">
      <c r="F48" s="68"/>
      <c r="G48" s="68"/>
      <c r="H48" s="68"/>
      <c r="I48" s="68"/>
      <c r="J48" s="68"/>
      <c r="K48" s="68"/>
      <c r="L48" s="68"/>
      <c r="M48" s="68"/>
      <c r="N48" s="68"/>
    </row>
    <row r="49" spans="6:14" x14ac:dyDescent="0.2">
      <c r="F49" s="68"/>
      <c r="G49" s="68"/>
      <c r="H49" s="68"/>
      <c r="I49" s="68"/>
      <c r="J49" s="68"/>
      <c r="K49" s="68"/>
      <c r="L49" s="68"/>
      <c r="M49" s="68"/>
      <c r="N49" s="68"/>
    </row>
    <row r="50" spans="6:14" x14ac:dyDescent="0.2">
      <c r="F50" s="68"/>
      <c r="G50" s="68"/>
      <c r="H50" s="68"/>
      <c r="I50" s="68"/>
      <c r="J50" s="68"/>
      <c r="K50" s="68"/>
      <c r="L50" s="68"/>
      <c r="M50" s="68"/>
      <c r="N50" s="68"/>
    </row>
    <row r="51" spans="6:14" x14ac:dyDescent="0.2">
      <c r="F51" s="68"/>
      <c r="G51" s="68"/>
      <c r="H51" s="68"/>
      <c r="I51" s="68"/>
      <c r="J51" s="68"/>
      <c r="K51" s="68"/>
      <c r="L51" s="68"/>
      <c r="M51" s="68"/>
      <c r="N51" s="68"/>
    </row>
    <row r="52" spans="6:14" x14ac:dyDescent="0.2">
      <c r="F52" s="68"/>
      <c r="G52" s="68"/>
      <c r="H52" s="68"/>
      <c r="I52" s="68"/>
      <c r="J52" s="68"/>
      <c r="K52" s="68"/>
      <c r="L52" s="68"/>
      <c r="M52" s="68"/>
      <c r="N52" s="68"/>
    </row>
    <row r="53" spans="6:14" x14ac:dyDescent="0.2">
      <c r="F53" s="68"/>
      <c r="G53" s="68"/>
      <c r="H53" s="68"/>
      <c r="I53" s="68"/>
      <c r="J53" s="68"/>
      <c r="K53" s="68"/>
      <c r="L53" s="68"/>
      <c r="M53" s="68"/>
      <c r="N53" s="68"/>
    </row>
  </sheetData>
  <mergeCells count="11">
    <mergeCell ref="G20:G21"/>
    <mergeCell ref="H20:H21"/>
    <mergeCell ref="A2:H2"/>
    <mergeCell ref="A3:Q3"/>
    <mergeCell ref="A4:H4"/>
    <mergeCell ref="A8:H8"/>
    <mergeCell ref="A9:H9"/>
    <mergeCell ref="C20:C21"/>
    <mergeCell ref="D20:D21"/>
    <mergeCell ref="E20:E21"/>
    <mergeCell ref="F20:F21"/>
  </mergeCells>
  <phoneticPr fontId="0" type="noConversion"/>
  <pageMargins left="0.74803149606299213" right="0.49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L15" sqref="L15"/>
    </sheetView>
  </sheetViews>
  <sheetFormatPr defaultRowHeight="12.75" x14ac:dyDescent="0.2"/>
  <cols>
    <col min="1" max="1" width="6.42578125" customWidth="1"/>
    <col min="2" max="2" width="45.42578125" style="11" customWidth="1"/>
    <col min="3" max="3" width="15" style="11" customWidth="1"/>
    <col min="4" max="5" width="15" customWidth="1"/>
    <col min="6" max="6" width="11.140625" customWidth="1"/>
  </cols>
  <sheetData>
    <row r="1" spans="1:9" ht="15" customHeight="1" x14ac:dyDescent="0.2">
      <c r="A1" s="551"/>
      <c r="B1" s="561"/>
      <c r="C1" s="561"/>
      <c r="D1" s="542"/>
      <c r="E1" s="542"/>
      <c r="F1" s="542"/>
      <c r="G1" s="542"/>
      <c r="H1" s="542"/>
      <c r="I1" s="542"/>
    </row>
    <row r="2" spans="1:9" ht="15" customHeight="1" x14ac:dyDescent="0.25">
      <c r="A2" s="814" t="s">
        <v>4</v>
      </c>
      <c r="B2" s="627" t="s">
        <v>82</v>
      </c>
      <c r="C2" s="627"/>
      <c r="D2" s="544"/>
      <c r="E2" s="544"/>
      <c r="F2" s="544"/>
      <c r="G2" s="544"/>
      <c r="H2" s="544"/>
      <c r="I2" s="544"/>
    </row>
    <row r="3" spans="1:9" s="2" customFormat="1" x14ac:dyDescent="0.2">
      <c r="A3" s="542"/>
      <c r="B3" s="553"/>
      <c r="C3" s="553"/>
      <c r="D3" s="542"/>
      <c r="E3" s="542"/>
      <c r="F3" s="542"/>
      <c r="G3" s="542"/>
      <c r="H3" s="542"/>
      <c r="I3" s="542"/>
    </row>
    <row r="4" spans="1:9" x14ac:dyDescent="0.2">
      <c r="A4" s="542"/>
      <c r="B4" s="553"/>
      <c r="C4" s="553"/>
      <c r="D4" s="542"/>
      <c r="E4" s="542"/>
      <c r="F4" s="542"/>
      <c r="G4" s="542"/>
      <c r="H4" s="542"/>
      <c r="I4" s="542"/>
    </row>
    <row r="5" spans="1:9" ht="13.5" thickBot="1" x14ac:dyDescent="0.25">
      <c r="A5" s="542"/>
      <c r="B5" s="553"/>
      <c r="C5" s="684"/>
      <c r="D5" s="679"/>
      <c r="E5" s="679"/>
      <c r="F5" s="679"/>
      <c r="G5" s="542"/>
      <c r="H5" s="542"/>
      <c r="I5" s="542"/>
    </row>
    <row r="6" spans="1:9" s="3" customFormat="1" ht="38.25" customHeight="1" x14ac:dyDescent="0.2">
      <c r="A6" s="647" t="s">
        <v>6</v>
      </c>
      <c r="B6" s="647" t="s">
        <v>45</v>
      </c>
      <c r="C6" s="857" t="s">
        <v>416</v>
      </c>
      <c r="D6" s="857" t="s">
        <v>417</v>
      </c>
      <c r="E6" s="857" t="s">
        <v>418</v>
      </c>
      <c r="F6" s="859" t="s">
        <v>403</v>
      </c>
      <c r="G6" s="857" t="s">
        <v>421</v>
      </c>
      <c r="H6" s="855" t="s">
        <v>422</v>
      </c>
      <c r="I6" s="548"/>
    </row>
    <row r="7" spans="1:9" s="1" customFormat="1" ht="13.5" thickBot="1" x14ac:dyDescent="0.25">
      <c r="A7" s="751"/>
      <c r="B7" s="752"/>
      <c r="C7" s="858"/>
      <c r="D7" s="858"/>
      <c r="E7" s="858"/>
      <c r="F7" s="860"/>
      <c r="G7" s="858"/>
      <c r="H7" s="856"/>
      <c r="I7" s="543"/>
    </row>
    <row r="8" spans="1:9" ht="24.95" customHeight="1" thickBot="1" x14ac:dyDescent="0.25">
      <c r="A8" s="769">
        <v>1</v>
      </c>
      <c r="B8" s="770">
        <v>2</v>
      </c>
      <c r="C8" s="771">
        <v>3</v>
      </c>
      <c r="D8" s="772">
        <v>4</v>
      </c>
      <c r="E8" s="773">
        <v>5</v>
      </c>
      <c r="F8" s="774">
        <v>6</v>
      </c>
      <c r="G8" s="774">
        <v>7</v>
      </c>
      <c r="H8" s="775">
        <v>8</v>
      </c>
      <c r="I8" s="542"/>
    </row>
    <row r="9" spans="1:9" s="2" customFormat="1" ht="15" customHeight="1" thickBot="1" x14ac:dyDescent="0.3">
      <c r="A9" s="628">
        <v>9</v>
      </c>
      <c r="B9" s="763" t="s">
        <v>46</v>
      </c>
      <c r="C9" s="747">
        <f t="shared" ref="C9:E10" si="0">C10</f>
        <v>0</v>
      </c>
      <c r="D9" s="748">
        <f t="shared" si="0"/>
        <v>0</v>
      </c>
      <c r="E9" s="749">
        <f t="shared" si="0"/>
        <v>0</v>
      </c>
      <c r="F9" s="748">
        <v>0</v>
      </c>
      <c r="G9" s="748">
        <v>0</v>
      </c>
      <c r="H9" s="750">
        <v>0</v>
      </c>
      <c r="I9" s="544"/>
    </row>
    <row r="10" spans="1:9" s="5" customFormat="1" ht="15" customHeight="1" x14ac:dyDescent="0.2">
      <c r="A10" s="650">
        <v>92</v>
      </c>
      <c r="B10" s="629" t="s">
        <v>47</v>
      </c>
      <c r="C10" s="638">
        <f t="shared" si="0"/>
        <v>0</v>
      </c>
      <c r="D10" s="639">
        <f t="shared" si="0"/>
        <v>0</v>
      </c>
      <c r="E10" s="671">
        <f t="shared" si="0"/>
        <v>0</v>
      </c>
      <c r="F10" s="746">
        <v>0</v>
      </c>
      <c r="G10" s="746">
        <v>0</v>
      </c>
      <c r="H10" s="753">
        <v>0</v>
      </c>
      <c r="I10" s="550"/>
    </row>
    <row r="11" spans="1:9" s="2" customFormat="1" ht="15" customHeight="1" thickBot="1" x14ac:dyDescent="0.25">
      <c r="A11" s="754">
        <v>922</v>
      </c>
      <c r="B11" s="661" t="s">
        <v>48</v>
      </c>
      <c r="C11" s="755">
        <v>0</v>
      </c>
      <c r="D11" s="756">
        <v>0</v>
      </c>
      <c r="E11" s="757">
        <f>C11+D11</f>
        <v>0</v>
      </c>
      <c r="F11" s="758">
        <v>0</v>
      </c>
      <c r="G11" s="758">
        <v>0</v>
      </c>
      <c r="H11" s="759">
        <v>0</v>
      </c>
      <c r="I11" s="544"/>
    </row>
    <row r="12" spans="1:9" ht="15" customHeight="1" x14ac:dyDescent="0.2">
      <c r="A12" s="565"/>
      <c r="B12" s="566"/>
      <c r="C12" s="566"/>
      <c r="D12" s="544"/>
      <c r="E12" s="544"/>
      <c r="F12" s="542"/>
      <c r="G12" s="542"/>
      <c r="H12" s="542"/>
      <c r="I12" s="542"/>
    </row>
    <row r="13" spans="1:9" ht="15" customHeight="1" x14ac:dyDescent="0.2">
      <c r="A13" s="567"/>
      <c r="B13" s="563"/>
      <c r="C13" s="563"/>
      <c r="D13" s="542"/>
      <c r="E13" s="542"/>
      <c r="F13" s="542"/>
      <c r="G13" s="542"/>
      <c r="H13" s="542"/>
      <c r="I13" s="542"/>
    </row>
    <row r="14" spans="1:9" s="2" customFormat="1" ht="15" customHeight="1" x14ac:dyDescent="0.2">
      <c r="A14" s="567"/>
      <c r="B14" s="563"/>
      <c r="C14" s="563"/>
      <c r="D14" s="542"/>
      <c r="E14" s="542"/>
      <c r="F14" s="544"/>
      <c r="G14" s="544"/>
      <c r="H14" s="544"/>
      <c r="I14" s="544"/>
    </row>
    <row r="15" spans="1:9" ht="15" customHeight="1" x14ac:dyDescent="0.2">
      <c r="A15" s="565"/>
      <c r="B15" s="566"/>
      <c r="C15" s="566"/>
      <c r="D15" s="544"/>
      <c r="E15" s="544"/>
      <c r="F15" s="542"/>
      <c r="G15" s="542"/>
      <c r="H15" s="542"/>
      <c r="I15" s="542"/>
    </row>
    <row r="16" spans="1:9" s="2" customFormat="1" ht="15" customHeight="1" x14ac:dyDescent="0.2">
      <c r="A16" s="567"/>
      <c r="B16" s="563"/>
      <c r="C16" s="563"/>
      <c r="D16" s="542"/>
      <c r="E16" s="542"/>
      <c r="F16" s="544"/>
      <c r="G16" s="544"/>
      <c r="H16" s="544"/>
      <c r="I16" s="544"/>
    </row>
    <row r="17" spans="1:9" ht="15" customHeight="1" x14ac:dyDescent="0.25">
      <c r="A17" s="625" t="s">
        <v>3</v>
      </c>
      <c r="B17" s="626" t="s">
        <v>49</v>
      </c>
      <c r="C17" s="626"/>
      <c r="D17" s="544"/>
      <c r="E17" s="544"/>
      <c r="F17" s="542"/>
      <c r="G17" s="542"/>
      <c r="H17" s="542"/>
      <c r="I17" s="542"/>
    </row>
    <row r="18" spans="1:9" s="3" customFormat="1" ht="38.25" customHeight="1" x14ac:dyDescent="0.2">
      <c r="A18" s="567"/>
      <c r="B18" s="563"/>
      <c r="C18" s="563"/>
      <c r="D18" s="542"/>
      <c r="E18" s="542"/>
      <c r="F18" s="548"/>
      <c r="G18" s="548"/>
      <c r="H18" s="548"/>
      <c r="I18" s="548"/>
    </row>
    <row r="19" spans="1:9" s="18" customFormat="1" ht="13.5" thickBot="1" x14ac:dyDescent="0.25">
      <c r="A19" s="567"/>
      <c r="B19" s="563"/>
      <c r="C19" s="563"/>
      <c r="D19" s="542"/>
      <c r="E19" s="542"/>
      <c r="F19" s="575"/>
      <c r="G19" s="575"/>
      <c r="H19" s="575"/>
      <c r="I19" s="575"/>
    </row>
    <row r="20" spans="1:9" ht="28.5" x14ac:dyDescent="0.2">
      <c r="A20" s="647" t="s">
        <v>6</v>
      </c>
      <c r="B20" s="647" t="s">
        <v>50</v>
      </c>
      <c r="C20" s="857" t="s">
        <v>416</v>
      </c>
      <c r="D20" s="857" t="s">
        <v>417</v>
      </c>
      <c r="E20" s="857" t="s">
        <v>418</v>
      </c>
      <c r="F20" s="859" t="s">
        <v>403</v>
      </c>
      <c r="G20" s="857" t="s">
        <v>421</v>
      </c>
      <c r="H20" s="855" t="s">
        <v>422</v>
      </c>
      <c r="I20" s="542"/>
    </row>
    <row r="21" spans="1:9" s="2" customFormat="1" ht="18" customHeight="1" thickBot="1" x14ac:dyDescent="0.25">
      <c r="A21" s="760"/>
      <c r="B21" s="760"/>
      <c r="C21" s="858"/>
      <c r="D21" s="858"/>
      <c r="E21" s="858"/>
      <c r="F21" s="860"/>
      <c r="G21" s="858"/>
      <c r="H21" s="856"/>
      <c r="I21" s="544"/>
    </row>
    <row r="22" spans="1:9" s="2" customFormat="1" ht="15" customHeight="1" thickBot="1" x14ac:dyDescent="0.25">
      <c r="A22" s="769">
        <v>1</v>
      </c>
      <c r="B22" s="770">
        <v>2</v>
      </c>
      <c r="C22" s="772">
        <v>3</v>
      </c>
      <c r="D22" s="772">
        <v>4</v>
      </c>
      <c r="E22" s="773">
        <v>5</v>
      </c>
      <c r="F22" s="774">
        <v>6</v>
      </c>
      <c r="G22" s="774">
        <v>7</v>
      </c>
      <c r="H22" s="775">
        <v>8</v>
      </c>
      <c r="I22" s="544"/>
    </row>
    <row r="23" spans="1:9" s="2" customFormat="1" ht="30.75" thickBot="1" x14ac:dyDescent="0.3">
      <c r="A23" s="628">
        <v>8</v>
      </c>
      <c r="B23" s="762" t="s">
        <v>51</v>
      </c>
      <c r="C23" s="766">
        <v>0</v>
      </c>
      <c r="D23" s="675">
        <v>120000</v>
      </c>
      <c r="E23" s="673">
        <v>120000</v>
      </c>
      <c r="F23" s="766">
        <v>0</v>
      </c>
      <c r="G23" s="767">
        <f>F23/E23</f>
        <v>0</v>
      </c>
      <c r="H23" s="768">
        <v>0</v>
      </c>
      <c r="I23" s="544"/>
    </row>
    <row r="24" spans="1:9" ht="30.75" thickBot="1" x14ac:dyDescent="0.3">
      <c r="A24" s="648">
        <v>5</v>
      </c>
      <c r="B24" s="761" t="s">
        <v>52</v>
      </c>
      <c r="C24" s="649">
        <v>0</v>
      </c>
      <c r="D24" s="674">
        <v>0</v>
      </c>
      <c r="E24" s="672">
        <f>C24+D24</f>
        <v>0</v>
      </c>
      <c r="F24" s="674">
        <v>0</v>
      </c>
      <c r="G24" s="764">
        <v>0</v>
      </c>
      <c r="H24" s="765">
        <v>0</v>
      </c>
      <c r="I24" s="542"/>
    </row>
    <row r="25" spans="1:9" ht="15" customHeight="1" x14ac:dyDescent="0.2">
      <c r="A25" s="552"/>
      <c r="B25" s="564"/>
      <c r="C25" s="564"/>
      <c r="D25" s="544"/>
      <c r="E25" s="544"/>
      <c r="F25" s="542"/>
      <c r="G25" s="542"/>
      <c r="H25" s="542"/>
      <c r="I25" s="542"/>
    </row>
    <row r="26" spans="1:9" s="2" customFormat="1" ht="15" customHeight="1" x14ac:dyDescent="0.2">
      <c r="A26" s="552"/>
      <c r="B26" s="564"/>
      <c r="C26" s="564"/>
      <c r="D26" s="544"/>
      <c r="E26" s="544"/>
      <c r="F26" s="544"/>
      <c r="G26" s="544"/>
      <c r="H26" s="544"/>
      <c r="I26" s="544"/>
    </row>
    <row r="27" spans="1:9" s="2" customFormat="1" ht="15" customHeight="1" x14ac:dyDescent="0.2">
      <c r="A27" s="551"/>
      <c r="B27" s="561"/>
      <c r="C27" s="561"/>
      <c r="D27" s="542"/>
      <c r="E27" s="542"/>
      <c r="F27" s="544"/>
      <c r="G27" s="544"/>
      <c r="H27" s="544"/>
      <c r="I27" s="544"/>
    </row>
    <row r="28" spans="1:9" s="5" customFormat="1" ht="15" customHeight="1" x14ac:dyDescent="0.2">
      <c r="A28" s="8"/>
      <c r="B28" s="15"/>
      <c r="C28" s="15"/>
    </row>
    <row r="29" spans="1:9" s="2" customFormat="1" ht="15" customHeight="1" x14ac:dyDescent="0.2">
      <c r="A29" s="10"/>
      <c r="B29" s="16"/>
      <c r="C29" s="16"/>
    </row>
    <row r="30" spans="1:9" s="2" customFormat="1" ht="15" customHeight="1" x14ac:dyDescent="0.2">
      <c r="A30" s="10"/>
      <c r="B30" s="16"/>
      <c r="C30" s="16"/>
    </row>
    <row r="31" spans="1:9" ht="15" customHeight="1" x14ac:dyDescent="0.2">
      <c r="A31" s="9"/>
      <c r="B31" s="15"/>
      <c r="C31" s="15"/>
    </row>
    <row r="32" spans="1:9" ht="15" customHeight="1" x14ac:dyDescent="0.2">
      <c r="A32" s="9"/>
      <c r="B32" s="15"/>
      <c r="C32" s="15"/>
    </row>
    <row r="33" spans="1:3" s="2" customFormat="1" ht="15" customHeight="1" x14ac:dyDescent="0.2">
      <c r="A33" s="10"/>
      <c r="B33" s="16"/>
      <c r="C33" s="16"/>
    </row>
    <row r="34" spans="1:3" ht="15" customHeight="1" x14ac:dyDescent="0.2">
      <c r="A34" s="9"/>
      <c r="B34" s="15"/>
      <c r="C34" s="15"/>
    </row>
    <row r="35" spans="1:3" ht="15" customHeight="1" x14ac:dyDescent="0.2">
      <c r="A35" s="9"/>
      <c r="B35" s="15"/>
      <c r="C35" s="15"/>
    </row>
    <row r="36" spans="1:3" ht="15" customHeight="1" x14ac:dyDescent="0.2">
      <c r="A36" s="9"/>
      <c r="B36" s="15"/>
      <c r="C36" s="15"/>
    </row>
    <row r="37" spans="1:3" s="2" customFormat="1" ht="15" customHeight="1" x14ac:dyDescent="0.2">
      <c r="A37" s="10"/>
      <c r="B37" s="16"/>
      <c r="C37" s="16"/>
    </row>
    <row r="38" spans="1:3" s="2" customFormat="1" ht="15" customHeight="1" x14ac:dyDescent="0.2">
      <c r="A38" s="10"/>
      <c r="B38" s="16"/>
      <c r="C38" s="16"/>
    </row>
    <row r="39" spans="1:3" ht="15" customHeight="1" x14ac:dyDescent="0.2">
      <c r="A39" s="9"/>
      <c r="B39" s="15"/>
      <c r="C39" s="15"/>
    </row>
    <row r="40" spans="1:3" s="2" customFormat="1" ht="15" customHeight="1" x14ac:dyDescent="0.2">
      <c r="A40" s="10"/>
      <c r="B40" s="16"/>
      <c r="C40" s="16"/>
    </row>
    <row r="41" spans="1:3" ht="15" customHeight="1" x14ac:dyDescent="0.2">
      <c r="A41" s="9"/>
      <c r="B41" s="15"/>
      <c r="C41" s="15"/>
    </row>
    <row r="42" spans="1:3" ht="15" customHeight="1" x14ac:dyDescent="0.2">
      <c r="A42" s="9"/>
      <c r="B42" s="15"/>
      <c r="C42" s="15"/>
    </row>
    <row r="43" spans="1:3" ht="15" customHeight="1" x14ac:dyDescent="0.2">
      <c r="A43" s="9"/>
      <c r="B43" s="15"/>
      <c r="C43" s="15"/>
    </row>
    <row r="44" spans="1:3" s="2" customFormat="1" ht="15" customHeight="1" x14ac:dyDescent="0.2">
      <c r="A44" s="10"/>
      <c r="B44" s="16"/>
      <c r="C44" s="16"/>
    </row>
    <row r="45" spans="1:3" s="2" customFormat="1" ht="15" customHeight="1" x14ac:dyDescent="0.2">
      <c r="A45" s="10"/>
      <c r="B45" s="16"/>
      <c r="C45" s="16"/>
    </row>
    <row r="46" spans="1:3" ht="15" customHeight="1" x14ac:dyDescent="0.2">
      <c r="A46" s="9"/>
      <c r="B46" s="15"/>
      <c r="C46" s="15"/>
    </row>
    <row r="47" spans="1:3" x14ac:dyDescent="0.2">
      <c r="A47" s="4"/>
    </row>
    <row r="48" spans="1:3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</sheetData>
  <mergeCells count="12">
    <mergeCell ref="H20:H21"/>
    <mergeCell ref="C6:C7"/>
    <mergeCell ref="D6:D7"/>
    <mergeCell ref="E6:E7"/>
    <mergeCell ref="F6:F7"/>
    <mergeCell ref="G6:G7"/>
    <mergeCell ref="H6:H7"/>
    <mergeCell ref="C20:C21"/>
    <mergeCell ref="D20:D21"/>
    <mergeCell ref="E20:E21"/>
    <mergeCell ref="F20:F21"/>
    <mergeCell ref="G20:G21"/>
  </mergeCells>
  <phoneticPr fontId="0" type="noConversion"/>
  <pageMargins left="0.74803149606299213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E13" sqref="E13"/>
    </sheetView>
  </sheetViews>
  <sheetFormatPr defaultRowHeight="12.75" x14ac:dyDescent="0.2"/>
  <cols>
    <col min="1" max="1" width="7.28515625" customWidth="1"/>
    <col min="2" max="2" width="58.85546875" style="11" customWidth="1"/>
    <col min="3" max="3" width="12.7109375" style="27" customWidth="1"/>
    <col min="4" max="5" width="12.7109375" customWidth="1"/>
    <col min="6" max="6" width="12.140625" customWidth="1"/>
    <col min="7" max="7" width="12.85546875" customWidth="1"/>
    <col min="8" max="8" width="11.140625" customWidth="1"/>
    <col min="9" max="9" width="10.140625" customWidth="1"/>
    <col min="10" max="10" width="11.7109375" customWidth="1"/>
  </cols>
  <sheetData>
    <row r="1" spans="1:11" s="2" customFormat="1" ht="15" x14ac:dyDescent="0.25">
      <c r="A1" s="558"/>
      <c r="B1" s="588" t="s">
        <v>5</v>
      </c>
      <c r="C1" s="582"/>
      <c r="D1" s="576"/>
      <c r="E1" s="576"/>
      <c r="F1" s="645"/>
      <c r="G1" s="645"/>
      <c r="H1" s="645"/>
      <c r="I1" s="645"/>
      <c r="J1" s="44"/>
      <c r="K1" s="44"/>
    </row>
    <row r="2" spans="1:11" s="2" customFormat="1" ht="15" customHeight="1" thickBot="1" x14ac:dyDescent="0.25">
      <c r="A2" s="559"/>
      <c r="B2" s="560"/>
      <c r="C2" s="684"/>
      <c r="D2" s="679"/>
      <c r="E2" s="679"/>
      <c r="F2" s="679"/>
      <c r="G2" s="645"/>
      <c r="H2" s="645"/>
      <c r="I2" s="645"/>
      <c r="J2" s="44"/>
      <c r="K2" s="44"/>
    </row>
    <row r="3" spans="1:11" ht="12.75" customHeight="1" x14ac:dyDescent="0.2">
      <c r="A3" s="861" t="s">
        <v>6</v>
      </c>
      <c r="B3" s="863" t="s">
        <v>7</v>
      </c>
      <c r="C3" s="857" t="s">
        <v>416</v>
      </c>
      <c r="D3" s="857" t="s">
        <v>417</v>
      </c>
      <c r="E3" s="857" t="s">
        <v>418</v>
      </c>
      <c r="F3" s="859" t="s">
        <v>403</v>
      </c>
      <c r="G3" s="857" t="s">
        <v>421</v>
      </c>
      <c r="H3" s="855" t="s">
        <v>422</v>
      </c>
      <c r="I3" s="645"/>
      <c r="J3" s="44"/>
      <c r="K3" s="44"/>
    </row>
    <row r="4" spans="1:11" ht="57" customHeight="1" thickBot="1" x14ac:dyDescent="0.25">
      <c r="A4" s="862"/>
      <c r="B4" s="864"/>
      <c r="C4" s="858"/>
      <c r="D4" s="858"/>
      <c r="E4" s="858"/>
      <c r="F4" s="860"/>
      <c r="G4" s="858"/>
      <c r="H4" s="856"/>
      <c r="I4" s="645"/>
      <c r="J4" s="44"/>
      <c r="K4" s="44"/>
    </row>
    <row r="5" spans="1:11" ht="30" customHeight="1" thickBot="1" x14ac:dyDescent="0.25">
      <c r="A5" s="776">
        <v>1</v>
      </c>
      <c r="B5" s="741">
        <v>2</v>
      </c>
      <c r="C5" s="680">
        <v>3</v>
      </c>
      <c r="D5" s="681">
        <v>4</v>
      </c>
      <c r="E5" s="777">
        <v>5</v>
      </c>
      <c r="F5" s="778">
        <v>6</v>
      </c>
      <c r="G5" s="778">
        <v>7</v>
      </c>
      <c r="H5" s="779">
        <v>8</v>
      </c>
      <c r="I5" s="645"/>
      <c r="J5" s="44"/>
      <c r="K5" s="44"/>
    </row>
    <row r="6" spans="1:11" ht="25.5" customHeight="1" thickBot="1" x14ac:dyDescent="0.3">
      <c r="A6" s="633"/>
      <c r="B6" s="634" t="s">
        <v>272</v>
      </c>
      <c r="C6" s="729">
        <f>C7+C27</f>
        <v>5976346</v>
      </c>
      <c r="D6" s="823">
        <f>D7+D27</f>
        <v>11898400</v>
      </c>
      <c r="E6" s="833">
        <v>13149400</v>
      </c>
      <c r="F6" s="729">
        <f>F7+F27</f>
        <v>3541414</v>
      </c>
      <c r="G6" s="792">
        <f t="shared" ref="G6:G34" si="0">F6/E6</f>
        <v>0.26932133785571966</v>
      </c>
      <c r="H6" s="793">
        <f t="shared" ref="H6:H12" si="1">F6/C6</f>
        <v>0.59257178215585238</v>
      </c>
      <c r="I6" s="645"/>
      <c r="J6" s="44"/>
      <c r="K6" s="44"/>
    </row>
    <row r="7" spans="1:11" ht="20.100000000000001" customHeight="1" thickBot="1" x14ac:dyDescent="0.3">
      <c r="A7" s="612">
        <v>6</v>
      </c>
      <c r="B7" s="613" t="s">
        <v>5</v>
      </c>
      <c r="C7" s="835">
        <f>C8+C12+C16+C19+C23+C25</f>
        <v>5798667</v>
      </c>
      <c r="D7" s="824">
        <f>D8+D12+D16+D19+D23+D25</f>
        <v>10341400</v>
      </c>
      <c r="E7" s="834">
        <v>11527400</v>
      </c>
      <c r="F7" s="835">
        <f>F8+F12+F16+F19+F23+F25</f>
        <v>3334936</v>
      </c>
      <c r="G7" s="782">
        <f t="shared" si="0"/>
        <v>0.28930513385498896</v>
      </c>
      <c r="H7" s="783">
        <f t="shared" si="1"/>
        <v>0.57512114422159433</v>
      </c>
      <c r="I7" s="645"/>
      <c r="J7" s="44"/>
      <c r="K7" s="44"/>
    </row>
    <row r="8" spans="1:11" ht="20.100000000000001" customHeight="1" x14ac:dyDescent="0.2">
      <c r="A8" s="614">
        <v>61</v>
      </c>
      <c r="B8" s="615" t="s">
        <v>8</v>
      </c>
      <c r="C8" s="742">
        <f>C9+C10+C11</f>
        <v>1778476</v>
      </c>
      <c r="D8" s="825">
        <f>D9+D10+D11</f>
        <v>2345000</v>
      </c>
      <c r="E8" s="417">
        <v>3081000</v>
      </c>
      <c r="F8" s="742">
        <f>F9+F10+F11</f>
        <v>2120402</v>
      </c>
      <c r="G8" s="784">
        <f t="shared" si="0"/>
        <v>0.6882187601428108</v>
      </c>
      <c r="H8" s="785">
        <f t="shared" si="1"/>
        <v>1.1922578657232372</v>
      </c>
      <c r="I8" s="645"/>
      <c r="J8" s="44"/>
      <c r="K8" s="44"/>
    </row>
    <row r="9" spans="1:11" ht="15" customHeight="1" x14ac:dyDescent="0.2">
      <c r="A9" s="606">
        <v>611</v>
      </c>
      <c r="B9" s="598" t="s">
        <v>9</v>
      </c>
      <c r="C9" s="670">
        <v>1588808</v>
      </c>
      <c r="D9" s="826">
        <v>2225000</v>
      </c>
      <c r="E9" s="836">
        <v>2961000</v>
      </c>
      <c r="F9" s="670">
        <v>1978873</v>
      </c>
      <c r="G9" s="786">
        <f t="shared" si="0"/>
        <v>0.66831239446133062</v>
      </c>
      <c r="H9" s="787">
        <f t="shared" si="1"/>
        <v>1.2455079531321596</v>
      </c>
      <c r="I9" s="645"/>
      <c r="J9" s="44"/>
      <c r="K9" s="44"/>
    </row>
    <row r="10" spans="1:11" ht="12.75" customHeight="1" x14ac:dyDescent="0.2">
      <c r="A10" s="606">
        <v>613</v>
      </c>
      <c r="B10" s="598" t="s">
        <v>10</v>
      </c>
      <c r="C10" s="670">
        <v>168641</v>
      </c>
      <c r="D10" s="826">
        <v>80000</v>
      </c>
      <c r="E10" s="836">
        <v>80000</v>
      </c>
      <c r="F10" s="670">
        <v>129846</v>
      </c>
      <c r="G10" s="786">
        <f t="shared" si="0"/>
        <v>1.623075</v>
      </c>
      <c r="H10" s="787">
        <f t="shared" si="1"/>
        <v>0.76995511174625386</v>
      </c>
      <c r="I10" s="645"/>
      <c r="J10" s="44"/>
      <c r="K10" s="44"/>
    </row>
    <row r="11" spans="1:11" ht="12.75" customHeight="1" x14ac:dyDescent="0.2">
      <c r="A11" s="606">
        <v>614</v>
      </c>
      <c r="B11" s="598" t="s">
        <v>11</v>
      </c>
      <c r="C11" s="670">
        <v>21027</v>
      </c>
      <c r="D11" s="826">
        <v>40000</v>
      </c>
      <c r="E11" s="836">
        <v>40000</v>
      </c>
      <c r="F11" s="670">
        <v>11683</v>
      </c>
      <c r="G11" s="786">
        <f t="shared" si="0"/>
        <v>0.29207499999999997</v>
      </c>
      <c r="H11" s="787">
        <f t="shared" si="1"/>
        <v>0.55561896609121608</v>
      </c>
      <c r="I11" s="645"/>
      <c r="J11" s="44"/>
      <c r="K11" s="44"/>
    </row>
    <row r="12" spans="1:11" ht="12.75" customHeight="1" x14ac:dyDescent="0.2">
      <c r="A12" s="604">
        <v>63</v>
      </c>
      <c r="B12" s="609" t="s">
        <v>12</v>
      </c>
      <c r="C12" s="709">
        <f>C13+C14+C15</f>
        <v>1404373</v>
      </c>
      <c r="D12" s="827">
        <f>D13+D14+D15</f>
        <v>4860000</v>
      </c>
      <c r="E12" s="418">
        <v>5310000</v>
      </c>
      <c r="F12" s="709">
        <f>F13+F14+F15</f>
        <v>144533</v>
      </c>
      <c r="G12" s="788">
        <f t="shared" si="0"/>
        <v>2.7219020715630884E-2</v>
      </c>
      <c r="H12" s="789">
        <f t="shared" si="1"/>
        <v>0.10291639044612792</v>
      </c>
      <c r="I12" s="645"/>
      <c r="J12" s="44"/>
      <c r="K12" s="44"/>
    </row>
    <row r="13" spans="1:11" ht="15" customHeight="1" x14ac:dyDescent="0.2">
      <c r="A13" s="606">
        <v>6324</v>
      </c>
      <c r="B13" s="598" t="s">
        <v>275</v>
      </c>
      <c r="C13" s="670">
        <v>0</v>
      </c>
      <c r="D13" s="826">
        <v>4500000</v>
      </c>
      <c r="E13" s="836">
        <v>4500000</v>
      </c>
      <c r="F13" s="670">
        <v>0</v>
      </c>
      <c r="G13" s="786">
        <f t="shared" si="0"/>
        <v>0</v>
      </c>
      <c r="H13" s="787">
        <v>0</v>
      </c>
      <c r="I13" s="645"/>
      <c r="J13" s="44"/>
      <c r="K13" s="44"/>
    </row>
    <row r="14" spans="1:11" ht="12.75" customHeight="1" x14ac:dyDescent="0.2">
      <c r="A14" s="606">
        <v>633</v>
      </c>
      <c r="B14" s="598" t="s">
        <v>13</v>
      </c>
      <c r="C14" s="670">
        <v>1309518</v>
      </c>
      <c r="D14" s="826">
        <v>200000</v>
      </c>
      <c r="E14" s="836">
        <v>650000</v>
      </c>
      <c r="F14" s="670">
        <v>144533</v>
      </c>
      <c r="G14" s="786">
        <f t="shared" si="0"/>
        <v>0.22235846153846153</v>
      </c>
      <c r="H14" s="787">
        <f t="shared" ref="H14:H22" si="2">F14/C14</f>
        <v>0.11037114419198514</v>
      </c>
      <c r="I14" s="645"/>
      <c r="J14" s="44"/>
      <c r="K14" s="44"/>
    </row>
    <row r="15" spans="1:11" ht="12.75" customHeight="1" x14ac:dyDescent="0.2">
      <c r="A15" s="606">
        <v>634</v>
      </c>
      <c r="B15" s="598" t="s">
        <v>273</v>
      </c>
      <c r="C15" s="670">
        <v>94855</v>
      </c>
      <c r="D15" s="826">
        <v>160000</v>
      </c>
      <c r="E15" s="836">
        <v>160000</v>
      </c>
      <c r="F15" s="670">
        <v>0</v>
      </c>
      <c r="G15" s="786">
        <f t="shared" si="0"/>
        <v>0</v>
      </c>
      <c r="H15" s="787">
        <f t="shared" si="2"/>
        <v>0</v>
      </c>
      <c r="I15" s="645"/>
      <c r="J15" s="44"/>
      <c r="K15" s="44"/>
    </row>
    <row r="16" spans="1:11" ht="12.75" customHeight="1" x14ac:dyDescent="0.2">
      <c r="A16" s="604">
        <v>64</v>
      </c>
      <c r="B16" s="609" t="s">
        <v>423</v>
      </c>
      <c r="C16" s="709">
        <f>C17+C18</f>
        <v>1500186</v>
      </c>
      <c r="D16" s="827">
        <f>D17+D18</f>
        <v>2220000</v>
      </c>
      <c r="E16" s="418">
        <v>2220000</v>
      </c>
      <c r="F16" s="709">
        <f>F17+F18</f>
        <v>553108</v>
      </c>
      <c r="G16" s="788">
        <f t="shared" si="0"/>
        <v>0.24914774774774776</v>
      </c>
      <c r="H16" s="789">
        <f t="shared" si="2"/>
        <v>0.36869294874102276</v>
      </c>
      <c r="I16" s="645"/>
      <c r="J16" s="44"/>
      <c r="K16" s="44"/>
    </row>
    <row r="17" spans="1:11" ht="15" customHeight="1" x14ac:dyDescent="0.2">
      <c r="A17" s="606">
        <v>641</v>
      </c>
      <c r="B17" s="598" t="s">
        <v>14</v>
      </c>
      <c r="C17" s="670">
        <v>46</v>
      </c>
      <c r="D17" s="826">
        <v>20000</v>
      </c>
      <c r="E17" s="836">
        <v>20000</v>
      </c>
      <c r="F17" s="670">
        <v>3</v>
      </c>
      <c r="G17" s="786">
        <f t="shared" si="0"/>
        <v>1.4999999999999999E-4</v>
      </c>
      <c r="H17" s="787">
        <f t="shared" si="2"/>
        <v>6.5217391304347824E-2</v>
      </c>
      <c r="I17" s="645"/>
      <c r="J17" s="44"/>
      <c r="K17" s="44"/>
    </row>
    <row r="18" spans="1:11" ht="12.75" customHeight="1" x14ac:dyDescent="0.2">
      <c r="A18" s="606">
        <v>642</v>
      </c>
      <c r="B18" s="598" t="s">
        <v>15</v>
      </c>
      <c r="C18" s="670">
        <v>1500140</v>
      </c>
      <c r="D18" s="826">
        <v>2200000</v>
      </c>
      <c r="E18" s="836">
        <v>2200000</v>
      </c>
      <c r="F18" s="670">
        <v>553105</v>
      </c>
      <c r="G18" s="786">
        <f t="shared" si="0"/>
        <v>0.25141136363636363</v>
      </c>
      <c r="H18" s="787">
        <f t="shared" si="2"/>
        <v>0.36870225445625077</v>
      </c>
      <c r="I18" s="645"/>
      <c r="J18" s="44"/>
      <c r="K18" s="44"/>
    </row>
    <row r="19" spans="1:11" ht="12.75" customHeight="1" x14ac:dyDescent="0.2">
      <c r="A19" s="605">
        <v>65</v>
      </c>
      <c r="B19" s="609" t="s">
        <v>16</v>
      </c>
      <c r="C19" s="709">
        <f>C20+C21+C22</f>
        <v>1115522</v>
      </c>
      <c r="D19" s="827">
        <f>D20+D21+D22</f>
        <v>896400</v>
      </c>
      <c r="E19" s="418">
        <v>896400</v>
      </c>
      <c r="F19" s="709">
        <f>F20+F21+F22</f>
        <v>516893</v>
      </c>
      <c r="G19" s="788">
        <f t="shared" si="0"/>
        <v>0.57663208389112008</v>
      </c>
      <c r="H19" s="789">
        <f t="shared" si="2"/>
        <v>0.46336423665333359</v>
      </c>
      <c r="I19" s="645"/>
      <c r="J19" s="44"/>
      <c r="K19" s="44"/>
    </row>
    <row r="20" spans="1:11" ht="15" customHeight="1" x14ac:dyDescent="0.2">
      <c r="A20" s="606">
        <v>651</v>
      </c>
      <c r="B20" s="598" t="s">
        <v>17</v>
      </c>
      <c r="C20" s="670">
        <v>49585</v>
      </c>
      <c r="D20" s="826">
        <v>20000</v>
      </c>
      <c r="E20" s="836">
        <v>20000</v>
      </c>
      <c r="F20" s="670">
        <v>435</v>
      </c>
      <c r="G20" s="786">
        <f t="shared" si="0"/>
        <v>2.1749999999999999E-2</v>
      </c>
      <c r="H20" s="787">
        <f t="shared" si="2"/>
        <v>8.7728143591812042E-3</v>
      </c>
      <c r="I20" s="645"/>
      <c r="J20" s="44"/>
      <c r="K20" s="44"/>
    </row>
    <row r="21" spans="1:11" ht="12.75" customHeight="1" x14ac:dyDescent="0.2">
      <c r="A21" s="606">
        <v>652</v>
      </c>
      <c r="B21" s="598" t="s">
        <v>18</v>
      </c>
      <c r="C21" s="670">
        <v>274217</v>
      </c>
      <c r="D21" s="826">
        <v>290000</v>
      </c>
      <c r="E21" s="836">
        <v>290000</v>
      </c>
      <c r="F21" s="670">
        <v>97339</v>
      </c>
      <c r="G21" s="786">
        <f t="shared" si="0"/>
        <v>0.33565172413793104</v>
      </c>
      <c r="H21" s="787">
        <f t="shared" si="2"/>
        <v>0.35497069838850254</v>
      </c>
      <c r="I21" s="645"/>
      <c r="J21" s="44"/>
      <c r="K21" s="44"/>
    </row>
    <row r="22" spans="1:11" ht="12.75" customHeight="1" x14ac:dyDescent="0.2">
      <c r="A22" s="606">
        <v>653</v>
      </c>
      <c r="B22" s="598" t="s">
        <v>78</v>
      </c>
      <c r="C22" s="670">
        <v>791720</v>
      </c>
      <c r="D22" s="826">
        <v>586400</v>
      </c>
      <c r="E22" s="836">
        <v>586400</v>
      </c>
      <c r="F22" s="670">
        <v>419119</v>
      </c>
      <c r="G22" s="786">
        <f t="shared" si="0"/>
        <v>0.71473226466575712</v>
      </c>
      <c r="H22" s="787">
        <f t="shared" si="2"/>
        <v>0.52937781033698783</v>
      </c>
      <c r="I22" s="645"/>
      <c r="J22" s="44"/>
      <c r="K22" s="44"/>
    </row>
    <row r="23" spans="1:11" ht="12.75" customHeight="1" x14ac:dyDescent="0.2">
      <c r="A23" s="605">
        <v>66</v>
      </c>
      <c r="B23" s="609" t="s">
        <v>276</v>
      </c>
      <c r="C23" s="709">
        <f>C24</f>
        <v>0</v>
      </c>
      <c r="D23" s="827">
        <f>D24</f>
        <v>0</v>
      </c>
      <c r="E23" s="418">
        <v>0</v>
      </c>
      <c r="F23" s="709">
        <f>F24</f>
        <v>0</v>
      </c>
      <c r="G23" s="788">
        <v>0</v>
      </c>
      <c r="H23" s="789">
        <v>0</v>
      </c>
      <c r="I23" s="645"/>
      <c r="J23" s="44"/>
      <c r="K23" s="44"/>
    </row>
    <row r="24" spans="1:11" ht="15" customHeight="1" x14ac:dyDescent="0.2">
      <c r="A24" s="606">
        <v>663</v>
      </c>
      <c r="B24" s="598" t="s">
        <v>277</v>
      </c>
      <c r="C24" s="670">
        <v>0</v>
      </c>
      <c r="D24" s="826"/>
      <c r="E24" s="836">
        <v>0</v>
      </c>
      <c r="F24" s="670">
        <v>0</v>
      </c>
      <c r="G24" s="786">
        <v>0</v>
      </c>
      <c r="H24" s="787">
        <v>0</v>
      </c>
      <c r="I24" s="645"/>
      <c r="J24" s="44"/>
      <c r="K24" s="44"/>
    </row>
    <row r="25" spans="1:11" x14ac:dyDescent="0.2">
      <c r="A25" s="605">
        <v>68</v>
      </c>
      <c r="B25" s="609" t="s">
        <v>132</v>
      </c>
      <c r="C25" s="709">
        <f>C26</f>
        <v>110</v>
      </c>
      <c r="D25" s="827">
        <f>D26</f>
        <v>20000</v>
      </c>
      <c r="E25" s="418">
        <v>20000</v>
      </c>
      <c r="F25" s="709">
        <f>F26</f>
        <v>0</v>
      </c>
      <c r="G25" s="788">
        <f t="shared" si="0"/>
        <v>0</v>
      </c>
      <c r="H25" s="789">
        <v>0</v>
      </c>
      <c r="I25" s="645"/>
      <c r="J25" s="44"/>
      <c r="K25" s="44"/>
    </row>
    <row r="26" spans="1:11" ht="15" customHeight="1" thickBot="1" x14ac:dyDescent="0.25">
      <c r="A26" s="607">
        <v>681</v>
      </c>
      <c r="B26" s="597" t="s">
        <v>133</v>
      </c>
      <c r="C26" s="744">
        <v>110</v>
      </c>
      <c r="D26" s="828">
        <v>20000</v>
      </c>
      <c r="E26" s="837">
        <v>20000</v>
      </c>
      <c r="F26" s="744">
        <v>0</v>
      </c>
      <c r="G26" s="780">
        <f t="shared" si="0"/>
        <v>0</v>
      </c>
      <c r="H26" s="781">
        <v>0</v>
      </c>
      <c r="I26" s="645"/>
      <c r="J26" s="44"/>
      <c r="K26" s="44"/>
    </row>
    <row r="27" spans="1:11" ht="17.25" customHeight="1" thickBot="1" x14ac:dyDescent="0.25">
      <c r="A27" s="612">
        <v>7</v>
      </c>
      <c r="B27" s="624" t="s">
        <v>19</v>
      </c>
      <c r="C27" s="743">
        <f>C28+C31</f>
        <v>177679</v>
      </c>
      <c r="D27" s="839">
        <f>D28+D31</f>
        <v>1557000</v>
      </c>
      <c r="E27" s="419">
        <v>1622000</v>
      </c>
      <c r="F27" s="743">
        <f>F28+F31</f>
        <v>206478</v>
      </c>
      <c r="G27" s="782">
        <f t="shared" si="0"/>
        <v>0.12729839704069051</v>
      </c>
      <c r="H27" s="783">
        <f>F27/C27</f>
        <v>1.1620844331631763</v>
      </c>
      <c r="I27" s="645"/>
      <c r="J27" s="44"/>
      <c r="K27" s="44"/>
    </row>
    <row r="28" spans="1:11" ht="20.100000000000001" customHeight="1" x14ac:dyDescent="0.2">
      <c r="A28" s="610">
        <v>71</v>
      </c>
      <c r="B28" s="611" t="s">
        <v>20</v>
      </c>
      <c r="C28" s="745">
        <f>C29+C30</f>
        <v>111269</v>
      </c>
      <c r="D28" s="829">
        <f>D29+D30</f>
        <v>250000</v>
      </c>
      <c r="E28" s="417">
        <v>250000</v>
      </c>
      <c r="F28" s="745">
        <f>F29+F30</f>
        <v>181685</v>
      </c>
      <c r="G28" s="790">
        <f t="shared" si="0"/>
        <v>0.72674000000000005</v>
      </c>
      <c r="H28" s="791">
        <f>F28/C28</f>
        <v>1.6328447276420206</v>
      </c>
      <c r="I28" s="645"/>
      <c r="J28" s="44"/>
      <c r="K28" s="44"/>
    </row>
    <row r="29" spans="1:11" ht="27" customHeight="1" x14ac:dyDescent="0.2">
      <c r="A29" s="606">
        <v>711</v>
      </c>
      <c r="B29" s="598" t="s">
        <v>268</v>
      </c>
      <c r="C29" s="670">
        <v>111269</v>
      </c>
      <c r="D29" s="830">
        <v>150000</v>
      </c>
      <c r="E29" s="836">
        <v>150000</v>
      </c>
      <c r="F29" s="670">
        <v>181685</v>
      </c>
      <c r="G29" s="786">
        <f t="shared" si="0"/>
        <v>1.2112333333333334</v>
      </c>
      <c r="H29" s="787">
        <f>F29/C29</f>
        <v>1.6328447276420206</v>
      </c>
      <c r="I29" s="645"/>
      <c r="J29" s="44"/>
      <c r="K29" s="44"/>
    </row>
    <row r="30" spans="1:11" ht="25.5" x14ac:dyDescent="0.2">
      <c r="A30" s="606">
        <v>711</v>
      </c>
      <c r="B30" s="598" t="s">
        <v>269</v>
      </c>
      <c r="C30" s="676">
        <v>0</v>
      </c>
      <c r="D30" s="830">
        <v>100000</v>
      </c>
      <c r="E30" s="836">
        <v>100000</v>
      </c>
      <c r="F30" s="676"/>
      <c r="G30" s="786">
        <f t="shared" si="0"/>
        <v>0</v>
      </c>
      <c r="H30" s="787">
        <v>0</v>
      </c>
      <c r="I30" s="645"/>
      <c r="J30" s="44"/>
      <c r="K30" s="44"/>
    </row>
    <row r="31" spans="1:11" x14ac:dyDescent="0.2">
      <c r="A31" s="608">
        <v>72</v>
      </c>
      <c r="B31" s="602" t="s">
        <v>79</v>
      </c>
      <c r="C31" s="709">
        <f>C32+C33+C34</f>
        <v>66410</v>
      </c>
      <c r="D31" s="831">
        <f>D32+D33+D34</f>
        <v>1307000</v>
      </c>
      <c r="E31" s="418">
        <v>1372000</v>
      </c>
      <c r="F31" s="709">
        <f>F32+F33+F34</f>
        <v>24793</v>
      </c>
      <c r="G31" s="788">
        <f t="shared" si="0"/>
        <v>1.8070699708454811E-2</v>
      </c>
      <c r="H31" s="789">
        <f>F31/C31</f>
        <v>0.37333232946845357</v>
      </c>
      <c r="I31" s="645"/>
      <c r="J31" s="44"/>
      <c r="K31" s="44"/>
    </row>
    <row r="32" spans="1:11" ht="15" customHeight="1" x14ac:dyDescent="0.2">
      <c r="A32" s="606">
        <v>721</v>
      </c>
      <c r="B32" s="598" t="s">
        <v>271</v>
      </c>
      <c r="C32" s="676">
        <v>0</v>
      </c>
      <c r="D32" s="830">
        <v>227000</v>
      </c>
      <c r="E32" s="836">
        <v>227000</v>
      </c>
      <c r="F32" s="676">
        <v>24793</v>
      </c>
      <c r="G32" s="786">
        <f t="shared" si="0"/>
        <v>0.10922026431718061</v>
      </c>
      <c r="H32" s="787">
        <v>0</v>
      </c>
      <c r="I32" s="645"/>
      <c r="J32" s="44"/>
      <c r="K32" s="44"/>
    </row>
    <row r="33" spans="1:11" x14ac:dyDescent="0.2">
      <c r="A33" s="817">
        <v>721</v>
      </c>
      <c r="B33" s="598" t="s">
        <v>270</v>
      </c>
      <c r="C33" s="670">
        <v>66410</v>
      </c>
      <c r="D33" s="830">
        <v>680000</v>
      </c>
      <c r="E33" s="836">
        <v>680000</v>
      </c>
      <c r="F33" s="670">
        <v>0</v>
      </c>
      <c r="G33" s="786">
        <f t="shared" si="0"/>
        <v>0</v>
      </c>
      <c r="H33" s="786">
        <f>F33/C33</f>
        <v>0</v>
      </c>
      <c r="I33" s="645"/>
      <c r="J33" s="44"/>
      <c r="K33" s="44"/>
    </row>
    <row r="34" spans="1:11" ht="13.5" thickBot="1" x14ac:dyDescent="0.25">
      <c r="A34" s="818">
        <v>721</v>
      </c>
      <c r="B34" s="820" t="s">
        <v>424</v>
      </c>
      <c r="C34" s="819">
        <v>0</v>
      </c>
      <c r="D34" s="832">
        <v>400000</v>
      </c>
      <c r="E34" s="838">
        <v>465000</v>
      </c>
      <c r="F34" s="819">
        <v>0</v>
      </c>
      <c r="G34" s="819">
        <f t="shared" si="0"/>
        <v>0</v>
      </c>
      <c r="H34" s="819">
        <v>0</v>
      </c>
      <c r="I34" s="645"/>
      <c r="J34" s="44"/>
      <c r="K34" s="44"/>
    </row>
    <row r="35" spans="1:11" x14ac:dyDescent="0.2">
      <c r="A35" s="549"/>
      <c r="B35" s="553"/>
      <c r="C35" s="583"/>
      <c r="D35" s="542"/>
      <c r="E35" s="542"/>
      <c r="F35" s="645"/>
      <c r="G35" s="645"/>
      <c r="H35" s="645"/>
      <c r="I35" s="645"/>
      <c r="J35" s="44"/>
      <c r="K35" s="44"/>
    </row>
    <row r="36" spans="1:11" x14ac:dyDescent="0.2">
      <c r="A36" s="4"/>
      <c r="C36" s="39"/>
      <c r="E36" s="44"/>
      <c r="F36" s="44"/>
      <c r="G36" s="44"/>
      <c r="H36" s="44"/>
      <c r="I36" s="44"/>
      <c r="J36" s="44"/>
      <c r="K36" s="44"/>
    </row>
    <row r="37" spans="1:11" x14ac:dyDescent="0.2">
      <c r="A37" s="4"/>
      <c r="E37" s="44"/>
      <c r="F37" s="44"/>
      <c r="G37" s="44"/>
      <c r="H37" s="44"/>
      <c r="I37" s="44"/>
      <c r="J37" s="44"/>
      <c r="K37" s="44"/>
    </row>
    <row r="38" spans="1:11" x14ac:dyDescent="0.2">
      <c r="A38" s="4"/>
      <c r="E38" s="44"/>
      <c r="F38" s="44"/>
      <c r="G38" s="44"/>
      <c r="H38" s="44"/>
      <c r="I38" s="44"/>
      <c r="J38" s="44"/>
      <c r="K38" s="44"/>
    </row>
    <row r="39" spans="1:11" x14ac:dyDescent="0.2">
      <c r="E39" s="44"/>
      <c r="F39" s="44"/>
      <c r="G39" s="44"/>
      <c r="H39" s="44"/>
      <c r="I39" s="44"/>
      <c r="J39" s="44"/>
      <c r="K39" s="44"/>
    </row>
    <row r="40" spans="1:11" x14ac:dyDescent="0.2">
      <c r="E40" s="44"/>
      <c r="F40" s="44"/>
      <c r="G40" s="44"/>
      <c r="H40" s="44"/>
      <c r="I40" s="44"/>
      <c r="J40" s="44"/>
      <c r="K40" s="44"/>
    </row>
    <row r="41" spans="1:11" x14ac:dyDescent="0.2">
      <c r="E41" s="44"/>
      <c r="F41" s="44"/>
      <c r="G41" s="44"/>
      <c r="H41" s="44"/>
      <c r="I41" s="44"/>
      <c r="J41" s="44"/>
      <c r="K41" s="44"/>
    </row>
    <row r="42" spans="1:11" x14ac:dyDescent="0.2">
      <c r="E42" s="44"/>
      <c r="F42" s="44"/>
      <c r="G42" s="44"/>
      <c r="H42" s="44"/>
      <c r="I42" s="44"/>
      <c r="J42" s="44"/>
      <c r="K42" s="44"/>
    </row>
    <row r="43" spans="1:11" x14ac:dyDescent="0.2">
      <c r="E43" s="44"/>
      <c r="F43" s="44"/>
      <c r="G43" s="44"/>
      <c r="H43" s="44"/>
      <c r="I43" s="44"/>
      <c r="J43" s="44"/>
      <c r="K43" s="44"/>
    </row>
    <row r="44" spans="1:11" x14ac:dyDescent="0.2">
      <c r="E44" s="44"/>
      <c r="F44" s="44"/>
      <c r="G44" s="44"/>
      <c r="H44" s="44"/>
      <c r="I44" s="44"/>
      <c r="J44" s="44"/>
      <c r="K44" s="44"/>
    </row>
    <row r="45" spans="1:11" x14ac:dyDescent="0.2">
      <c r="E45" s="44"/>
      <c r="F45" s="44"/>
      <c r="G45" s="44"/>
      <c r="H45" s="44"/>
      <c r="I45" s="44"/>
      <c r="J45" s="44"/>
      <c r="K45" s="44"/>
    </row>
    <row r="46" spans="1:11" x14ac:dyDescent="0.2">
      <c r="E46" s="44"/>
      <c r="F46" s="44"/>
      <c r="G46" s="44"/>
      <c r="H46" s="44"/>
      <c r="I46" s="44"/>
      <c r="J46" s="44"/>
      <c r="K46" s="44"/>
    </row>
    <row r="47" spans="1:11" x14ac:dyDescent="0.2">
      <c r="E47" s="44"/>
      <c r="F47" s="44"/>
      <c r="G47" s="44"/>
      <c r="H47" s="44"/>
      <c r="I47" s="44"/>
      <c r="J47" s="44"/>
      <c r="K47" s="44"/>
    </row>
    <row r="48" spans="1:11" x14ac:dyDescent="0.2">
      <c r="E48" s="44"/>
      <c r="F48" s="44"/>
      <c r="G48" s="44"/>
      <c r="H48" s="44"/>
      <c r="I48" s="44"/>
      <c r="J48" s="44"/>
      <c r="K48" s="44"/>
    </row>
    <row r="49" spans="5:11" x14ac:dyDescent="0.2">
      <c r="E49" s="44"/>
      <c r="F49" s="44"/>
      <c r="G49" s="44"/>
      <c r="H49" s="44"/>
      <c r="I49" s="44"/>
      <c r="J49" s="44"/>
      <c r="K49" s="44"/>
    </row>
    <row r="50" spans="5:11" x14ac:dyDescent="0.2">
      <c r="E50" s="44"/>
      <c r="F50" s="44"/>
      <c r="G50" s="44"/>
      <c r="H50" s="44"/>
      <c r="I50" s="44"/>
      <c r="J50" s="44"/>
      <c r="K50" s="44"/>
    </row>
    <row r="51" spans="5:11" x14ac:dyDescent="0.2">
      <c r="E51" s="44"/>
      <c r="F51" s="44"/>
      <c r="G51" s="44"/>
      <c r="H51" s="44"/>
      <c r="I51" s="44"/>
      <c r="J51" s="44"/>
      <c r="K51" s="44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0" type="noConversion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>
      <selection activeCell="D7" sqref="D7"/>
    </sheetView>
  </sheetViews>
  <sheetFormatPr defaultRowHeight="12.75" x14ac:dyDescent="0.2"/>
  <cols>
    <col min="1" max="1" width="7.28515625" customWidth="1"/>
    <col min="2" max="2" width="54.85546875" style="11" customWidth="1"/>
    <col min="3" max="5" width="12.7109375" customWidth="1"/>
    <col min="6" max="6" width="11.7109375" customWidth="1"/>
    <col min="8" max="8" width="11" customWidth="1"/>
  </cols>
  <sheetData>
    <row r="1" spans="1:21" ht="15.75" x14ac:dyDescent="0.25">
      <c r="A1" s="618"/>
      <c r="B1" s="619" t="s">
        <v>22</v>
      </c>
      <c r="C1" s="620"/>
      <c r="D1" s="542"/>
      <c r="E1" s="542"/>
      <c r="F1" s="576"/>
      <c r="G1" s="576"/>
      <c r="H1" s="576"/>
      <c r="I1" s="576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ht="13.5" thickBot="1" x14ac:dyDescent="0.25">
      <c r="A2" s="562"/>
      <c r="B2" s="563"/>
      <c r="C2" s="684"/>
      <c r="D2" s="679"/>
      <c r="E2" s="679"/>
      <c r="F2" s="679"/>
      <c r="G2" s="576"/>
      <c r="H2" s="576"/>
      <c r="I2" s="576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25.5" x14ac:dyDescent="0.2">
      <c r="A3" s="682" t="s">
        <v>6</v>
      </c>
      <c r="B3" s="720" t="s">
        <v>23</v>
      </c>
      <c r="C3" s="865" t="s">
        <v>416</v>
      </c>
      <c r="D3" s="865" t="s">
        <v>417</v>
      </c>
      <c r="E3" s="865" t="s">
        <v>418</v>
      </c>
      <c r="F3" s="867" t="s">
        <v>403</v>
      </c>
      <c r="G3" s="865" t="s">
        <v>421</v>
      </c>
      <c r="H3" s="855" t="s">
        <v>422</v>
      </c>
      <c r="I3" s="576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24" customHeight="1" thickBot="1" x14ac:dyDescent="0.25">
      <c r="A4" s="840"/>
      <c r="B4" s="841"/>
      <c r="C4" s="866"/>
      <c r="D4" s="866"/>
      <c r="E4" s="866"/>
      <c r="F4" s="868"/>
      <c r="G4" s="866"/>
      <c r="H4" s="856"/>
      <c r="I4" s="31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1" x14ac:dyDescent="0.2">
      <c r="A5" s="776">
        <v>1</v>
      </c>
      <c r="B5" s="741">
        <v>2</v>
      </c>
      <c r="C5" s="810">
        <v>3</v>
      </c>
      <c r="D5" s="811">
        <v>4</v>
      </c>
      <c r="E5" s="812">
        <v>5</v>
      </c>
      <c r="F5" s="778">
        <v>6</v>
      </c>
      <c r="G5" s="778">
        <v>7</v>
      </c>
      <c r="H5" s="779">
        <v>8</v>
      </c>
      <c r="I5" s="600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1" ht="30" customHeight="1" thickBot="1" x14ac:dyDescent="0.3">
      <c r="A6" s="725"/>
      <c r="B6" s="726" t="s">
        <v>336</v>
      </c>
      <c r="C6" s="729">
        <f>C7+C33</f>
        <v>8242672</v>
      </c>
      <c r="D6" s="727">
        <v>12018400</v>
      </c>
      <c r="E6" s="728">
        <v>13269400</v>
      </c>
      <c r="F6" s="729">
        <f>F7+F33</f>
        <v>3545148</v>
      </c>
      <c r="G6" s="730">
        <f t="shared" ref="G6:G30" si="0">F6/E6</f>
        <v>0.26716716656367279</v>
      </c>
      <c r="H6" s="731">
        <f t="shared" ref="H6:H15" si="1">F6/C6</f>
        <v>0.43009693943905569</v>
      </c>
      <c r="I6" s="600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s="19" customFormat="1" ht="12.75" customHeight="1" thickBot="1" x14ac:dyDescent="0.25">
      <c r="A7" s="617">
        <v>3</v>
      </c>
      <c r="B7" s="613" t="s">
        <v>22</v>
      </c>
      <c r="C7" s="734">
        <f>C8+C12+C18+C20+C24+C27+C29</f>
        <v>7433689</v>
      </c>
      <c r="D7" s="715">
        <v>12018400</v>
      </c>
      <c r="E7" s="716">
        <v>7639400</v>
      </c>
      <c r="F7" s="734">
        <f>F8+F12+F18+F20+F24+F27+F29</f>
        <v>3345746</v>
      </c>
      <c r="G7" s="735">
        <f t="shared" si="0"/>
        <v>0.43795926381653011</v>
      </c>
      <c r="H7" s="736">
        <f t="shared" si="1"/>
        <v>0.45007882358274609</v>
      </c>
      <c r="I7" s="600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1" s="21" customFormat="1" ht="20.100000000000001" customHeight="1" x14ac:dyDescent="0.2">
      <c r="A8" s="650">
        <v>31</v>
      </c>
      <c r="B8" s="615" t="s">
        <v>24</v>
      </c>
      <c r="C8" s="635">
        <f>C9+C10+C11</f>
        <v>1138856</v>
      </c>
      <c r="D8" s="717">
        <v>12018400</v>
      </c>
      <c r="E8" s="710">
        <v>1046000</v>
      </c>
      <c r="F8" s="635">
        <f>F9+F10+F11</f>
        <v>568374</v>
      </c>
      <c r="G8" s="732">
        <f t="shared" si="0"/>
        <v>0.54337858508604209</v>
      </c>
      <c r="H8" s="733">
        <f t="shared" si="1"/>
        <v>0.49907450985901641</v>
      </c>
      <c r="I8" s="576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38" customFormat="1" ht="20.100000000000001" customHeight="1" x14ac:dyDescent="0.2">
      <c r="A9" s="651">
        <v>311</v>
      </c>
      <c r="B9" s="596" t="s">
        <v>25</v>
      </c>
      <c r="C9" s="662">
        <v>939713</v>
      </c>
      <c r="D9" s="603">
        <v>12018400</v>
      </c>
      <c r="E9" s="711">
        <v>870000</v>
      </c>
      <c r="F9" s="662">
        <v>421819</v>
      </c>
      <c r="G9" s="683">
        <f t="shared" si="0"/>
        <v>0.48484942528735631</v>
      </c>
      <c r="H9" s="722">
        <f t="shared" si="1"/>
        <v>0.4488806688850745</v>
      </c>
      <c r="I9" s="576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1" s="21" customFormat="1" ht="15" customHeight="1" x14ac:dyDescent="0.2">
      <c r="A10" s="651">
        <v>312</v>
      </c>
      <c r="B10" s="596" t="s">
        <v>26</v>
      </c>
      <c r="C10" s="662">
        <v>29300</v>
      </c>
      <c r="D10" s="603">
        <v>12018400</v>
      </c>
      <c r="E10" s="711">
        <v>35000</v>
      </c>
      <c r="F10" s="662">
        <v>4000</v>
      </c>
      <c r="G10" s="683">
        <f t="shared" si="0"/>
        <v>0.11428571428571428</v>
      </c>
      <c r="H10" s="722">
        <f t="shared" si="1"/>
        <v>0.13651877133105803</v>
      </c>
      <c r="I10" s="576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ht="12.75" customHeight="1" x14ac:dyDescent="0.2">
      <c r="A11" s="651">
        <v>313</v>
      </c>
      <c r="B11" s="596" t="s">
        <v>27</v>
      </c>
      <c r="C11" s="662">
        <v>169843</v>
      </c>
      <c r="D11" s="603">
        <v>12018400</v>
      </c>
      <c r="E11" s="711">
        <v>141000</v>
      </c>
      <c r="F11" s="662">
        <v>142555</v>
      </c>
      <c r="G11" s="683">
        <f t="shared" si="0"/>
        <v>1.0110283687943262</v>
      </c>
      <c r="H11" s="722">
        <f t="shared" si="1"/>
        <v>0.83933397313989977</v>
      </c>
      <c r="I11" s="576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ht="12.75" customHeight="1" x14ac:dyDescent="0.2">
      <c r="A12" s="652">
        <v>32</v>
      </c>
      <c r="B12" s="601" t="s">
        <v>28</v>
      </c>
      <c r="C12" s="630">
        <f>C13+C14+C15+C16+C17</f>
        <v>2220643</v>
      </c>
      <c r="D12" s="718">
        <v>12018400</v>
      </c>
      <c r="E12" s="712">
        <v>3121500</v>
      </c>
      <c r="F12" s="630">
        <f>F13+F14+F15+F16+F17</f>
        <v>1134267</v>
      </c>
      <c r="G12" s="719">
        <f t="shared" si="0"/>
        <v>0.36337241710716001</v>
      </c>
      <c r="H12" s="721">
        <f t="shared" si="1"/>
        <v>0.510783138037046</v>
      </c>
      <c r="I12" s="576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ht="12.75" customHeight="1" x14ac:dyDescent="0.2">
      <c r="A13" s="651">
        <v>321</v>
      </c>
      <c r="B13" s="596" t="s">
        <v>29</v>
      </c>
      <c r="C13" s="662">
        <v>43165</v>
      </c>
      <c r="D13" s="603">
        <v>12018400</v>
      </c>
      <c r="E13" s="711">
        <v>47000</v>
      </c>
      <c r="F13" s="662">
        <v>22627</v>
      </c>
      <c r="G13" s="683">
        <f t="shared" si="0"/>
        <v>0.48142553191489362</v>
      </c>
      <c r="H13" s="722">
        <f t="shared" si="1"/>
        <v>0.52419784547665937</v>
      </c>
      <c r="I13" s="576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ht="15" customHeight="1" x14ac:dyDescent="0.2">
      <c r="A14" s="651">
        <v>322</v>
      </c>
      <c r="B14" s="596" t="s">
        <v>30</v>
      </c>
      <c r="C14" s="662">
        <v>197326</v>
      </c>
      <c r="D14" s="603">
        <v>12018400</v>
      </c>
      <c r="E14" s="711">
        <v>316000</v>
      </c>
      <c r="F14" s="662">
        <v>129813</v>
      </c>
      <c r="G14" s="683">
        <f t="shared" si="0"/>
        <v>0.4108006329113924</v>
      </c>
      <c r="H14" s="722">
        <f t="shared" si="1"/>
        <v>0.65786059617080361</v>
      </c>
      <c r="I14" s="576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ht="12.75" customHeight="1" x14ac:dyDescent="0.2">
      <c r="A15" s="651">
        <v>323</v>
      </c>
      <c r="B15" s="596" t="s">
        <v>31</v>
      </c>
      <c r="C15" s="662">
        <v>1379045</v>
      </c>
      <c r="D15" s="603">
        <v>12018400</v>
      </c>
      <c r="E15" s="711">
        <v>2287000</v>
      </c>
      <c r="F15" s="662">
        <v>798666</v>
      </c>
      <c r="G15" s="683">
        <f t="shared" si="0"/>
        <v>0.34921993878443375</v>
      </c>
      <c r="H15" s="722">
        <f t="shared" si="1"/>
        <v>0.57914426287757104</v>
      </c>
      <c r="I15" s="576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ht="12.75" customHeight="1" x14ac:dyDescent="0.2">
      <c r="A16" s="651">
        <v>324</v>
      </c>
      <c r="B16" s="596" t="s">
        <v>278</v>
      </c>
      <c r="C16" s="662">
        <v>0</v>
      </c>
      <c r="D16" s="603">
        <v>12018400</v>
      </c>
      <c r="E16" s="711">
        <v>3000</v>
      </c>
      <c r="F16" s="662">
        <v>0</v>
      </c>
      <c r="G16" s="683">
        <f t="shared" si="0"/>
        <v>0</v>
      </c>
      <c r="H16" s="722">
        <v>0</v>
      </c>
      <c r="I16" s="576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ht="12.75" customHeight="1" x14ac:dyDescent="0.2">
      <c r="A17" s="651">
        <v>329</v>
      </c>
      <c r="B17" s="596" t="s">
        <v>32</v>
      </c>
      <c r="C17" s="662">
        <v>601107</v>
      </c>
      <c r="D17" s="603">
        <v>12018400</v>
      </c>
      <c r="E17" s="636">
        <v>468500</v>
      </c>
      <c r="F17" s="662">
        <v>183161</v>
      </c>
      <c r="G17" s="683">
        <f t="shared" si="0"/>
        <v>0.39095197438633938</v>
      </c>
      <c r="H17" s="722">
        <f t="shared" ref="H17:H30" si="2">F17/C17</f>
        <v>0.30470615048568722</v>
      </c>
      <c r="I17" s="576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ht="12.75" customHeight="1" x14ac:dyDescent="0.2">
      <c r="A18" s="652">
        <v>34</v>
      </c>
      <c r="B18" s="601" t="s">
        <v>33</v>
      </c>
      <c r="C18" s="630">
        <f>C19</f>
        <v>105258</v>
      </c>
      <c r="D18" s="718">
        <v>12018400</v>
      </c>
      <c r="E18" s="632">
        <v>81000</v>
      </c>
      <c r="F18" s="630">
        <f>F19</f>
        <v>21371</v>
      </c>
      <c r="G18" s="719">
        <f t="shared" si="0"/>
        <v>0.26383950617283952</v>
      </c>
      <c r="H18" s="721">
        <f t="shared" si="2"/>
        <v>0.2030344486879857</v>
      </c>
      <c r="I18" s="576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ht="12.75" customHeight="1" x14ac:dyDescent="0.2">
      <c r="A19" s="651">
        <v>343</v>
      </c>
      <c r="B19" s="596" t="s">
        <v>34</v>
      </c>
      <c r="C19" s="662">
        <v>105258</v>
      </c>
      <c r="D19" s="603">
        <v>12018400</v>
      </c>
      <c r="E19" s="711">
        <v>81000</v>
      </c>
      <c r="F19" s="662">
        <v>21371</v>
      </c>
      <c r="G19" s="683">
        <f t="shared" si="0"/>
        <v>0.26383950617283952</v>
      </c>
      <c r="H19" s="722">
        <f t="shared" si="2"/>
        <v>0.2030344486879857</v>
      </c>
      <c r="I19" s="576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ht="15" customHeight="1" x14ac:dyDescent="0.2">
      <c r="A20" s="653">
        <v>35</v>
      </c>
      <c r="B20" s="609" t="s">
        <v>74</v>
      </c>
      <c r="C20" s="630">
        <f>C21+C23</f>
        <v>70188</v>
      </c>
      <c r="D20" s="718">
        <v>12018400</v>
      </c>
      <c r="E20" s="712">
        <v>390000</v>
      </c>
      <c r="F20" s="630">
        <f>F21+F22+F23</f>
        <v>24703</v>
      </c>
      <c r="G20" s="719">
        <f t="shared" si="0"/>
        <v>6.3341025641025644E-2</v>
      </c>
      <c r="H20" s="721">
        <f t="shared" si="2"/>
        <v>0.35195475009973215</v>
      </c>
      <c r="I20" s="576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ht="12.75" customHeight="1" x14ac:dyDescent="0.2">
      <c r="A21" s="654">
        <v>352</v>
      </c>
      <c r="B21" s="599" t="s">
        <v>136</v>
      </c>
      <c r="C21" s="662">
        <v>70188</v>
      </c>
      <c r="D21" s="603">
        <v>12018400</v>
      </c>
      <c r="E21" s="711">
        <v>220000</v>
      </c>
      <c r="F21" s="662">
        <v>24703</v>
      </c>
      <c r="G21" s="683">
        <f t="shared" si="0"/>
        <v>0.11228636363636364</v>
      </c>
      <c r="H21" s="722">
        <f t="shared" si="2"/>
        <v>0.35195475009973215</v>
      </c>
      <c r="I21" s="576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ht="15" customHeight="1" x14ac:dyDescent="0.2">
      <c r="A22" s="654">
        <v>352</v>
      </c>
      <c r="B22" s="599" t="s">
        <v>347</v>
      </c>
      <c r="C22" s="662">
        <v>0</v>
      </c>
      <c r="D22" s="603">
        <v>12018400</v>
      </c>
      <c r="E22" s="711">
        <v>70000</v>
      </c>
      <c r="F22" s="662"/>
      <c r="G22" s="683">
        <f t="shared" si="0"/>
        <v>0</v>
      </c>
      <c r="H22" s="722" t="e">
        <f t="shared" si="2"/>
        <v>#DIV/0!</v>
      </c>
      <c r="I22" s="576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ht="12.75" customHeight="1" x14ac:dyDescent="0.2">
      <c r="A23" s="651">
        <v>352</v>
      </c>
      <c r="B23" s="596" t="s">
        <v>76</v>
      </c>
      <c r="C23" s="662">
        <v>0</v>
      </c>
      <c r="D23" s="603">
        <v>12018400</v>
      </c>
      <c r="E23" s="711">
        <v>100000</v>
      </c>
      <c r="F23" s="662"/>
      <c r="G23" s="683">
        <f t="shared" si="0"/>
        <v>0</v>
      </c>
      <c r="H23" s="722" t="e">
        <f t="shared" si="2"/>
        <v>#DIV/0!</v>
      </c>
      <c r="I23" s="576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ht="12.75" customHeight="1" x14ac:dyDescent="0.2">
      <c r="A24" s="655">
        <v>36</v>
      </c>
      <c r="B24" s="609" t="s">
        <v>117</v>
      </c>
      <c r="C24" s="630">
        <f>C25+C26</f>
        <v>925629</v>
      </c>
      <c r="D24" s="718">
        <v>12018400</v>
      </c>
      <c r="E24" s="712">
        <v>1151500</v>
      </c>
      <c r="F24" s="630">
        <f>F25+F26</f>
        <v>538724</v>
      </c>
      <c r="G24" s="719">
        <f t="shared" si="0"/>
        <v>0.46784541901867127</v>
      </c>
      <c r="H24" s="721">
        <f t="shared" si="2"/>
        <v>0.58200855850454125</v>
      </c>
      <c r="I24" s="576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ht="24.75" customHeight="1" x14ac:dyDescent="0.2">
      <c r="A25" s="656">
        <v>367</v>
      </c>
      <c r="B25" s="596" t="s">
        <v>118</v>
      </c>
      <c r="C25" s="662">
        <v>742084</v>
      </c>
      <c r="D25" s="603">
        <v>12018400</v>
      </c>
      <c r="E25" s="711">
        <v>956000</v>
      </c>
      <c r="F25" s="662">
        <v>448525</v>
      </c>
      <c r="G25" s="683">
        <f t="shared" si="0"/>
        <v>0.46916841004184101</v>
      </c>
      <c r="H25" s="722">
        <f t="shared" si="2"/>
        <v>0.60441270799532132</v>
      </c>
      <c r="I25" s="576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ht="33" customHeight="1" x14ac:dyDescent="0.2">
      <c r="A26" s="651">
        <v>367</v>
      </c>
      <c r="B26" s="596" t="s">
        <v>119</v>
      </c>
      <c r="C26" s="662">
        <v>183545</v>
      </c>
      <c r="D26" s="603">
        <v>12018400</v>
      </c>
      <c r="E26" s="711">
        <v>195500</v>
      </c>
      <c r="F26" s="662">
        <v>90199</v>
      </c>
      <c r="G26" s="683">
        <f t="shared" si="0"/>
        <v>0.46137595907928391</v>
      </c>
      <c r="H26" s="722">
        <f t="shared" si="2"/>
        <v>0.4914271704486638</v>
      </c>
      <c r="I26" s="576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ht="25.5" x14ac:dyDescent="0.2">
      <c r="A27" s="657">
        <v>37</v>
      </c>
      <c r="B27" s="601" t="s">
        <v>81</v>
      </c>
      <c r="C27" s="630">
        <f>C28</f>
        <v>233347</v>
      </c>
      <c r="D27" s="718">
        <v>12018400</v>
      </c>
      <c r="E27" s="712">
        <v>450000</v>
      </c>
      <c r="F27" s="630">
        <f>F28</f>
        <v>191283</v>
      </c>
      <c r="G27" s="719">
        <f t="shared" si="0"/>
        <v>0.42507333333333336</v>
      </c>
      <c r="H27" s="721">
        <f t="shared" si="2"/>
        <v>0.81973627258974835</v>
      </c>
      <c r="I27" s="576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x14ac:dyDescent="0.2">
      <c r="A28" s="651">
        <v>372</v>
      </c>
      <c r="B28" s="596" t="s">
        <v>35</v>
      </c>
      <c r="C28" s="662">
        <v>233347</v>
      </c>
      <c r="D28" s="603">
        <v>12018400</v>
      </c>
      <c r="E28" s="711">
        <v>450000</v>
      </c>
      <c r="F28" s="662">
        <v>191283</v>
      </c>
      <c r="G28" s="683">
        <f t="shared" si="0"/>
        <v>0.42507333333333336</v>
      </c>
      <c r="H28" s="722">
        <f t="shared" si="2"/>
        <v>0.81973627258974835</v>
      </c>
      <c r="I28" s="576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x14ac:dyDescent="0.2">
      <c r="A29" s="652">
        <v>38</v>
      </c>
      <c r="B29" s="601" t="s">
        <v>36</v>
      </c>
      <c r="C29" s="630">
        <f>C30+C31+C32</f>
        <v>2739768</v>
      </c>
      <c r="D29" s="718">
        <v>12018400</v>
      </c>
      <c r="E29" s="712">
        <v>1399400</v>
      </c>
      <c r="F29" s="630">
        <f>F30+F31+F32</f>
        <v>867024</v>
      </c>
      <c r="G29" s="719">
        <f t="shared" si="0"/>
        <v>0.61956838645133627</v>
      </c>
      <c r="H29" s="721">
        <f t="shared" si="2"/>
        <v>0.31645891184947045</v>
      </c>
      <c r="I29" s="576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ht="12.75" customHeight="1" x14ac:dyDescent="0.2">
      <c r="A30" s="651">
        <v>381</v>
      </c>
      <c r="B30" s="596" t="s">
        <v>37</v>
      </c>
      <c r="C30" s="662">
        <v>503327</v>
      </c>
      <c r="D30" s="603">
        <v>12018400</v>
      </c>
      <c r="E30" s="711">
        <v>749400</v>
      </c>
      <c r="F30" s="662">
        <v>416853</v>
      </c>
      <c r="G30" s="683">
        <f t="shared" si="0"/>
        <v>0.55624899919935944</v>
      </c>
      <c r="H30" s="722">
        <f t="shared" si="2"/>
        <v>0.82819518921099011</v>
      </c>
      <c r="I30" s="576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ht="15" customHeight="1" x14ac:dyDescent="0.2">
      <c r="A31" s="651">
        <v>382</v>
      </c>
      <c r="B31" s="596" t="s">
        <v>425</v>
      </c>
      <c r="C31" s="662">
        <v>0</v>
      </c>
      <c r="D31" s="603">
        <v>12018400</v>
      </c>
      <c r="E31" s="711">
        <v>650000</v>
      </c>
      <c r="F31" s="662">
        <v>0</v>
      </c>
      <c r="G31" s="683">
        <v>0</v>
      </c>
      <c r="H31" s="722">
        <v>0</v>
      </c>
      <c r="I31" s="576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 ht="12.75" customHeight="1" thickBot="1" x14ac:dyDescent="0.25">
      <c r="A32" s="658">
        <v>383</v>
      </c>
      <c r="B32" s="616" t="s">
        <v>38</v>
      </c>
      <c r="C32" s="621">
        <v>2236441</v>
      </c>
      <c r="D32" s="637">
        <v>12018400</v>
      </c>
      <c r="E32" s="713">
        <v>5630000</v>
      </c>
      <c r="F32" s="621">
        <v>450171</v>
      </c>
      <c r="G32" s="737">
        <f t="shared" ref="G32:G40" si="3">F32/E32</f>
        <v>7.9959325044404977E-2</v>
      </c>
      <c r="H32" s="738">
        <v>0</v>
      </c>
      <c r="I32" s="576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 ht="18" customHeight="1" thickBot="1" x14ac:dyDescent="0.25">
      <c r="A33" s="617">
        <v>4</v>
      </c>
      <c r="B33" s="613" t="s">
        <v>39</v>
      </c>
      <c r="C33" s="675">
        <f>C34+C37</f>
        <v>808983</v>
      </c>
      <c r="D33" s="715">
        <v>12018400</v>
      </c>
      <c r="E33" s="716">
        <v>380000</v>
      </c>
      <c r="F33" s="675">
        <f>F34+F37</f>
        <v>199402</v>
      </c>
      <c r="G33" s="739">
        <f t="shared" si="3"/>
        <v>0.5247421052631579</v>
      </c>
      <c r="H33" s="740">
        <f>F33/C33</f>
        <v>0.24648478398186366</v>
      </c>
      <c r="I33" s="576"/>
      <c r="J33" s="42"/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 ht="20.100000000000001" customHeight="1" x14ac:dyDescent="0.2">
      <c r="A34" s="650">
        <v>41</v>
      </c>
      <c r="B34" s="615" t="s">
        <v>43</v>
      </c>
      <c r="C34" s="635">
        <f>C35+C36</f>
        <v>25000</v>
      </c>
      <c r="D34" s="717">
        <v>12018400</v>
      </c>
      <c r="E34" s="710">
        <v>230000</v>
      </c>
      <c r="F34" s="635">
        <f>F35+F36</f>
        <v>189928</v>
      </c>
      <c r="G34" s="732">
        <f t="shared" si="3"/>
        <v>0.82577391304347825</v>
      </c>
      <c r="H34" s="733">
        <f>F34/C34</f>
        <v>7.5971200000000003</v>
      </c>
      <c r="I34" s="576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 ht="15" customHeight="1" x14ac:dyDescent="0.2">
      <c r="A35" s="651">
        <v>411</v>
      </c>
      <c r="B35" s="596" t="s">
        <v>40</v>
      </c>
      <c r="C35" s="662">
        <v>0</v>
      </c>
      <c r="D35" s="603">
        <v>12018400</v>
      </c>
      <c r="E35" s="711">
        <v>150000</v>
      </c>
      <c r="F35" s="662">
        <v>154928</v>
      </c>
      <c r="G35" s="683">
        <f t="shared" si="3"/>
        <v>1.0328533333333334</v>
      </c>
      <c r="H35" s="722">
        <v>0</v>
      </c>
      <c r="I35" s="576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 ht="15" customHeight="1" x14ac:dyDescent="0.2">
      <c r="A36" s="651">
        <v>412</v>
      </c>
      <c r="B36" s="596" t="s">
        <v>60</v>
      </c>
      <c r="C36" s="662">
        <v>25000</v>
      </c>
      <c r="D36" s="603">
        <v>12018400</v>
      </c>
      <c r="E36" s="711">
        <v>5250000</v>
      </c>
      <c r="F36" s="662">
        <v>35000</v>
      </c>
      <c r="G36" s="683">
        <f t="shared" si="3"/>
        <v>6.6666666666666671E-3</v>
      </c>
      <c r="H36" s="722">
        <f>F36/C36</f>
        <v>1.4</v>
      </c>
      <c r="I36" s="576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ht="12.75" customHeight="1" x14ac:dyDescent="0.2">
      <c r="A37" s="652">
        <v>42</v>
      </c>
      <c r="B37" s="601" t="s">
        <v>44</v>
      </c>
      <c r="C37" s="630">
        <f>C38+C39+C40</f>
        <v>783983</v>
      </c>
      <c r="D37" s="718">
        <v>12018400</v>
      </c>
      <c r="E37" s="712">
        <v>5200000</v>
      </c>
      <c r="F37" s="630">
        <f>F38+F39+F40</f>
        <v>9474</v>
      </c>
      <c r="G37" s="719">
        <f t="shared" si="3"/>
        <v>1.8219230769230769E-3</v>
      </c>
      <c r="H37" s="721">
        <f>F37/C37</f>
        <v>1.2084445708644193E-2</v>
      </c>
      <c r="I37" s="576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  <row r="38" spans="1:21" ht="15" customHeight="1" x14ac:dyDescent="0.2">
      <c r="A38" s="651">
        <v>421</v>
      </c>
      <c r="B38" s="596" t="s">
        <v>41</v>
      </c>
      <c r="C38" s="662">
        <v>754283</v>
      </c>
      <c r="D38" s="603">
        <v>12018400</v>
      </c>
      <c r="E38" s="711">
        <v>25000</v>
      </c>
      <c r="F38" s="662">
        <v>2475</v>
      </c>
      <c r="G38" s="683">
        <f t="shared" si="3"/>
        <v>9.9000000000000005E-2</v>
      </c>
      <c r="H38" s="722">
        <f>F38/C38</f>
        <v>3.2812618075708983E-3</v>
      </c>
      <c r="I38" s="576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</row>
    <row r="39" spans="1:21" ht="15" customHeight="1" x14ac:dyDescent="0.2">
      <c r="A39" s="651">
        <v>422</v>
      </c>
      <c r="B39" s="596" t="s">
        <v>42</v>
      </c>
      <c r="C39" s="662">
        <v>29700</v>
      </c>
      <c r="D39" s="603">
        <v>12018400</v>
      </c>
      <c r="E39" s="711">
        <v>25000</v>
      </c>
      <c r="F39" s="662">
        <v>6999</v>
      </c>
      <c r="G39" s="683">
        <f t="shared" si="3"/>
        <v>0.27995999999999999</v>
      </c>
      <c r="H39" s="722">
        <v>0</v>
      </c>
      <c r="I39" s="576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2.75" customHeight="1" thickBot="1" x14ac:dyDescent="0.25">
      <c r="A40" s="659">
        <v>426</v>
      </c>
      <c r="B40" s="821" t="s">
        <v>143</v>
      </c>
      <c r="C40" s="622">
        <v>0</v>
      </c>
      <c r="D40" s="660">
        <v>12018400</v>
      </c>
      <c r="E40" s="714">
        <v>25000</v>
      </c>
      <c r="F40" s="622">
        <v>0</v>
      </c>
      <c r="G40" s="723">
        <f t="shared" si="3"/>
        <v>0</v>
      </c>
      <c r="H40" s="724">
        <v>0</v>
      </c>
      <c r="I40" s="576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</row>
    <row r="41" spans="1:21" ht="12.75" customHeight="1" x14ac:dyDescent="0.2">
      <c r="A41" s="542"/>
      <c r="B41" s="553"/>
      <c r="C41" s="542"/>
      <c r="D41" s="542"/>
      <c r="E41" s="542"/>
      <c r="F41" s="576"/>
      <c r="G41" s="576"/>
      <c r="H41" s="576"/>
      <c r="I41" s="576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</row>
    <row r="42" spans="1:21" ht="12.75" customHeight="1" x14ac:dyDescent="0.2"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</row>
    <row r="43" spans="1:21" x14ac:dyDescent="0.2"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</row>
    <row r="44" spans="1:21" ht="15" customHeight="1" x14ac:dyDescent="0.2"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</row>
    <row r="45" spans="1:21" ht="15" customHeight="1" x14ac:dyDescent="0.2"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</row>
    <row r="46" spans="1:21" ht="15" customHeight="1" x14ac:dyDescent="0.2"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</row>
    <row r="47" spans="1:21" x14ac:dyDescent="0.2">
      <c r="A47" s="8"/>
      <c r="B47" s="15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</row>
    <row r="48" spans="1:21" x14ac:dyDescent="0.2">
      <c r="A48" s="8"/>
      <c r="B48" s="15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</row>
    <row r="49" spans="1:21" x14ac:dyDescent="0.2">
      <c r="A49" s="8"/>
      <c r="B49" s="15"/>
      <c r="D49" s="38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</row>
    <row r="50" spans="1:21" x14ac:dyDescent="0.2">
      <c r="A50" s="69"/>
      <c r="B50" s="70"/>
      <c r="C50" s="38"/>
      <c r="D50" s="38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</row>
    <row r="51" spans="1:21" x14ac:dyDescent="0.2">
      <c r="A51" s="69"/>
      <c r="B51" s="70"/>
      <c r="C51" s="38"/>
      <c r="D51" s="38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</row>
    <row r="52" spans="1:21" x14ac:dyDescent="0.2">
      <c r="A52" s="69"/>
      <c r="B52" s="70"/>
      <c r="C52" s="38"/>
      <c r="D52" s="38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x14ac:dyDescent="0.2">
      <c r="A53" s="69"/>
      <c r="B53" s="70"/>
      <c r="C53" s="38"/>
      <c r="D53" s="38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</row>
    <row r="54" spans="1:21" x14ac:dyDescent="0.2">
      <c r="A54" s="38"/>
      <c r="B54" s="70"/>
      <c r="C54" s="38"/>
      <c r="D54" s="38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</row>
    <row r="55" spans="1:21" x14ac:dyDescent="0.2">
      <c r="A55" s="38"/>
      <c r="B55" s="70"/>
      <c r="C55" s="38"/>
      <c r="D55" s="38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</row>
    <row r="56" spans="1:21" x14ac:dyDescent="0.2">
      <c r="A56" s="38"/>
      <c r="B56" s="70"/>
      <c r="C56" s="38"/>
      <c r="D56" s="7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</row>
    <row r="57" spans="1:21" x14ac:dyDescent="0.2">
      <c r="A57" s="71"/>
      <c r="B57" s="72"/>
      <c r="C57" s="38"/>
      <c r="D57" s="38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</row>
    <row r="58" spans="1:21" x14ac:dyDescent="0.2">
      <c r="A58" s="74"/>
      <c r="B58" s="43"/>
      <c r="C58" s="38"/>
      <c r="D58" s="38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</row>
    <row r="59" spans="1:21" x14ac:dyDescent="0.2">
      <c r="A59" s="75"/>
      <c r="B59" s="76"/>
      <c r="C59" s="77"/>
      <c r="D59" s="38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1:21" x14ac:dyDescent="0.2">
      <c r="A60" s="78"/>
      <c r="B60" s="79"/>
      <c r="C60" s="78"/>
      <c r="D60" s="38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 x14ac:dyDescent="0.2">
      <c r="A61" s="80"/>
      <c r="B61" s="81"/>
      <c r="C61" s="82"/>
      <c r="D61" s="86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</row>
    <row r="62" spans="1:21" x14ac:dyDescent="0.2">
      <c r="A62" s="83"/>
      <c r="B62" s="84"/>
      <c r="C62" s="85"/>
      <c r="D62" s="38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</row>
    <row r="63" spans="1:21" x14ac:dyDescent="0.2">
      <c r="A63" s="87"/>
      <c r="B63" s="43"/>
      <c r="C63" s="29"/>
      <c r="D63" s="38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</row>
    <row r="64" spans="1:21" x14ac:dyDescent="0.2">
      <c r="A64" s="87"/>
      <c r="B64" s="43"/>
      <c r="C64" s="29"/>
      <c r="D64" s="38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</row>
    <row r="65" spans="1:21" x14ac:dyDescent="0.2">
      <c r="A65" s="87"/>
      <c r="B65" s="43"/>
      <c r="C65" s="29"/>
      <c r="D65" s="38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</row>
    <row r="66" spans="1:21" x14ac:dyDescent="0.2">
      <c r="A66" s="83"/>
      <c r="B66" s="84"/>
      <c r="C66" s="85"/>
      <c r="D66" s="38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</row>
    <row r="67" spans="1:21" x14ac:dyDescent="0.2">
      <c r="A67" s="87"/>
      <c r="B67" s="43"/>
      <c r="C67" s="29"/>
      <c r="D67" s="38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 x14ac:dyDescent="0.2">
      <c r="A68" s="87"/>
      <c r="B68" s="43"/>
      <c r="C68" s="29"/>
      <c r="D68" s="26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x14ac:dyDescent="0.2">
      <c r="A69" s="87"/>
      <c r="B69" s="43"/>
      <c r="C69" s="29"/>
      <c r="D69" s="38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</row>
    <row r="70" spans="1:21" x14ac:dyDescent="0.2">
      <c r="A70" s="87"/>
      <c r="B70" s="43"/>
      <c r="C70" s="29"/>
      <c r="D70" s="38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</row>
    <row r="71" spans="1:21" x14ac:dyDescent="0.2">
      <c r="A71" s="83"/>
      <c r="B71" s="84"/>
      <c r="C71" s="85"/>
      <c r="D71" s="38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</row>
    <row r="72" spans="1:21" x14ac:dyDescent="0.2">
      <c r="A72" s="87"/>
      <c r="B72" s="43"/>
      <c r="C72" s="29"/>
      <c r="D72" s="38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</row>
    <row r="73" spans="1:21" x14ac:dyDescent="0.2">
      <c r="A73" s="88"/>
      <c r="B73" s="89"/>
      <c r="C73" s="90"/>
      <c r="D73" s="38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</row>
    <row r="74" spans="1:21" x14ac:dyDescent="0.2">
      <c r="A74" s="87"/>
      <c r="B74" s="43"/>
      <c r="C74" s="29"/>
      <c r="D74" s="38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</row>
    <row r="75" spans="1:21" x14ac:dyDescent="0.2">
      <c r="A75" s="87"/>
      <c r="B75" s="89"/>
      <c r="C75" s="29"/>
      <c r="D75" s="38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</row>
    <row r="76" spans="1:21" x14ac:dyDescent="0.2">
      <c r="A76" s="91"/>
      <c r="B76" s="43"/>
      <c r="C76" s="29"/>
      <c r="D76" s="38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21" x14ac:dyDescent="0.2">
      <c r="A77" s="87"/>
      <c r="B77" s="43"/>
      <c r="C77" s="29"/>
      <c r="D77" s="38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</row>
    <row r="78" spans="1:21" x14ac:dyDescent="0.2">
      <c r="A78" s="83"/>
      <c r="B78" s="84"/>
      <c r="C78" s="85"/>
      <c r="D78" s="38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</row>
    <row r="79" spans="1:21" x14ac:dyDescent="0.2">
      <c r="A79" s="87"/>
      <c r="B79" s="43"/>
      <c r="C79" s="29"/>
      <c r="D79" s="38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</row>
    <row r="80" spans="1:21" x14ac:dyDescent="0.2">
      <c r="A80" s="83"/>
      <c r="B80" s="84"/>
      <c r="C80" s="85"/>
      <c r="D80" s="38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</row>
    <row r="81" spans="1:21" x14ac:dyDescent="0.2">
      <c r="A81" s="87"/>
      <c r="B81" s="43"/>
      <c r="C81" s="29"/>
      <c r="D81" s="38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</row>
    <row r="82" spans="1:21" x14ac:dyDescent="0.2">
      <c r="A82" s="87"/>
      <c r="B82" s="43"/>
      <c r="C82" s="29"/>
      <c r="D82" s="38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</row>
    <row r="83" spans="1:21" x14ac:dyDescent="0.2">
      <c r="A83" s="87"/>
      <c r="B83" s="43"/>
      <c r="C83" s="29"/>
      <c r="D83" s="38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</row>
    <row r="84" spans="1:21" x14ac:dyDescent="0.2">
      <c r="A84" s="80"/>
      <c r="B84" s="81"/>
      <c r="C84" s="82"/>
      <c r="D84" s="38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</row>
    <row r="85" spans="1:21" x14ac:dyDescent="0.2">
      <c r="A85" s="83"/>
      <c r="B85" s="84"/>
      <c r="C85" s="85"/>
      <c r="D85" s="38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</row>
    <row r="86" spans="1:21" x14ac:dyDescent="0.2">
      <c r="A86" s="87"/>
      <c r="B86" s="43"/>
      <c r="C86" s="29"/>
      <c r="D86" s="38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</row>
    <row r="87" spans="1:21" x14ac:dyDescent="0.2">
      <c r="A87" s="87"/>
      <c r="B87" s="43"/>
      <c r="C87" s="29"/>
      <c r="D87" s="38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</row>
    <row r="88" spans="1:21" x14ac:dyDescent="0.2">
      <c r="A88" s="83"/>
      <c r="B88" s="84"/>
      <c r="C88" s="85"/>
      <c r="D88" s="38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</row>
    <row r="89" spans="1:21" x14ac:dyDescent="0.2">
      <c r="A89" s="87"/>
      <c r="B89" s="43"/>
      <c r="C89" s="29"/>
      <c r="D89" s="38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</row>
    <row r="90" spans="1:21" x14ac:dyDescent="0.2">
      <c r="A90" s="87"/>
      <c r="B90" s="43"/>
      <c r="C90" s="29"/>
      <c r="D90" s="38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21" x14ac:dyDescent="0.2">
      <c r="A91" s="38"/>
      <c r="B91" s="70"/>
      <c r="C91" s="38"/>
      <c r="D91" s="38"/>
    </row>
    <row r="92" spans="1:21" x14ac:dyDescent="0.2">
      <c r="A92" s="38"/>
      <c r="B92" s="70"/>
      <c r="C92" s="38"/>
      <c r="D92" s="38"/>
    </row>
    <row r="93" spans="1:21" x14ac:dyDescent="0.2">
      <c r="A93" s="38"/>
      <c r="B93" s="70"/>
      <c r="C93" s="38"/>
      <c r="D93" s="38"/>
    </row>
    <row r="94" spans="1:21" x14ac:dyDescent="0.2">
      <c r="A94" s="38"/>
      <c r="B94" s="70"/>
      <c r="C94" s="38"/>
    </row>
    <row r="97" spans="1:2" x14ac:dyDescent="0.2">
      <c r="A97" s="8"/>
      <c r="B97" s="15"/>
    </row>
    <row r="98" spans="1:2" x14ac:dyDescent="0.2">
      <c r="A98" s="8"/>
      <c r="B98" s="15"/>
    </row>
    <row r="99" spans="1:2" x14ac:dyDescent="0.2">
      <c r="A99" s="8"/>
      <c r="B99" s="15"/>
    </row>
    <row r="100" spans="1:2" x14ac:dyDescent="0.2">
      <c r="A100" s="9"/>
      <c r="B100" s="15"/>
    </row>
    <row r="101" spans="1:2" x14ac:dyDescent="0.2">
      <c r="A101" s="4"/>
    </row>
    <row r="102" spans="1:2" x14ac:dyDescent="0.2">
      <c r="A102" s="4"/>
    </row>
    <row r="103" spans="1:2" x14ac:dyDescent="0.2">
      <c r="A103" s="4"/>
    </row>
  </sheetData>
  <mergeCells count="6">
    <mergeCell ref="H3:H4"/>
    <mergeCell ref="C3:C4"/>
    <mergeCell ref="D3:D4"/>
    <mergeCell ref="E3:E4"/>
    <mergeCell ref="F3:F4"/>
    <mergeCell ref="G3:G4"/>
  </mergeCells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workbookViewId="0">
      <selection activeCell="E23" sqref="E23"/>
    </sheetView>
  </sheetViews>
  <sheetFormatPr defaultRowHeight="12.75" x14ac:dyDescent="0.2"/>
  <cols>
    <col min="1" max="1" width="18.28515625" customWidth="1"/>
    <col min="2" max="2" width="54.28515625" style="11" customWidth="1"/>
    <col min="3" max="3" width="9.28515625" style="11" customWidth="1"/>
    <col min="4" max="4" width="10.28515625" style="11" customWidth="1"/>
    <col min="5" max="5" width="12.28515625" style="11" customWidth="1"/>
    <col min="6" max="6" width="9" customWidth="1"/>
  </cols>
  <sheetData>
    <row r="1" spans="1:8" s="5" customFormat="1" x14ac:dyDescent="0.2">
      <c r="A1" s="14"/>
      <c r="B1" s="17"/>
      <c r="C1" s="17"/>
      <c r="D1" s="17"/>
      <c r="E1" s="17"/>
    </row>
    <row r="2" spans="1:8" s="5" customFormat="1" x14ac:dyDescent="0.2">
      <c r="A2" s="869" t="s">
        <v>61</v>
      </c>
      <c r="B2" s="870"/>
      <c r="C2" s="870"/>
      <c r="D2" s="415"/>
      <c r="E2" s="415"/>
    </row>
    <row r="3" spans="1:8" s="5" customFormat="1" x14ac:dyDescent="0.2">
      <c r="A3" s="871" t="s">
        <v>62</v>
      </c>
      <c r="B3" s="872"/>
      <c r="C3" s="872"/>
      <c r="D3" s="416"/>
      <c r="E3" s="416"/>
    </row>
    <row r="4" spans="1:8" s="5" customFormat="1" ht="13.5" thickBot="1" x14ac:dyDescent="0.25">
      <c r="A4" s="23"/>
      <c r="B4" s="22"/>
      <c r="C4" s="22"/>
      <c r="D4" s="415"/>
      <c r="E4" s="415"/>
    </row>
    <row r="5" spans="1:8" s="3" customFormat="1" ht="30" customHeight="1" thickBot="1" x14ac:dyDescent="0.3">
      <c r="A5" s="52" t="s">
        <v>6</v>
      </c>
      <c r="B5" s="53" t="s">
        <v>45</v>
      </c>
      <c r="C5" s="429" t="s">
        <v>402</v>
      </c>
      <c r="D5" s="430" t="s">
        <v>407</v>
      </c>
      <c r="E5" s="429" t="s">
        <v>408</v>
      </c>
      <c r="F5" s="435" t="s">
        <v>409</v>
      </c>
      <c r="G5" s="420"/>
      <c r="H5" s="421"/>
    </row>
    <row r="6" spans="1:8" s="18" customFormat="1" ht="12.75" customHeight="1" thickBot="1" x14ac:dyDescent="0.25">
      <c r="A6" s="50">
        <v>1</v>
      </c>
      <c r="B6" s="51">
        <v>2</v>
      </c>
      <c r="C6" s="239">
        <v>3</v>
      </c>
      <c r="D6" s="239">
        <v>4</v>
      </c>
      <c r="E6" s="239">
        <v>5</v>
      </c>
      <c r="F6" s="240">
        <v>6</v>
      </c>
    </row>
    <row r="7" spans="1:8" s="2" customFormat="1" ht="24.95" customHeight="1" thickBot="1" x14ac:dyDescent="0.25">
      <c r="A7" s="62" t="s">
        <v>53</v>
      </c>
      <c r="B7" s="222" t="s">
        <v>72</v>
      </c>
      <c r="C7" s="243">
        <f>C8</f>
        <v>270400</v>
      </c>
      <c r="D7" s="243">
        <v>301400</v>
      </c>
      <c r="E7" s="243">
        <f>E8</f>
        <v>119551</v>
      </c>
      <c r="F7" s="436">
        <f>E7/D7</f>
        <v>0.39665228931652291</v>
      </c>
    </row>
    <row r="8" spans="1:8" s="2" customFormat="1" ht="24.95" customHeight="1" thickBot="1" x14ac:dyDescent="0.25">
      <c r="A8" s="64" t="s">
        <v>83</v>
      </c>
      <c r="B8" s="223" t="s">
        <v>97</v>
      </c>
      <c r="C8" s="245">
        <f>C9+C17</f>
        <v>270400</v>
      </c>
      <c r="D8" s="245">
        <v>301400</v>
      </c>
      <c r="E8" s="245">
        <f>E9+E17</f>
        <v>119551</v>
      </c>
      <c r="F8" s="408">
        <f>E8/D8</f>
        <v>0.39665228931652291</v>
      </c>
    </row>
    <row r="9" spans="1:8" s="7" customFormat="1" ht="24.95" customHeight="1" x14ac:dyDescent="0.2">
      <c r="A9" s="63" t="s">
        <v>84</v>
      </c>
      <c r="B9" s="224" t="s">
        <v>94</v>
      </c>
      <c r="C9" s="244">
        <f>C11</f>
        <v>180000</v>
      </c>
      <c r="D9" s="244">
        <v>180000</v>
      </c>
      <c r="E9" s="244">
        <v>100231</v>
      </c>
      <c r="F9" s="409">
        <f>E9/D9</f>
        <v>0.55683888888888888</v>
      </c>
    </row>
    <row r="10" spans="1:8" s="7" customFormat="1" ht="15" customHeight="1" x14ac:dyDescent="0.2">
      <c r="A10" s="55" t="s">
        <v>85</v>
      </c>
      <c r="B10" s="46" t="s">
        <v>77</v>
      </c>
      <c r="C10" s="233"/>
      <c r="D10" s="233"/>
      <c r="E10" s="233"/>
      <c r="F10" s="410"/>
    </row>
    <row r="11" spans="1:8" s="7" customFormat="1" ht="15" customHeight="1" x14ac:dyDescent="0.2">
      <c r="A11" s="56"/>
      <c r="B11" s="46" t="s">
        <v>88</v>
      </c>
      <c r="C11" s="233">
        <f>C13</f>
        <v>180000</v>
      </c>
      <c r="D11" s="233">
        <v>180000</v>
      </c>
      <c r="E11" s="233">
        <v>100231</v>
      </c>
      <c r="F11" s="410">
        <f>E11/D11</f>
        <v>0.55683888888888888</v>
      </c>
    </row>
    <row r="12" spans="1:8" s="7" customFormat="1" ht="12.75" customHeight="1" x14ac:dyDescent="0.2">
      <c r="A12" s="57" t="s">
        <v>87</v>
      </c>
      <c r="B12" s="225" t="s">
        <v>122</v>
      </c>
      <c r="C12" s="515"/>
      <c r="D12" s="40"/>
      <c r="E12" s="40"/>
      <c r="F12" s="232"/>
    </row>
    <row r="13" spans="1:8" s="2" customFormat="1" ht="12.75" customHeight="1" x14ac:dyDescent="0.2">
      <c r="A13" s="58">
        <v>3</v>
      </c>
      <c r="B13" s="226" t="s">
        <v>63</v>
      </c>
      <c r="C13" s="234">
        <f>C14</f>
        <v>180000</v>
      </c>
      <c r="D13" s="234">
        <v>180000</v>
      </c>
      <c r="E13" s="234">
        <v>100231</v>
      </c>
      <c r="F13" s="413">
        <f>E13/D13</f>
        <v>0.55683888888888888</v>
      </c>
    </row>
    <row r="14" spans="1:8" s="2" customFormat="1" ht="12.75" customHeight="1" x14ac:dyDescent="0.2">
      <c r="A14" s="59">
        <v>32</v>
      </c>
      <c r="B14" s="227" t="s">
        <v>28</v>
      </c>
      <c r="C14" s="235">
        <f>SUM(C15:C16)</f>
        <v>180000</v>
      </c>
      <c r="D14" s="235">
        <v>180000</v>
      </c>
      <c r="E14" s="235">
        <v>100231</v>
      </c>
      <c r="F14" s="414">
        <f>E14/D14</f>
        <v>0.55683888888888888</v>
      </c>
    </row>
    <row r="15" spans="1:8" s="5" customFormat="1" ht="12.75" customHeight="1" x14ac:dyDescent="0.2">
      <c r="A15" s="60">
        <v>323</v>
      </c>
      <c r="B15" s="228" t="s">
        <v>31</v>
      </c>
      <c r="C15" s="236"/>
      <c r="D15" s="236"/>
      <c r="E15" s="236"/>
      <c r="F15" s="237"/>
    </row>
    <row r="16" spans="1:8" s="2" customFormat="1" ht="12.75" customHeight="1" x14ac:dyDescent="0.2">
      <c r="A16" s="60">
        <v>329</v>
      </c>
      <c r="B16" s="228" t="s">
        <v>111</v>
      </c>
      <c r="C16" s="238">
        <v>180000</v>
      </c>
      <c r="D16" s="238">
        <v>180000</v>
      </c>
      <c r="E16" s="238">
        <v>100231</v>
      </c>
      <c r="F16" s="441"/>
    </row>
    <row r="17" spans="1:6" s="5" customFormat="1" ht="24.95" customHeight="1" x14ac:dyDescent="0.2">
      <c r="A17" s="54" t="s">
        <v>86</v>
      </c>
      <c r="B17" s="229" t="s">
        <v>89</v>
      </c>
      <c r="C17" s="231">
        <f>C19+C25</f>
        <v>90400</v>
      </c>
      <c r="D17" s="231">
        <v>121400</v>
      </c>
      <c r="E17" s="231">
        <f>E19+E25</f>
        <v>19320</v>
      </c>
      <c r="F17" s="437">
        <f>E17/D17</f>
        <v>0.15914332784184515</v>
      </c>
    </row>
    <row r="18" spans="1:6" s="5" customFormat="1" ht="15" customHeight="1" x14ac:dyDescent="0.2">
      <c r="A18" s="55" t="s">
        <v>90</v>
      </c>
      <c r="B18" s="46" t="s">
        <v>91</v>
      </c>
      <c r="C18" s="233"/>
      <c r="D18" s="233"/>
      <c r="E18" s="233"/>
      <c r="F18" s="411"/>
    </row>
    <row r="19" spans="1:6" s="5" customFormat="1" ht="15" customHeight="1" x14ac:dyDescent="0.2">
      <c r="A19" s="61"/>
      <c r="B19" s="46" t="s">
        <v>88</v>
      </c>
      <c r="C19" s="233">
        <f>C21</f>
        <v>10400</v>
      </c>
      <c r="D19" s="233">
        <v>21400</v>
      </c>
      <c r="E19" s="233">
        <v>19320</v>
      </c>
      <c r="F19" s="438">
        <f>E19/D19</f>
        <v>0.90280373831775695</v>
      </c>
    </row>
    <row r="20" spans="1:6" s="5" customFormat="1" ht="12.75" customHeight="1" x14ac:dyDescent="0.2">
      <c r="A20" s="57" t="s">
        <v>92</v>
      </c>
      <c r="B20" s="225" t="s">
        <v>122</v>
      </c>
      <c r="C20" s="515"/>
      <c r="D20" s="40"/>
      <c r="E20" s="40"/>
      <c r="F20" s="237"/>
    </row>
    <row r="21" spans="1:6" s="5" customFormat="1" ht="12.75" customHeight="1" x14ac:dyDescent="0.2">
      <c r="A21" s="58">
        <v>3</v>
      </c>
      <c r="B21" s="226" t="s">
        <v>63</v>
      </c>
      <c r="C21" s="234">
        <f t="shared" ref="C21:C22" si="0">C22</f>
        <v>10400</v>
      </c>
      <c r="D21" s="234">
        <v>21400</v>
      </c>
      <c r="E21" s="234">
        <v>19320</v>
      </c>
      <c r="F21" s="439">
        <f>E21/D21</f>
        <v>0.90280373831775695</v>
      </c>
    </row>
    <row r="22" spans="1:6" s="2" customFormat="1" ht="12.75" customHeight="1" x14ac:dyDescent="0.2">
      <c r="A22" s="59">
        <v>38</v>
      </c>
      <c r="B22" s="227" t="s">
        <v>64</v>
      </c>
      <c r="C22" s="235">
        <f t="shared" si="0"/>
        <v>10400</v>
      </c>
      <c r="D22" s="235">
        <v>21400</v>
      </c>
      <c r="E22" s="235">
        <v>19320</v>
      </c>
      <c r="F22" s="414">
        <f>E22/D22</f>
        <v>0.90280373831775695</v>
      </c>
    </row>
    <row r="23" spans="1:6" s="2" customFormat="1" ht="12.75" customHeight="1" x14ac:dyDescent="0.2">
      <c r="A23" s="60">
        <v>381</v>
      </c>
      <c r="B23" s="228" t="s">
        <v>65</v>
      </c>
      <c r="C23" s="238">
        <v>10400</v>
      </c>
      <c r="D23" s="238">
        <v>21400</v>
      </c>
      <c r="E23" s="238">
        <v>19320</v>
      </c>
      <c r="F23" s="441"/>
    </row>
    <row r="24" spans="1:6" ht="15" customHeight="1" x14ac:dyDescent="0.2">
      <c r="A24" s="55" t="s">
        <v>134</v>
      </c>
      <c r="B24" s="46" t="s">
        <v>135</v>
      </c>
      <c r="C24" s="233"/>
      <c r="D24" s="233"/>
      <c r="E24" s="233"/>
      <c r="F24" s="412"/>
    </row>
    <row r="25" spans="1:6" ht="15" customHeight="1" x14ac:dyDescent="0.2">
      <c r="A25" s="56"/>
      <c r="B25" s="46" t="s">
        <v>88</v>
      </c>
      <c r="C25" s="233">
        <f>C27</f>
        <v>80000</v>
      </c>
      <c r="D25" s="233">
        <v>100000</v>
      </c>
      <c r="E25" s="233">
        <f>E27</f>
        <v>0</v>
      </c>
      <c r="F25" s="438">
        <f>E25/D25</f>
        <v>0</v>
      </c>
    </row>
    <row r="26" spans="1:6" ht="12.75" customHeight="1" x14ac:dyDescent="0.2">
      <c r="A26" s="57" t="s">
        <v>87</v>
      </c>
      <c r="B26" s="225" t="s">
        <v>122</v>
      </c>
      <c r="C26" s="515"/>
      <c r="D26" s="40"/>
      <c r="E26" s="40"/>
      <c r="F26" s="95"/>
    </row>
    <row r="27" spans="1:6" ht="12.75" customHeight="1" x14ac:dyDescent="0.2">
      <c r="A27" s="58">
        <v>3</v>
      </c>
      <c r="B27" s="226" t="s">
        <v>63</v>
      </c>
      <c r="C27" s="234">
        <f>C28</f>
        <v>80000</v>
      </c>
      <c r="D27" s="234">
        <v>100000</v>
      </c>
      <c r="E27" s="234">
        <f>E28</f>
        <v>0</v>
      </c>
      <c r="F27" s="439">
        <f>E27/D27</f>
        <v>0</v>
      </c>
    </row>
    <row r="28" spans="1:6" ht="12.75" customHeight="1" x14ac:dyDescent="0.2">
      <c r="A28" s="59">
        <v>32</v>
      </c>
      <c r="B28" s="227" t="s">
        <v>28</v>
      </c>
      <c r="C28" s="235">
        <f>SUM(C29:C30)</f>
        <v>80000</v>
      </c>
      <c r="D28" s="235">
        <v>100000</v>
      </c>
      <c r="E28" s="235">
        <v>0</v>
      </c>
      <c r="F28" s="440">
        <f>E28/D28</f>
        <v>0</v>
      </c>
    </row>
    <row r="29" spans="1:6" ht="12.75" customHeight="1" x14ac:dyDescent="0.2">
      <c r="A29" s="60">
        <v>323</v>
      </c>
      <c r="B29" s="228" t="s">
        <v>31</v>
      </c>
      <c r="C29" s="236">
        <v>35000</v>
      </c>
      <c r="D29" s="236">
        <v>0</v>
      </c>
      <c r="E29" s="236"/>
      <c r="F29" s="95"/>
    </row>
    <row r="30" spans="1:6" ht="12.75" customHeight="1" thickBot="1" x14ac:dyDescent="0.25">
      <c r="A30" s="221">
        <v>329</v>
      </c>
      <c r="B30" s="230" t="s">
        <v>111</v>
      </c>
      <c r="C30" s="242">
        <v>45000</v>
      </c>
      <c r="D30" s="242">
        <v>100000</v>
      </c>
      <c r="E30" s="242">
        <v>0</v>
      </c>
      <c r="F30" s="241"/>
    </row>
    <row r="31" spans="1:6" x14ac:dyDescent="0.2">
      <c r="B31"/>
      <c r="C31"/>
      <c r="D31"/>
      <c r="E31"/>
    </row>
    <row r="32" spans="1:6" x14ac:dyDescent="0.2">
      <c r="B32"/>
      <c r="C32"/>
      <c r="D32"/>
      <c r="E32"/>
    </row>
    <row r="33" spans="2:5" x14ac:dyDescent="0.2">
      <c r="B33"/>
      <c r="C33"/>
      <c r="D33"/>
      <c r="E33"/>
    </row>
    <row r="34" spans="2:5" x14ac:dyDescent="0.2">
      <c r="B34"/>
      <c r="C34"/>
      <c r="D34"/>
      <c r="E34"/>
    </row>
    <row r="35" spans="2:5" x14ac:dyDescent="0.2">
      <c r="B35"/>
      <c r="C35"/>
      <c r="D35"/>
      <c r="E35"/>
    </row>
    <row r="36" spans="2:5" x14ac:dyDescent="0.2">
      <c r="B36"/>
      <c r="C36"/>
      <c r="D36"/>
      <c r="E36"/>
    </row>
    <row r="157" spans="1:1" x14ac:dyDescent="0.2">
      <c r="A157" s="21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02"/>
  <sheetViews>
    <sheetView workbookViewId="0">
      <selection activeCell="E171" sqref="E171"/>
    </sheetView>
  </sheetViews>
  <sheetFormatPr defaultRowHeight="12.75" x14ac:dyDescent="0.2"/>
  <cols>
    <col min="1" max="1" width="16.7109375" style="31" customWidth="1"/>
    <col min="2" max="2" width="45.28515625" style="11" customWidth="1"/>
    <col min="3" max="3" width="11.5703125" style="11" customWidth="1"/>
    <col min="4" max="4" width="11.42578125" style="11" customWidth="1"/>
    <col min="5" max="5" width="11.42578125" customWidth="1"/>
    <col min="6" max="6" width="10" customWidth="1"/>
  </cols>
  <sheetData>
    <row r="1" spans="1:45" s="3" customFormat="1" ht="42" customHeight="1" thickBot="1" x14ac:dyDescent="0.25">
      <c r="A1" s="47" t="s">
        <v>6</v>
      </c>
      <c r="B1" s="48" t="s">
        <v>45</v>
      </c>
      <c r="C1" s="429" t="s">
        <v>402</v>
      </c>
      <c r="D1" s="430" t="s">
        <v>404</v>
      </c>
      <c r="E1" s="431" t="s">
        <v>403</v>
      </c>
      <c r="F1" s="431" t="s">
        <v>410</v>
      </c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</row>
    <row r="2" spans="1:45" s="18" customFormat="1" ht="12.75" customHeight="1" thickBot="1" x14ac:dyDescent="0.25">
      <c r="A2" s="399">
        <v>1</v>
      </c>
      <c r="B2" s="400">
        <v>2</v>
      </c>
      <c r="C2" s="406">
        <v>3</v>
      </c>
      <c r="D2" s="406">
        <v>4</v>
      </c>
      <c r="E2" s="407">
        <v>5</v>
      </c>
      <c r="F2" s="407">
        <v>6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</row>
    <row r="3" spans="1:45" s="2" customFormat="1" ht="24.95" customHeight="1" thickBot="1" x14ac:dyDescent="0.3">
      <c r="A3" s="425" t="s">
        <v>54</v>
      </c>
      <c r="B3" s="426" t="s">
        <v>55</v>
      </c>
      <c r="C3" s="423">
        <f>C4+C516+C534</f>
        <v>11748000</v>
      </c>
      <c r="D3" s="423">
        <v>12968000</v>
      </c>
      <c r="E3" s="423">
        <f>E4+E516+E534</f>
        <v>3425598</v>
      </c>
      <c r="F3" s="516">
        <f>E3/D3</f>
        <v>0.26415777297964221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</row>
    <row r="4" spans="1:45" s="2" customFormat="1" ht="24.95" customHeight="1" thickBot="1" x14ac:dyDescent="0.3">
      <c r="A4" s="427" t="s">
        <v>250</v>
      </c>
      <c r="B4" s="428" t="s">
        <v>66</v>
      </c>
      <c r="C4" s="424">
        <f>C5+C114+ C129+C139+C148+C171+C236+C258+C276+C323+C345+C375+C405+C442+C450+C466</f>
        <v>10621500</v>
      </c>
      <c r="D4" s="424">
        <v>11816500</v>
      </c>
      <c r="E4" s="424">
        <f>E5+E114+ E129+E139+E148+E171+E236+E258+E276+E323+E345+E375+E405+E442+E450+E466</f>
        <v>2886874</v>
      </c>
      <c r="F4" s="517">
        <f>E4/D4</f>
        <v>0.24430872085642957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</row>
    <row r="5" spans="1:45" s="7" customFormat="1" ht="24.95" customHeight="1" x14ac:dyDescent="0.2">
      <c r="A5" s="875" t="s">
        <v>283</v>
      </c>
      <c r="B5" s="876"/>
      <c r="C5" s="432">
        <f>C6+C26+C95+C105</f>
        <v>3068500</v>
      </c>
      <c r="D5" s="432">
        <v>3268500</v>
      </c>
      <c r="E5" s="432">
        <f>E6+E26+E95+E105</f>
        <v>1445685</v>
      </c>
      <c r="F5" s="518">
        <f>E5/D5</f>
        <v>0.44230839834786601</v>
      </c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</row>
    <row r="6" spans="1:45" s="7" customFormat="1" ht="15" customHeight="1" x14ac:dyDescent="0.2">
      <c r="A6" s="101" t="s">
        <v>321</v>
      </c>
      <c r="B6" s="218" t="s">
        <v>24</v>
      </c>
      <c r="C6" s="501">
        <f>C9</f>
        <v>1093000</v>
      </c>
      <c r="D6" s="388">
        <v>1093000</v>
      </c>
      <c r="E6" s="501">
        <f>E9</f>
        <v>591001</v>
      </c>
      <c r="F6" s="519">
        <f>E6/D6</f>
        <v>0.5407145471180238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</row>
    <row r="7" spans="1:45" s="7" customFormat="1" ht="15" customHeight="1" x14ac:dyDescent="0.2">
      <c r="A7" s="102"/>
      <c r="B7" s="218" t="s">
        <v>144</v>
      </c>
      <c r="C7" s="445"/>
      <c r="D7" s="332"/>
      <c r="E7" s="445"/>
      <c r="F7" s="520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</row>
    <row r="8" spans="1:45" s="24" customFormat="1" ht="12.75" customHeight="1" x14ac:dyDescent="0.2">
      <c r="A8" s="103" t="s">
        <v>93</v>
      </c>
      <c r="B8" s="246" t="s">
        <v>123</v>
      </c>
      <c r="C8" s="446"/>
      <c r="D8" s="333"/>
      <c r="E8" s="446"/>
      <c r="F8" s="521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</row>
    <row r="9" spans="1:45" s="2" customFormat="1" ht="12.75" customHeight="1" x14ac:dyDescent="0.2">
      <c r="A9" s="104">
        <v>3</v>
      </c>
      <c r="B9" s="247" t="s">
        <v>63</v>
      </c>
      <c r="C9" s="447">
        <f>C10+C19</f>
        <v>1093000</v>
      </c>
      <c r="D9" s="334">
        <v>1093000</v>
      </c>
      <c r="E9" s="447">
        <f>E10+E19</f>
        <v>591001</v>
      </c>
      <c r="F9" s="522">
        <f>E9/D9</f>
        <v>0.5407145471180238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</row>
    <row r="10" spans="1:45" ht="12.75" customHeight="1" x14ac:dyDescent="0.2">
      <c r="A10" s="105">
        <v>31</v>
      </c>
      <c r="B10" s="248" t="s">
        <v>24</v>
      </c>
      <c r="C10" s="448">
        <f>C11+C13+C15</f>
        <v>1046000</v>
      </c>
      <c r="D10" s="335">
        <v>1046000</v>
      </c>
      <c r="E10" s="448">
        <f>E11+E13+E15</f>
        <v>568374</v>
      </c>
      <c r="F10" s="523">
        <f>E10/D10</f>
        <v>0.54337858508604209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</row>
    <row r="11" spans="1:45" ht="12.75" customHeight="1" x14ac:dyDescent="0.2">
      <c r="A11" s="106">
        <v>311</v>
      </c>
      <c r="B11" s="249" t="s">
        <v>201</v>
      </c>
      <c r="C11" s="449">
        <f>C12</f>
        <v>870000</v>
      </c>
      <c r="D11" s="336">
        <v>870000</v>
      </c>
      <c r="E11" s="449">
        <f>E12</f>
        <v>483263</v>
      </c>
      <c r="F11" s="524">
        <f>E11/D11</f>
        <v>0.5554747126436782</v>
      </c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</row>
    <row r="12" spans="1:45" s="2" customFormat="1" ht="12.75" customHeight="1" x14ac:dyDescent="0.2">
      <c r="A12" s="107">
        <v>311</v>
      </c>
      <c r="B12" s="250" t="s">
        <v>56</v>
      </c>
      <c r="C12" s="450">
        <v>870000</v>
      </c>
      <c r="D12" s="337">
        <v>870000</v>
      </c>
      <c r="E12" s="450">
        <v>483263</v>
      </c>
      <c r="F12" s="52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</row>
    <row r="13" spans="1:45" ht="12.75" customHeight="1" x14ac:dyDescent="0.2">
      <c r="A13" s="106">
        <v>312</v>
      </c>
      <c r="B13" s="249" t="s">
        <v>411</v>
      </c>
      <c r="C13" s="449">
        <f>C14</f>
        <v>35000</v>
      </c>
      <c r="D13" s="336">
        <v>35000</v>
      </c>
      <c r="E13" s="449">
        <f>E14</f>
        <v>4000</v>
      </c>
      <c r="F13" s="524">
        <f>E13/D13</f>
        <v>0.11428571428571428</v>
      </c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</row>
    <row r="14" spans="1:45" s="2" customFormat="1" ht="12.75" customHeight="1" x14ac:dyDescent="0.2">
      <c r="A14" s="107">
        <v>312</v>
      </c>
      <c r="B14" s="250" t="s">
        <v>26</v>
      </c>
      <c r="C14" s="450">
        <v>35000</v>
      </c>
      <c r="D14" s="337">
        <v>35000</v>
      </c>
      <c r="E14" s="450">
        <v>4000</v>
      </c>
      <c r="F14" s="52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</row>
    <row r="15" spans="1:45" ht="12.75" customHeight="1" x14ac:dyDescent="0.2">
      <c r="A15" s="106">
        <v>313</v>
      </c>
      <c r="B15" s="249" t="s">
        <v>115</v>
      </c>
      <c r="C15" s="449">
        <f>C16+C17+C18</f>
        <v>141000</v>
      </c>
      <c r="D15" s="336">
        <v>141000</v>
      </c>
      <c r="E15" s="449">
        <f>E16+E17+E18</f>
        <v>81111</v>
      </c>
      <c r="F15" s="524">
        <f>E15/D15</f>
        <v>0.57525531914893613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</row>
    <row r="16" spans="1:45" ht="12.75" customHeight="1" x14ac:dyDescent="0.2">
      <c r="A16" s="108">
        <v>313</v>
      </c>
      <c r="B16" s="251" t="s">
        <v>406</v>
      </c>
      <c r="C16" s="451">
        <v>120000</v>
      </c>
      <c r="D16" s="338">
        <v>120000</v>
      </c>
      <c r="E16" s="451">
        <v>70736</v>
      </c>
      <c r="F16" s="52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</row>
    <row r="17" spans="1:45" ht="12.75" customHeight="1" x14ac:dyDescent="0.2">
      <c r="A17" s="108">
        <v>313</v>
      </c>
      <c r="B17" s="251" t="s">
        <v>405</v>
      </c>
      <c r="C17" s="451">
        <v>6000</v>
      </c>
      <c r="D17" s="338">
        <v>6000</v>
      </c>
      <c r="E17" s="451">
        <v>2358</v>
      </c>
      <c r="F17" s="52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</row>
    <row r="18" spans="1:45" ht="12.75" customHeight="1" x14ac:dyDescent="0.2">
      <c r="A18" s="108">
        <v>313</v>
      </c>
      <c r="B18" s="251" t="s">
        <v>205</v>
      </c>
      <c r="C18" s="451">
        <v>15000</v>
      </c>
      <c r="D18" s="338">
        <v>15000</v>
      </c>
      <c r="E18" s="451">
        <v>8017</v>
      </c>
      <c r="F18" s="52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</row>
    <row r="19" spans="1:45" ht="12.75" customHeight="1" x14ac:dyDescent="0.2">
      <c r="A19" s="105">
        <v>32</v>
      </c>
      <c r="B19" s="248" t="s">
        <v>28</v>
      </c>
      <c r="C19" s="448">
        <f>C20</f>
        <v>47000</v>
      </c>
      <c r="D19" s="335">
        <v>47000</v>
      </c>
      <c r="E19" s="448">
        <f>E20</f>
        <v>22627</v>
      </c>
      <c r="F19" s="526">
        <f>E19/D19</f>
        <v>0.48142553191489362</v>
      </c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</row>
    <row r="20" spans="1:45" s="2" customFormat="1" ht="12.75" customHeight="1" x14ac:dyDescent="0.2">
      <c r="A20" s="106">
        <v>321</v>
      </c>
      <c r="B20" s="249" t="s">
        <v>202</v>
      </c>
      <c r="C20" s="449">
        <f>C21+C22+C23+C24+C25</f>
        <v>47000</v>
      </c>
      <c r="D20" s="336">
        <v>47000</v>
      </c>
      <c r="E20" s="449">
        <f>E21+E22+E23+E24+E25</f>
        <v>22627</v>
      </c>
      <c r="F20" s="524">
        <f>E20/D20</f>
        <v>0.48142553191489362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</row>
    <row r="21" spans="1:45" s="41" customFormat="1" ht="12.75" customHeight="1" x14ac:dyDescent="0.2">
      <c r="A21" s="107">
        <v>321</v>
      </c>
      <c r="B21" s="250" t="s">
        <v>157</v>
      </c>
      <c r="C21" s="450">
        <v>5000</v>
      </c>
      <c r="D21" s="337">
        <v>5000</v>
      </c>
      <c r="E21" s="450">
        <v>255</v>
      </c>
      <c r="F21" s="52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</row>
    <row r="22" spans="1:45" s="41" customFormat="1" ht="12.75" customHeight="1" x14ac:dyDescent="0.2">
      <c r="A22" s="107">
        <v>321</v>
      </c>
      <c r="B22" s="250" t="s">
        <v>158</v>
      </c>
      <c r="C22" s="450">
        <v>10000</v>
      </c>
      <c r="D22" s="337">
        <v>10000</v>
      </c>
      <c r="E22" s="450">
        <v>11104</v>
      </c>
      <c r="F22" s="52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</row>
    <row r="23" spans="1:45" s="41" customFormat="1" ht="12.75" customHeight="1" x14ac:dyDescent="0.2">
      <c r="A23" s="108">
        <v>321</v>
      </c>
      <c r="B23" s="251" t="s">
        <v>159</v>
      </c>
      <c r="C23" s="451">
        <v>20000</v>
      </c>
      <c r="D23" s="338">
        <v>20000</v>
      </c>
      <c r="E23" s="451">
        <v>9785</v>
      </c>
      <c r="F23" s="52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</row>
    <row r="24" spans="1:45" s="2" customFormat="1" ht="12.75" customHeight="1" x14ac:dyDescent="0.2">
      <c r="A24" s="107">
        <v>321</v>
      </c>
      <c r="B24" s="250" t="s">
        <v>203</v>
      </c>
      <c r="C24" s="450">
        <v>10000</v>
      </c>
      <c r="D24" s="337">
        <v>10000</v>
      </c>
      <c r="E24" s="450">
        <v>1483</v>
      </c>
      <c r="F24" s="52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s="2" customFormat="1" ht="12.75" customHeight="1" x14ac:dyDescent="0.2">
      <c r="A25" s="107">
        <v>321</v>
      </c>
      <c r="B25" s="250" t="s">
        <v>204</v>
      </c>
      <c r="C25" s="450">
        <v>2000</v>
      </c>
      <c r="D25" s="337">
        <v>2000</v>
      </c>
      <c r="E25" s="450">
        <v>0</v>
      </c>
      <c r="F25" s="52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s="20" customFormat="1" ht="15" customHeight="1" x14ac:dyDescent="0.2">
      <c r="A26" s="109" t="s">
        <v>363</v>
      </c>
      <c r="B26" s="252" t="s">
        <v>28</v>
      </c>
      <c r="C26" s="445">
        <f>C29</f>
        <v>1694500</v>
      </c>
      <c r="D26" s="332">
        <v>1714500</v>
      </c>
      <c r="E26" s="445">
        <f>E29</f>
        <v>643385</v>
      </c>
      <c r="F26" s="527">
        <f>E26/D26</f>
        <v>0.37526100904053661</v>
      </c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20" customFormat="1" ht="15" customHeight="1" x14ac:dyDescent="0.2">
      <c r="A27" s="110"/>
      <c r="B27" s="218" t="s">
        <v>144</v>
      </c>
      <c r="C27" s="452"/>
      <c r="D27" s="339"/>
      <c r="E27" s="452"/>
      <c r="F27" s="520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32" customFormat="1" ht="12.75" customHeight="1" x14ac:dyDescent="0.2">
      <c r="A28" s="111" t="s">
        <v>95</v>
      </c>
      <c r="B28" s="246" t="s">
        <v>123</v>
      </c>
      <c r="C28" s="453"/>
      <c r="D28" s="340"/>
      <c r="E28" s="453"/>
      <c r="F28" s="521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</row>
    <row r="29" spans="1:45" s="20" customFormat="1" ht="12.75" customHeight="1" x14ac:dyDescent="0.2">
      <c r="A29" s="112">
        <v>3</v>
      </c>
      <c r="B29" s="247" t="s">
        <v>63</v>
      </c>
      <c r="C29" s="454">
        <f>C30</f>
        <v>1694500</v>
      </c>
      <c r="D29" s="341">
        <v>1714500</v>
      </c>
      <c r="E29" s="454">
        <f>E30</f>
        <v>643385</v>
      </c>
      <c r="F29" s="522">
        <f>E29/D29</f>
        <v>0.37526100904053661</v>
      </c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</row>
    <row r="30" spans="1:45" s="21" customFormat="1" ht="12.75" customHeight="1" x14ac:dyDescent="0.2">
      <c r="A30" s="113">
        <v>32</v>
      </c>
      <c r="B30" s="248" t="s">
        <v>28</v>
      </c>
      <c r="C30" s="455">
        <f>C31+C44+C76+C79</f>
        <v>1694500</v>
      </c>
      <c r="D30" s="342">
        <v>1714500</v>
      </c>
      <c r="E30" s="455">
        <f>E31+E44+E76+E79</f>
        <v>643385</v>
      </c>
      <c r="F30" s="523">
        <f>E30/D30</f>
        <v>0.37526100904053661</v>
      </c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1:45" s="21" customFormat="1" ht="12.75" customHeight="1" x14ac:dyDescent="0.2">
      <c r="A31" s="114">
        <v>322</v>
      </c>
      <c r="B31" s="253" t="s">
        <v>30</v>
      </c>
      <c r="C31" s="449">
        <f>C32+C33+C34+C35+C36+C37+C38+C39+C40+C41+C42+C43</f>
        <v>296000</v>
      </c>
      <c r="D31" s="336">
        <v>316000</v>
      </c>
      <c r="E31" s="449">
        <f>E32+E33+E34+E35+E36+E37+E38+E39+E40+E41+E42+E43</f>
        <v>114474</v>
      </c>
      <c r="F31" s="524">
        <f>E31/D31</f>
        <v>0.36225949367088606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s="33" customFormat="1" ht="12.75" customHeight="1" x14ac:dyDescent="0.2">
      <c r="A32" s="107">
        <v>322</v>
      </c>
      <c r="B32" s="250" t="s">
        <v>161</v>
      </c>
      <c r="C32" s="450">
        <v>30000</v>
      </c>
      <c r="D32" s="337">
        <v>30000</v>
      </c>
      <c r="E32" s="450">
        <v>14792</v>
      </c>
      <c r="F32" s="52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2.75" customHeight="1" x14ac:dyDescent="0.2">
      <c r="A33" s="107">
        <v>322</v>
      </c>
      <c r="B33" s="250" t="s">
        <v>160</v>
      </c>
      <c r="C33" s="450">
        <v>6000</v>
      </c>
      <c r="D33" s="337">
        <v>6000</v>
      </c>
      <c r="E33" s="450">
        <v>0</v>
      </c>
      <c r="F33" s="52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ht="12.75" customHeight="1" x14ac:dyDescent="0.2">
      <c r="A34" s="107">
        <v>322</v>
      </c>
      <c r="B34" s="250" t="s">
        <v>162</v>
      </c>
      <c r="C34" s="450">
        <v>6000</v>
      </c>
      <c r="D34" s="337">
        <v>6000</v>
      </c>
      <c r="E34" s="450">
        <v>1888</v>
      </c>
      <c r="F34" s="52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ht="12.75" customHeight="1" x14ac:dyDescent="0.2">
      <c r="A35" s="107">
        <v>322</v>
      </c>
      <c r="B35" s="250" t="s">
        <v>163</v>
      </c>
      <c r="C35" s="450">
        <v>5000</v>
      </c>
      <c r="D35" s="337">
        <v>5000</v>
      </c>
      <c r="E35" s="450">
        <v>0</v>
      </c>
      <c r="F35" s="52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ht="12.75" customHeight="1" x14ac:dyDescent="0.2">
      <c r="A36" s="107">
        <v>322</v>
      </c>
      <c r="B36" s="250" t="s">
        <v>164</v>
      </c>
      <c r="C36" s="450">
        <v>110000</v>
      </c>
      <c r="D36" s="337">
        <v>110000</v>
      </c>
      <c r="E36" s="450">
        <v>37484</v>
      </c>
      <c r="F36" s="52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ht="12.75" customHeight="1" x14ac:dyDescent="0.2">
      <c r="A37" s="107">
        <v>322</v>
      </c>
      <c r="B37" s="250" t="s">
        <v>165</v>
      </c>
      <c r="C37" s="450">
        <v>80000</v>
      </c>
      <c r="D37" s="337">
        <v>100000</v>
      </c>
      <c r="E37" s="450">
        <v>31469</v>
      </c>
      <c r="F37" s="52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</row>
    <row r="38" spans="1:45" ht="12.75" customHeight="1" x14ac:dyDescent="0.2">
      <c r="A38" s="107">
        <v>322</v>
      </c>
      <c r="B38" s="250" t="s">
        <v>166</v>
      </c>
      <c r="C38" s="450">
        <v>8000</v>
      </c>
      <c r="D38" s="337">
        <v>8000</v>
      </c>
      <c r="E38" s="450">
        <v>2533</v>
      </c>
      <c r="F38" s="52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</row>
    <row r="39" spans="1:45" ht="12.75" customHeight="1" x14ac:dyDescent="0.2">
      <c r="A39" s="115">
        <v>322</v>
      </c>
      <c r="B39" s="254" t="s">
        <v>253</v>
      </c>
      <c r="C39" s="456">
        <v>2000</v>
      </c>
      <c r="D39" s="343">
        <v>2000</v>
      </c>
      <c r="E39" s="456">
        <v>0</v>
      </c>
      <c r="F39" s="52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</row>
    <row r="40" spans="1:45" s="30" customFormat="1" ht="12.75" customHeight="1" x14ac:dyDescent="0.2">
      <c r="A40" s="107">
        <v>322</v>
      </c>
      <c r="B40" s="255" t="s">
        <v>254</v>
      </c>
      <c r="C40" s="456">
        <v>15000</v>
      </c>
      <c r="D40" s="343">
        <v>15000</v>
      </c>
      <c r="E40" s="456">
        <v>12433</v>
      </c>
      <c r="F40" s="52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</row>
    <row r="41" spans="1:45" ht="12.75" customHeight="1" x14ac:dyDescent="0.2">
      <c r="A41" s="107">
        <v>322</v>
      </c>
      <c r="B41" s="255" t="s">
        <v>128</v>
      </c>
      <c r="C41" s="456">
        <v>15000</v>
      </c>
      <c r="D41" s="343">
        <v>15000</v>
      </c>
      <c r="E41" s="456">
        <v>13875</v>
      </c>
      <c r="F41" s="52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</row>
    <row r="42" spans="1:45" ht="12.75" customHeight="1" x14ac:dyDescent="0.2">
      <c r="A42" s="107">
        <v>322</v>
      </c>
      <c r="B42" s="255" t="s">
        <v>167</v>
      </c>
      <c r="C42" s="456">
        <v>4000</v>
      </c>
      <c r="D42" s="343">
        <v>4000</v>
      </c>
      <c r="E42" s="456">
        <v>0</v>
      </c>
      <c r="F42" s="52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</row>
    <row r="43" spans="1:45" ht="12.75" customHeight="1" x14ac:dyDescent="0.2">
      <c r="A43" s="107">
        <v>322</v>
      </c>
      <c r="B43" s="255" t="s">
        <v>168</v>
      </c>
      <c r="C43" s="456">
        <v>15000</v>
      </c>
      <c r="D43" s="343">
        <v>15000</v>
      </c>
      <c r="E43" s="456">
        <v>0</v>
      </c>
      <c r="F43" s="52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</row>
    <row r="44" spans="1:45" ht="12.75" customHeight="1" x14ac:dyDescent="0.2">
      <c r="A44" s="116">
        <v>323</v>
      </c>
      <c r="B44" s="256" t="s">
        <v>31</v>
      </c>
      <c r="C44" s="457">
        <f>C45+C51+C56+C62+C69+C72</f>
        <v>1210000</v>
      </c>
      <c r="D44" s="344">
        <v>1210000</v>
      </c>
      <c r="E44" s="457">
        <f>E45+E51+E56+E62+E69+E72</f>
        <v>448606</v>
      </c>
      <c r="F44" s="528">
        <f>E44/D44</f>
        <v>0.37074876033057852</v>
      </c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</row>
    <row r="45" spans="1:45" ht="12.75" customHeight="1" x14ac:dyDescent="0.2">
      <c r="A45" s="117">
        <v>323</v>
      </c>
      <c r="B45" s="257" t="s">
        <v>274</v>
      </c>
      <c r="C45" s="458">
        <f>C46+C47+C48+C49+C50</f>
        <v>160000</v>
      </c>
      <c r="D45" s="345">
        <v>160000</v>
      </c>
      <c r="E45" s="458">
        <f>E46+E47+E48+E49+E50</f>
        <v>62683</v>
      </c>
      <c r="F45" s="529">
        <f>E45/D45</f>
        <v>0.39176875</v>
      </c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</row>
    <row r="46" spans="1:45" s="30" customFormat="1" ht="12.75" customHeight="1" x14ac:dyDescent="0.2">
      <c r="A46" s="107">
        <v>323</v>
      </c>
      <c r="B46" s="255" t="s">
        <v>169</v>
      </c>
      <c r="C46" s="456">
        <v>90000</v>
      </c>
      <c r="D46" s="343">
        <v>90000</v>
      </c>
      <c r="E46" s="456">
        <v>17541</v>
      </c>
      <c r="F46" s="52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</row>
    <row r="47" spans="1:45" ht="12.75" customHeight="1" x14ac:dyDescent="0.2">
      <c r="A47" s="107">
        <v>323</v>
      </c>
      <c r="B47" s="255" t="s">
        <v>170</v>
      </c>
      <c r="C47" s="456">
        <v>5000</v>
      </c>
      <c r="D47" s="343">
        <v>5000</v>
      </c>
      <c r="E47" s="456">
        <v>10420</v>
      </c>
      <c r="F47" s="52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</row>
    <row r="48" spans="1:45" ht="12.75" customHeight="1" x14ac:dyDescent="0.2">
      <c r="A48" s="107">
        <v>323</v>
      </c>
      <c r="B48" s="255" t="s">
        <v>171</v>
      </c>
      <c r="C48" s="456">
        <v>50000</v>
      </c>
      <c r="D48" s="343">
        <v>50000</v>
      </c>
      <c r="E48" s="456">
        <v>30902</v>
      </c>
      <c r="F48" s="52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</row>
    <row r="49" spans="1:45" s="30" customFormat="1" ht="12.75" customHeight="1" x14ac:dyDescent="0.2">
      <c r="A49" s="107">
        <v>323</v>
      </c>
      <c r="B49" s="255" t="s">
        <v>172</v>
      </c>
      <c r="C49" s="456">
        <v>10000</v>
      </c>
      <c r="D49" s="343">
        <v>10000</v>
      </c>
      <c r="E49" s="456">
        <v>2187</v>
      </c>
      <c r="F49" s="52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</row>
    <row r="50" spans="1:45" s="30" customFormat="1" ht="12.75" customHeight="1" x14ac:dyDescent="0.2">
      <c r="A50" s="107">
        <v>323</v>
      </c>
      <c r="B50" s="255" t="s">
        <v>173</v>
      </c>
      <c r="C50" s="456">
        <v>5000</v>
      </c>
      <c r="D50" s="343">
        <v>5000</v>
      </c>
      <c r="E50" s="456">
        <v>1633</v>
      </c>
      <c r="F50" s="52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</row>
    <row r="51" spans="1:45" ht="12.75" customHeight="1" x14ac:dyDescent="0.2">
      <c r="A51" s="118">
        <v>323</v>
      </c>
      <c r="B51" s="258" t="s">
        <v>174</v>
      </c>
      <c r="C51" s="459">
        <f>C52++C53+C54+C55</f>
        <v>90000</v>
      </c>
      <c r="D51" s="346">
        <v>90000</v>
      </c>
      <c r="E51" s="459">
        <f>E52++E53+E54+E55</f>
        <v>43060</v>
      </c>
      <c r="F51" s="529">
        <f>E51/D51</f>
        <v>0.47844444444444445</v>
      </c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</row>
    <row r="52" spans="1:45" ht="12.75" customHeight="1" x14ac:dyDescent="0.2">
      <c r="A52" s="107">
        <v>323</v>
      </c>
      <c r="B52" s="255" t="s">
        <v>361</v>
      </c>
      <c r="C52" s="456">
        <v>45000</v>
      </c>
      <c r="D52" s="343">
        <v>45000</v>
      </c>
      <c r="E52" s="456">
        <v>17500</v>
      </c>
      <c r="F52" s="52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</row>
    <row r="53" spans="1:45" s="6" customFormat="1" ht="12.75" customHeight="1" x14ac:dyDescent="0.2">
      <c r="A53" s="107">
        <v>323</v>
      </c>
      <c r="B53" s="255" t="s">
        <v>255</v>
      </c>
      <c r="C53" s="456">
        <v>5000</v>
      </c>
      <c r="D53" s="343">
        <v>5000</v>
      </c>
      <c r="E53" s="456">
        <v>0</v>
      </c>
      <c r="F53" s="52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</row>
    <row r="54" spans="1:45" s="6" customFormat="1" ht="12.75" customHeight="1" x14ac:dyDescent="0.2">
      <c r="A54" s="107">
        <v>323</v>
      </c>
      <c r="B54" s="255" t="s">
        <v>175</v>
      </c>
      <c r="C54" s="456">
        <v>25000</v>
      </c>
      <c r="D54" s="343">
        <v>25000</v>
      </c>
      <c r="E54" s="456">
        <v>9542</v>
      </c>
      <c r="F54" s="52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</row>
    <row r="55" spans="1:45" ht="12.75" customHeight="1" x14ac:dyDescent="0.2">
      <c r="A55" s="107">
        <v>323</v>
      </c>
      <c r="B55" s="255" t="s">
        <v>256</v>
      </c>
      <c r="C55" s="456">
        <v>15000</v>
      </c>
      <c r="D55" s="343">
        <v>15000</v>
      </c>
      <c r="E55" s="456">
        <v>16018</v>
      </c>
      <c r="F55" s="52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</row>
    <row r="56" spans="1:45" ht="12.75" customHeight="1" x14ac:dyDescent="0.2">
      <c r="A56" s="118">
        <v>323</v>
      </c>
      <c r="B56" s="258" t="s">
        <v>176</v>
      </c>
      <c r="C56" s="459">
        <f>C57+C58+C59+C60+C61</f>
        <v>185000</v>
      </c>
      <c r="D56" s="346">
        <v>185000</v>
      </c>
      <c r="E56" s="459">
        <f>E57+E58+E59+E60+E61</f>
        <v>88242</v>
      </c>
      <c r="F56" s="529">
        <f>E56/D56</f>
        <v>0.47698378378378381</v>
      </c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</row>
    <row r="57" spans="1:45" ht="12.75" customHeight="1" x14ac:dyDescent="0.2">
      <c r="A57" s="108">
        <v>323</v>
      </c>
      <c r="B57" s="259" t="s">
        <v>177</v>
      </c>
      <c r="C57" s="460">
        <v>30000</v>
      </c>
      <c r="D57" s="347">
        <v>30000</v>
      </c>
      <c r="E57" s="460">
        <v>9921</v>
      </c>
      <c r="F57" s="52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</row>
    <row r="58" spans="1:45" ht="12.75" customHeight="1" x14ac:dyDescent="0.2">
      <c r="A58" s="108">
        <v>323</v>
      </c>
      <c r="B58" s="259" t="s">
        <v>178</v>
      </c>
      <c r="C58" s="460">
        <v>15000</v>
      </c>
      <c r="D58" s="347">
        <v>15000</v>
      </c>
      <c r="E58" s="460">
        <v>3164</v>
      </c>
      <c r="F58" s="52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</row>
    <row r="59" spans="1:45" ht="12.75" customHeight="1" x14ac:dyDescent="0.2">
      <c r="A59" s="108">
        <v>323</v>
      </c>
      <c r="B59" s="259" t="s">
        <v>258</v>
      </c>
      <c r="C59" s="460">
        <v>110000</v>
      </c>
      <c r="D59" s="347">
        <v>110000</v>
      </c>
      <c r="E59" s="460">
        <v>75157</v>
      </c>
      <c r="F59" s="541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</row>
    <row r="60" spans="1:45" ht="12.75" customHeight="1" x14ac:dyDescent="0.2">
      <c r="A60" s="108">
        <v>323</v>
      </c>
      <c r="B60" s="259" t="s">
        <v>358</v>
      </c>
      <c r="C60" s="460">
        <v>10000</v>
      </c>
      <c r="D60" s="347">
        <v>10000</v>
      </c>
      <c r="E60" s="460">
        <v>0</v>
      </c>
      <c r="F60" s="52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</row>
    <row r="61" spans="1:45" ht="12.75" customHeight="1" x14ac:dyDescent="0.2">
      <c r="A61" s="108">
        <v>323</v>
      </c>
      <c r="B61" s="259" t="s">
        <v>357</v>
      </c>
      <c r="C61" s="460">
        <v>20000</v>
      </c>
      <c r="D61" s="347">
        <v>20000</v>
      </c>
      <c r="E61" s="460"/>
      <c r="F61" s="52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</row>
    <row r="62" spans="1:45" s="37" customFormat="1" ht="12.75" customHeight="1" x14ac:dyDescent="0.2">
      <c r="A62" s="118">
        <v>323</v>
      </c>
      <c r="B62" s="258" t="s">
        <v>137</v>
      </c>
      <c r="C62" s="459">
        <f>C63+C64+C65+C66+C67+C68</f>
        <v>628000</v>
      </c>
      <c r="D62" s="346">
        <v>628000</v>
      </c>
      <c r="E62" s="459">
        <f>E63+E64+E65+E66+E67+E68</f>
        <v>134761</v>
      </c>
      <c r="F62" s="529">
        <f>E62/D62</f>
        <v>0.2145875796178344</v>
      </c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</row>
    <row r="63" spans="1:45" ht="12.75" customHeight="1" x14ac:dyDescent="0.2">
      <c r="A63" s="108">
        <v>323</v>
      </c>
      <c r="B63" s="259" t="s">
        <v>179</v>
      </c>
      <c r="C63" s="460">
        <v>50000</v>
      </c>
      <c r="D63" s="347">
        <v>50000</v>
      </c>
      <c r="E63" s="460">
        <v>0</v>
      </c>
      <c r="F63" s="52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</row>
    <row r="64" spans="1:45" s="37" customFormat="1" ht="12.75" customHeight="1" x14ac:dyDescent="0.2">
      <c r="A64" s="108">
        <v>323</v>
      </c>
      <c r="B64" s="259" t="s">
        <v>259</v>
      </c>
      <c r="C64" s="460">
        <v>10000</v>
      </c>
      <c r="D64" s="347">
        <v>10000</v>
      </c>
      <c r="E64" s="460">
        <v>1824</v>
      </c>
      <c r="F64" s="52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</row>
    <row r="65" spans="1:45" s="37" customFormat="1" ht="12.75" customHeight="1" x14ac:dyDescent="0.2">
      <c r="A65" s="108">
        <v>323</v>
      </c>
      <c r="B65" s="259" t="s">
        <v>180</v>
      </c>
      <c r="C65" s="460">
        <v>50000</v>
      </c>
      <c r="D65" s="347">
        <v>50000</v>
      </c>
      <c r="E65" s="460">
        <v>1875</v>
      </c>
      <c r="F65" s="52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</row>
    <row r="66" spans="1:45" s="37" customFormat="1" ht="12.75" customHeight="1" x14ac:dyDescent="0.2">
      <c r="A66" s="108">
        <v>323</v>
      </c>
      <c r="B66" s="259" t="s">
        <v>181</v>
      </c>
      <c r="C66" s="460">
        <v>50000</v>
      </c>
      <c r="D66" s="347">
        <v>50000</v>
      </c>
      <c r="E66" s="460">
        <v>30</v>
      </c>
      <c r="F66" s="52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</row>
    <row r="67" spans="1:45" ht="12.75" customHeight="1" x14ac:dyDescent="0.2">
      <c r="A67" s="108">
        <v>323</v>
      </c>
      <c r="B67" s="259" t="s">
        <v>182</v>
      </c>
      <c r="C67" s="460">
        <v>5000</v>
      </c>
      <c r="D67" s="347">
        <v>5000</v>
      </c>
      <c r="E67" s="460">
        <v>6844</v>
      </c>
      <c r="F67" s="52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</row>
    <row r="68" spans="1:45" ht="12.75" customHeight="1" x14ac:dyDescent="0.2">
      <c r="A68" s="108">
        <v>323</v>
      </c>
      <c r="B68" s="259" t="s">
        <v>183</v>
      </c>
      <c r="C68" s="460">
        <v>463000</v>
      </c>
      <c r="D68" s="347">
        <v>463000</v>
      </c>
      <c r="E68" s="460">
        <v>124188</v>
      </c>
      <c r="F68" s="52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</row>
    <row r="69" spans="1:45" ht="12.75" customHeight="1" x14ac:dyDescent="0.2">
      <c r="A69" s="118">
        <v>323</v>
      </c>
      <c r="B69" s="258" t="s">
        <v>138</v>
      </c>
      <c r="C69" s="459">
        <f>C70+C71</f>
        <v>40000</v>
      </c>
      <c r="D69" s="346">
        <v>40000</v>
      </c>
      <c r="E69" s="459">
        <f>E70+E71</f>
        <v>10023</v>
      </c>
      <c r="F69" s="529">
        <f>E69/D69</f>
        <v>0.25057499999999999</v>
      </c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</row>
    <row r="70" spans="1:45" ht="12.75" customHeight="1" x14ac:dyDescent="0.2">
      <c r="A70" s="108">
        <v>323</v>
      </c>
      <c r="B70" s="259" t="s">
        <v>184</v>
      </c>
      <c r="C70" s="460">
        <v>25000</v>
      </c>
      <c r="D70" s="347">
        <v>25000</v>
      </c>
      <c r="E70" s="460"/>
      <c r="F70" s="52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</row>
    <row r="71" spans="1:45" ht="12.75" customHeight="1" x14ac:dyDescent="0.2">
      <c r="A71" s="108">
        <v>323</v>
      </c>
      <c r="B71" s="259" t="s">
        <v>185</v>
      </c>
      <c r="C71" s="460">
        <v>15000</v>
      </c>
      <c r="D71" s="347">
        <v>15000</v>
      </c>
      <c r="E71" s="460">
        <v>10023</v>
      </c>
      <c r="F71" s="52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</row>
    <row r="72" spans="1:45" ht="12.75" customHeight="1" x14ac:dyDescent="0.2">
      <c r="A72" s="118">
        <v>323</v>
      </c>
      <c r="B72" s="258" t="s">
        <v>139</v>
      </c>
      <c r="C72" s="459">
        <f>C73+C74+C75</f>
        <v>107000</v>
      </c>
      <c r="D72" s="346">
        <v>107000</v>
      </c>
      <c r="E72" s="459">
        <f>E73+E74+E75</f>
        <v>109837</v>
      </c>
      <c r="F72" s="529">
        <f>E72/D72</f>
        <v>1.0265140186915889</v>
      </c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</row>
    <row r="73" spans="1:45" ht="12.75" customHeight="1" x14ac:dyDescent="0.2">
      <c r="A73" s="108">
        <v>323</v>
      </c>
      <c r="B73" s="259" t="s">
        <v>186</v>
      </c>
      <c r="C73" s="460">
        <v>85000</v>
      </c>
      <c r="D73" s="347">
        <v>85000</v>
      </c>
      <c r="E73" s="460">
        <v>109837</v>
      </c>
      <c r="F73" s="52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</row>
    <row r="74" spans="1:45" ht="12.75" customHeight="1" x14ac:dyDescent="0.2">
      <c r="A74" s="108">
        <v>323</v>
      </c>
      <c r="B74" s="259" t="s">
        <v>356</v>
      </c>
      <c r="C74" s="460">
        <v>2000</v>
      </c>
      <c r="D74" s="347">
        <v>2000</v>
      </c>
      <c r="E74" s="460">
        <v>0</v>
      </c>
      <c r="F74" s="52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</row>
    <row r="75" spans="1:45" s="30" customFormat="1" ht="12.75" customHeight="1" x14ac:dyDescent="0.2">
      <c r="A75" s="108">
        <v>323</v>
      </c>
      <c r="B75" s="259" t="s">
        <v>187</v>
      </c>
      <c r="C75" s="460">
        <v>20000</v>
      </c>
      <c r="D75" s="347">
        <v>20000</v>
      </c>
      <c r="E75" s="460">
        <v>0</v>
      </c>
      <c r="F75" s="52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</row>
    <row r="76" spans="1:45" ht="12.75" customHeight="1" x14ac:dyDescent="0.2">
      <c r="A76" s="119">
        <v>324</v>
      </c>
      <c r="B76" s="260" t="s">
        <v>188</v>
      </c>
      <c r="C76" s="461">
        <f>C77+C78</f>
        <v>3000</v>
      </c>
      <c r="D76" s="348">
        <v>3000</v>
      </c>
      <c r="E76" s="461">
        <f>E77+E78</f>
        <v>0</v>
      </c>
      <c r="F76" s="524">
        <f>E76/D76</f>
        <v>0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45" ht="12.75" customHeight="1" x14ac:dyDescent="0.2">
      <c r="A77" s="108">
        <v>324</v>
      </c>
      <c r="B77" s="259" t="s">
        <v>189</v>
      </c>
      <c r="C77" s="460">
        <v>2000</v>
      </c>
      <c r="D77" s="347">
        <v>2000</v>
      </c>
      <c r="E77" s="460">
        <v>0</v>
      </c>
      <c r="F77" s="52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45" ht="12.75" customHeight="1" x14ac:dyDescent="0.2">
      <c r="A78" s="108">
        <v>324</v>
      </c>
      <c r="B78" s="259" t="s">
        <v>190</v>
      </c>
      <c r="C78" s="460">
        <v>1000</v>
      </c>
      <c r="D78" s="347">
        <v>1000</v>
      </c>
      <c r="E78" s="460">
        <v>0</v>
      </c>
      <c r="F78" s="52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45" s="30" customFormat="1" ht="12.75" customHeight="1" x14ac:dyDescent="0.2">
      <c r="A79" s="106">
        <v>329</v>
      </c>
      <c r="B79" s="260" t="s">
        <v>32</v>
      </c>
      <c r="C79" s="461">
        <f>C80+C84+C86+C91+C93</f>
        <v>185500</v>
      </c>
      <c r="D79" s="348">
        <v>185500</v>
      </c>
      <c r="E79" s="461">
        <f>E80+E84+E86+E91+E93</f>
        <v>80305</v>
      </c>
      <c r="F79" s="524">
        <f>E79/D79</f>
        <v>0.43291105121293799</v>
      </c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45" s="30" customFormat="1" ht="12.75" customHeight="1" x14ac:dyDescent="0.2">
      <c r="A80" s="118">
        <v>329</v>
      </c>
      <c r="B80" s="257" t="s">
        <v>140</v>
      </c>
      <c r="C80" s="458">
        <f>C81+C82+C83</f>
        <v>37500</v>
      </c>
      <c r="D80" s="345">
        <v>37500</v>
      </c>
      <c r="E80" s="458">
        <f>E81+E82+E83</f>
        <v>11900</v>
      </c>
      <c r="F80" s="529">
        <f>E80/D80</f>
        <v>0.31733333333333336</v>
      </c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45" ht="12.75" customHeight="1" x14ac:dyDescent="0.2">
      <c r="A81" s="108">
        <v>329</v>
      </c>
      <c r="B81" s="251" t="s">
        <v>191</v>
      </c>
      <c r="C81" s="451">
        <v>2500</v>
      </c>
      <c r="D81" s="338">
        <v>2500</v>
      </c>
      <c r="E81" s="451">
        <v>0</v>
      </c>
      <c r="F81" s="52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45" ht="12.75" customHeight="1" x14ac:dyDescent="0.2">
      <c r="A82" s="108">
        <v>329</v>
      </c>
      <c r="B82" s="259" t="s">
        <v>192</v>
      </c>
      <c r="C82" s="460">
        <v>15000</v>
      </c>
      <c r="D82" s="347">
        <v>15000</v>
      </c>
      <c r="E82" s="460">
        <v>0</v>
      </c>
      <c r="F82" s="52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45" ht="12.75" customHeight="1" x14ac:dyDescent="0.2">
      <c r="A83" s="108">
        <v>329</v>
      </c>
      <c r="B83" s="251" t="s">
        <v>193</v>
      </c>
      <c r="C83" s="451">
        <v>20000</v>
      </c>
      <c r="D83" s="338">
        <v>20000</v>
      </c>
      <c r="E83" s="451">
        <v>11900</v>
      </c>
      <c r="F83" s="52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45" s="30" customFormat="1" ht="12.75" customHeight="1" x14ac:dyDescent="0.2">
      <c r="A84" s="118">
        <v>329</v>
      </c>
      <c r="B84" s="257" t="s">
        <v>130</v>
      </c>
      <c r="C84" s="458">
        <f>C85</f>
        <v>50000</v>
      </c>
      <c r="D84" s="345">
        <v>50000</v>
      </c>
      <c r="E84" s="458">
        <f>E85</f>
        <v>17453</v>
      </c>
      <c r="F84" s="529">
        <f>E84/D84</f>
        <v>0.34905999999999998</v>
      </c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45" s="30" customFormat="1" ht="12.75" customHeight="1" x14ac:dyDescent="0.2">
      <c r="A85" s="108">
        <v>329</v>
      </c>
      <c r="B85" s="251" t="s">
        <v>130</v>
      </c>
      <c r="C85" s="451">
        <v>50000</v>
      </c>
      <c r="D85" s="338">
        <v>50000</v>
      </c>
      <c r="E85" s="451">
        <v>17453</v>
      </c>
      <c r="F85" s="52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45" ht="12.75" customHeight="1" x14ac:dyDescent="0.2">
      <c r="A86" s="118">
        <v>329</v>
      </c>
      <c r="B86" s="257" t="s">
        <v>194</v>
      </c>
      <c r="C86" s="458">
        <f>C87+C88+C89+C90</f>
        <v>8000</v>
      </c>
      <c r="D86" s="345">
        <v>8000</v>
      </c>
      <c r="E86" s="458">
        <f>E87+E88+E89+E90</f>
        <v>0</v>
      </c>
      <c r="F86" s="529">
        <f>E86/D86</f>
        <v>0</v>
      </c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45" ht="12.75" customHeight="1" x14ac:dyDescent="0.2">
      <c r="A87" s="108">
        <v>329</v>
      </c>
      <c r="B87" s="251" t="s">
        <v>195</v>
      </c>
      <c r="C87" s="451">
        <v>2000</v>
      </c>
      <c r="D87" s="338">
        <v>2000</v>
      </c>
      <c r="E87" s="451">
        <v>0</v>
      </c>
      <c r="F87" s="52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45" ht="12.75" customHeight="1" x14ac:dyDescent="0.2">
      <c r="A88" s="108">
        <v>329</v>
      </c>
      <c r="B88" s="251" t="s">
        <v>196</v>
      </c>
      <c r="C88" s="451">
        <v>2000</v>
      </c>
      <c r="D88" s="338">
        <v>2000</v>
      </c>
      <c r="E88" s="451">
        <v>0</v>
      </c>
      <c r="F88" s="52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45" ht="12.75" customHeight="1" x14ac:dyDescent="0.2">
      <c r="A89" s="108">
        <v>329</v>
      </c>
      <c r="B89" s="251" t="s">
        <v>197</v>
      </c>
      <c r="C89" s="451">
        <v>2000</v>
      </c>
      <c r="D89" s="338">
        <v>2000</v>
      </c>
      <c r="E89" s="451">
        <v>0</v>
      </c>
      <c r="F89" s="52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45" s="30" customFormat="1" ht="12.75" customHeight="1" x14ac:dyDescent="0.2">
      <c r="A90" s="108">
        <v>329</v>
      </c>
      <c r="B90" s="251" t="s">
        <v>198</v>
      </c>
      <c r="C90" s="451">
        <v>2000</v>
      </c>
      <c r="D90" s="338">
        <v>2000</v>
      </c>
      <c r="E90" s="451">
        <v>0</v>
      </c>
      <c r="F90" s="52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</row>
    <row r="91" spans="1:45" ht="12.75" customHeight="1" x14ac:dyDescent="0.2">
      <c r="A91" s="118">
        <v>329</v>
      </c>
      <c r="B91" s="257" t="s">
        <v>199</v>
      </c>
      <c r="C91" s="458">
        <f>C92</f>
        <v>10000</v>
      </c>
      <c r="D91" s="345">
        <v>10000</v>
      </c>
      <c r="E91" s="458">
        <f>E92</f>
        <v>0</v>
      </c>
      <c r="F91" s="529">
        <f>E91/D91</f>
        <v>0</v>
      </c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45" s="6" customFormat="1" ht="12.75" customHeight="1" x14ac:dyDescent="0.2">
      <c r="A92" s="108">
        <v>329</v>
      </c>
      <c r="B92" s="251" t="s">
        <v>199</v>
      </c>
      <c r="C92" s="451">
        <v>10000</v>
      </c>
      <c r="D92" s="338">
        <v>10000</v>
      </c>
      <c r="E92" s="451">
        <v>0</v>
      </c>
      <c r="F92" s="52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45" s="6" customFormat="1" ht="12.75" customHeight="1" x14ac:dyDescent="0.2">
      <c r="A93" s="118">
        <v>329</v>
      </c>
      <c r="B93" s="257" t="s">
        <v>32</v>
      </c>
      <c r="C93" s="458">
        <f>C94</f>
        <v>80000</v>
      </c>
      <c r="D93" s="345">
        <v>80000</v>
      </c>
      <c r="E93" s="458">
        <f>E94</f>
        <v>50952</v>
      </c>
      <c r="F93" s="529">
        <f>E93/D93</f>
        <v>0.63690000000000002</v>
      </c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45" s="12" customFormat="1" ht="12.75" customHeight="1" x14ac:dyDescent="0.2">
      <c r="A94" s="120">
        <v>329</v>
      </c>
      <c r="B94" s="251" t="s">
        <v>32</v>
      </c>
      <c r="C94" s="451">
        <v>80000</v>
      </c>
      <c r="D94" s="338">
        <v>80000</v>
      </c>
      <c r="E94" s="451">
        <v>50952</v>
      </c>
      <c r="F94" s="52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45" s="12" customFormat="1" ht="15" customHeight="1" x14ac:dyDescent="0.2">
      <c r="A95" s="121" t="s">
        <v>319</v>
      </c>
      <c r="B95" s="261" t="s">
        <v>33</v>
      </c>
      <c r="C95" s="513">
        <f>C98</f>
        <v>81000</v>
      </c>
      <c r="D95" s="404">
        <v>81000</v>
      </c>
      <c r="E95" s="513">
        <f>E98</f>
        <v>21371</v>
      </c>
      <c r="F95" s="530">
        <f>E95/D95</f>
        <v>0.26383950617283952</v>
      </c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45" s="28" customFormat="1" ht="15" customHeight="1" x14ac:dyDescent="0.2">
      <c r="A96" s="122"/>
      <c r="B96" s="218" t="s">
        <v>144</v>
      </c>
      <c r="C96" s="514"/>
      <c r="D96" s="405"/>
      <c r="E96" s="514"/>
      <c r="F96" s="531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45" s="12" customFormat="1" ht="12.75" customHeight="1" x14ac:dyDescent="0.2">
      <c r="A97" s="123" t="s">
        <v>145</v>
      </c>
      <c r="B97" s="262" t="s">
        <v>123</v>
      </c>
      <c r="C97" s="451"/>
      <c r="D97" s="338"/>
      <c r="E97" s="451"/>
      <c r="F97" s="52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45" s="12" customFormat="1" ht="12.75" customHeight="1" x14ac:dyDescent="0.2">
      <c r="A98" s="112">
        <v>3</v>
      </c>
      <c r="B98" s="247" t="s">
        <v>63</v>
      </c>
      <c r="C98" s="447">
        <f t="shared" ref="C98:E99" si="0">C99</f>
        <v>81000</v>
      </c>
      <c r="D98" s="334">
        <v>81000</v>
      </c>
      <c r="E98" s="447">
        <f t="shared" si="0"/>
        <v>21371</v>
      </c>
      <c r="F98" s="522">
        <f>E98/D98</f>
        <v>0.26383950617283952</v>
      </c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45" s="12" customFormat="1" ht="12.75" customHeight="1" x14ac:dyDescent="0.2">
      <c r="A99" s="442">
        <v>34</v>
      </c>
      <c r="B99" s="263" t="s">
        <v>33</v>
      </c>
      <c r="C99" s="448">
        <f t="shared" si="0"/>
        <v>81000</v>
      </c>
      <c r="D99" s="335">
        <v>81000</v>
      </c>
      <c r="E99" s="448">
        <f t="shared" si="0"/>
        <v>21371</v>
      </c>
      <c r="F99" s="523">
        <f>E99/D99</f>
        <v>0.26383950617283952</v>
      </c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45" s="12" customFormat="1" ht="12.75" customHeight="1" x14ac:dyDescent="0.2">
      <c r="A100" s="124">
        <v>343</v>
      </c>
      <c r="B100" s="249" t="s">
        <v>34</v>
      </c>
      <c r="C100" s="449">
        <f>C101+C102+C103+C104</f>
        <v>81000</v>
      </c>
      <c r="D100" s="336">
        <v>81000</v>
      </c>
      <c r="E100" s="449">
        <f>E101+E102+E103+E104</f>
        <v>21371</v>
      </c>
      <c r="F100" s="524">
        <f>E100/D100</f>
        <v>0.26383950617283952</v>
      </c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45" s="12" customFormat="1" ht="12.75" customHeight="1" x14ac:dyDescent="0.2">
      <c r="A101" s="125">
        <v>343</v>
      </c>
      <c r="B101" s="264" t="s">
        <v>129</v>
      </c>
      <c r="C101" s="451">
        <v>15000</v>
      </c>
      <c r="D101" s="338">
        <v>15000</v>
      </c>
      <c r="E101" s="451">
        <v>8025</v>
      </c>
      <c r="F101" s="52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45" s="12" customFormat="1" ht="12.75" customHeight="1" x14ac:dyDescent="0.2">
      <c r="A102" s="125">
        <v>343</v>
      </c>
      <c r="B102" s="264" t="s">
        <v>261</v>
      </c>
      <c r="C102" s="451">
        <v>3000</v>
      </c>
      <c r="D102" s="338">
        <v>3000</v>
      </c>
      <c r="E102" s="451">
        <v>615</v>
      </c>
      <c r="F102" s="52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45" s="12" customFormat="1" ht="12.75" customHeight="1" x14ac:dyDescent="0.2">
      <c r="A103" s="125">
        <v>343</v>
      </c>
      <c r="B103" s="264" t="s">
        <v>260</v>
      </c>
      <c r="C103" s="451">
        <v>3000</v>
      </c>
      <c r="D103" s="338">
        <v>3000</v>
      </c>
      <c r="E103" s="451">
        <v>4901</v>
      </c>
      <c r="F103" s="52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45" s="12" customFormat="1" ht="12.75" customHeight="1" x14ac:dyDescent="0.2">
      <c r="A104" s="125">
        <v>343</v>
      </c>
      <c r="B104" s="264" t="s">
        <v>200</v>
      </c>
      <c r="C104" s="451">
        <v>60000</v>
      </c>
      <c r="D104" s="338">
        <v>60000</v>
      </c>
      <c r="E104" s="451">
        <v>7830</v>
      </c>
      <c r="F104" s="52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45" s="12" customFormat="1" ht="15" customHeight="1" x14ac:dyDescent="0.2">
      <c r="A105" s="126" t="s">
        <v>141</v>
      </c>
      <c r="B105" s="217" t="s">
        <v>146</v>
      </c>
      <c r="C105" s="462">
        <f>C108</f>
        <v>200000</v>
      </c>
      <c r="D105" s="349">
        <v>380000</v>
      </c>
      <c r="E105" s="462">
        <f>E108</f>
        <v>189928</v>
      </c>
      <c r="F105" s="527">
        <f>E105/D105</f>
        <v>0.49981052631578948</v>
      </c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</row>
    <row r="106" spans="1:45" s="28" customFormat="1" ht="15" customHeight="1" x14ac:dyDescent="0.2">
      <c r="A106" s="127" t="s">
        <v>291</v>
      </c>
      <c r="B106" s="218" t="s">
        <v>144</v>
      </c>
      <c r="C106" s="445"/>
      <c r="D106" s="332"/>
      <c r="E106" s="445"/>
      <c r="F106" s="520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</row>
    <row r="107" spans="1:45" s="12" customFormat="1" ht="12.75" customHeight="1" x14ac:dyDescent="0.2">
      <c r="A107" s="128" t="s">
        <v>96</v>
      </c>
      <c r="B107" s="265" t="s">
        <v>123</v>
      </c>
      <c r="C107" s="446"/>
      <c r="D107" s="333"/>
      <c r="E107" s="446"/>
      <c r="F107" s="521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</row>
    <row r="108" spans="1:45" s="12" customFormat="1" ht="12.75" customHeight="1" x14ac:dyDescent="0.2">
      <c r="A108" s="129">
        <v>4</v>
      </c>
      <c r="B108" s="266" t="s">
        <v>131</v>
      </c>
      <c r="C108" s="463">
        <f>C109</f>
        <v>200000</v>
      </c>
      <c r="D108" s="350">
        <v>380000</v>
      </c>
      <c r="E108" s="463">
        <f>E109</f>
        <v>189928</v>
      </c>
      <c r="F108" s="522">
        <f>E108/D108</f>
        <v>0.49981052631578948</v>
      </c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45" s="12" customFormat="1" ht="12.75" customHeight="1" x14ac:dyDescent="0.2">
      <c r="A109" s="130">
        <v>41</v>
      </c>
      <c r="B109" s="267" t="s">
        <v>142</v>
      </c>
      <c r="C109" s="448">
        <f>C110+C112</f>
        <v>200000</v>
      </c>
      <c r="D109" s="335">
        <v>380000</v>
      </c>
      <c r="E109" s="448">
        <f>E110+E112</f>
        <v>189928</v>
      </c>
      <c r="F109" s="523">
        <f>E109/D109</f>
        <v>0.49981052631578948</v>
      </c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</row>
    <row r="110" spans="1:45" s="28" customFormat="1" ht="12.75" customHeight="1" x14ac:dyDescent="0.2">
      <c r="A110" s="131">
        <v>411</v>
      </c>
      <c r="B110" s="253" t="s">
        <v>148</v>
      </c>
      <c r="C110" s="464">
        <f>C111</f>
        <v>50000</v>
      </c>
      <c r="D110" s="351">
        <v>230000</v>
      </c>
      <c r="E110" s="464">
        <f>E111</f>
        <v>154928</v>
      </c>
      <c r="F110" s="524">
        <f>E110/D110</f>
        <v>0.67359999999999998</v>
      </c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45" s="12" customFormat="1" ht="12.75" customHeight="1" x14ac:dyDescent="0.2">
      <c r="A111" s="108">
        <v>411</v>
      </c>
      <c r="B111" s="251" t="s">
        <v>206</v>
      </c>
      <c r="C111" s="451">
        <v>50000</v>
      </c>
      <c r="D111" s="338">
        <v>230000</v>
      </c>
      <c r="E111" s="451">
        <v>154928</v>
      </c>
      <c r="F111" s="52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45" s="12" customFormat="1" ht="12.75" customHeight="1" x14ac:dyDescent="0.2">
      <c r="A112" s="131">
        <v>412</v>
      </c>
      <c r="B112" s="253" t="s">
        <v>60</v>
      </c>
      <c r="C112" s="464">
        <f>C113</f>
        <v>150000</v>
      </c>
      <c r="D112" s="351">
        <v>150000</v>
      </c>
      <c r="E112" s="464">
        <f>E113</f>
        <v>35000</v>
      </c>
      <c r="F112" s="524">
        <f>E112/D112</f>
        <v>0.23333333333333334</v>
      </c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</row>
    <row r="113" spans="1:45" s="12" customFormat="1" ht="12.75" customHeight="1" x14ac:dyDescent="0.2">
      <c r="A113" s="108">
        <v>412</v>
      </c>
      <c r="B113" s="251" t="s">
        <v>368</v>
      </c>
      <c r="C113" s="451">
        <v>150000</v>
      </c>
      <c r="D113" s="338">
        <v>150000</v>
      </c>
      <c r="E113" s="451">
        <v>35000</v>
      </c>
      <c r="F113" s="52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</row>
    <row r="114" spans="1:45" s="12" customFormat="1" ht="24.95" customHeight="1" x14ac:dyDescent="0.2">
      <c r="A114" s="153" t="s">
        <v>284</v>
      </c>
      <c r="B114" s="284"/>
      <c r="C114" s="444">
        <f>C115+C122</f>
        <v>190000</v>
      </c>
      <c r="D114" s="331">
        <v>190000</v>
      </c>
      <c r="E114" s="444">
        <f>E115+E122</f>
        <v>3326</v>
      </c>
      <c r="F114" s="532">
        <f>E114/D114</f>
        <v>1.7505263157894736E-2</v>
      </c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45" s="12" customFormat="1" ht="15" customHeight="1" x14ac:dyDescent="0.2">
      <c r="A115" s="132" t="s">
        <v>292</v>
      </c>
      <c r="B115" s="268" t="s">
        <v>152</v>
      </c>
      <c r="C115" s="445">
        <f>C118</f>
        <v>30000</v>
      </c>
      <c r="D115" s="332">
        <v>30000</v>
      </c>
      <c r="E115" s="445">
        <f>E118</f>
        <v>3326</v>
      </c>
      <c r="F115" s="527">
        <f>E115/D115</f>
        <v>0.11086666666666667</v>
      </c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45" s="12" customFormat="1" ht="15" customHeight="1" x14ac:dyDescent="0.2">
      <c r="A116" s="133"/>
      <c r="B116" s="218" t="s">
        <v>144</v>
      </c>
      <c r="C116" s="452"/>
      <c r="D116" s="339"/>
      <c r="E116" s="452"/>
      <c r="F116" s="520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</row>
    <row r="117" spans="1:45" s="28" customFormat="1" ht="12.75" customHeight="1" x14ac:dyDescent="0.2">
      <c r="A117" s="134" t="s">
        <v>101</v>
      </c>
      <c r="B117" s="246" t="s">
        <v>122</v>
      </c>
      <c r="C117" s="446"/>
      <c r="D117" s="333"/>
      <c r="E117" s="446"/>
      <c r="F117" s="521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</row>
    <row r="118" spans="1:45" s="12" customFormat="1" ht="12.75" customHeight="1" x14ac:dyDescent="0.2">
      <c r="A118" s="112">
        <v>3</v>
      </c>
      <c r="B118" s="247" t="s">
        <v>63</v>
      </c>
      <c r="C118" s="447">
        <f t="shared" ref="C118:E120" si="1">C119</f>
        <v>30000</v>
      </c>
      <c r="D118" s="334">
        <v>30000</v>
      </c>
      <c r="E118" s="447">
        <f t="shared" si="1"/>
        <v>3326</v>
      </c>
      <c r="F118" s="522">
        <f>E118/D118</f>
        <v>0.11086666666666667</v>
      </c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</row>
    <row r="119" spans="1:45" s="12" customFormat="1" ht="12.75" customHeight="1" x14ac:dyDescent="0.2">
      <c r="A119" s="105">
        <v>32</v>
      </c>
      <c r="B119" s="248" t="s">
        <v>28</v>
      </c>
      <c r="C119" s="448">
        <f t="shared" si="1"/>
        <v>30000</v>
      </c>
      <c r="D119" s="335">
        <v>30000</v>
      </c>
      <c r="E119" s="448">
        <f t="shared" si="1"/>
        <v>3326</v>
      </c>
      <c r="F119" s="523">
        <f>E119/D119</f>
        <v>0.11086666666666667</v>
      </c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</row>
    <row r="120" spans="1:45" s="12" customFormat="1" ht="12.75" customHeight="1" x14ac:dyDescent="0.2">
      <c r="A120" s="135">
        <v>323</v>
      </c>
      <c r="B120" s="269" t="s">
        <v>31</v>
      </c>
      <c r="C120" s="464">
        <f t="shared" si="1"/>
        <v>30000</v>
      </c>
      <c r="D120" s="351">
        <v>30000</v>
      </c>
      <c r="E120" s="464">
        <f t="shared" si="1"/>
        <v>3326</v>
      </c>
      <c r="F120" s="524">
        <f>E120/D120</f>
        <v>0.11086666666666667</v>
      </c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</row>
    <row r="121" spans="1:45" s="12" customFormat="1" ht="12.75" customHeight="1" x14ac:dyDescent="0.2">
      <c r="A121" s="136">
        <v>323</v>
      </c>
      <c r="B121" s="270" t="s">
        <v>31</v>
      </c>
      <c r="C121" s="465">
        <v>30000</v>
      </c>
      <c r="D121" s="352">
        <v>30000</v>
      </c>
      <c r="E121" s="465">
        <v>3326</v>
      </c>
      <c r="F121" s="52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</row>
    <row r="122" spans="1:45" s="12" customFormat="1" ht="15" customHeight="1" x14ac:dyDescent="0.2">
      <c r="A122" s="132" t="s">
        <v>215</v>
      </c>
      <c r="B122" s="49" t="s">
        <v>369</v>
      </c>
      <c r="C122" s="445">
        <f>C125</f>
        <v>160000</v>
      </c>
      <c r="D122" s="332">
        <v>160000</v>
      </c>
      <c r="E122" s="445">
        <f>E125</f>
        <v>0</v>
      </c>
      <c r="F122" s="527">
        <f>E122/D122</f>
        <v>0</v>
      </c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</row>
    <row r="123" spans="1:45" s="12" customFormat="1" ht="15" customHeight="1" x14ac:dyDescent="0.2">
      <c r="A123" s="133" t="s">
        <v>367</v>
      </c>
      <c r="B123" s="218" t="s">
        <v>144</v>
      </c>
      <c r="C123" s="445"/>
      <c r="D123" s="332"/>
      <c r="E123" s="445"/>
      <c r="F123" s="520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</row>
    <row r="124" spans="1:45" s="12" customFormat="1" ht="12.75" customHeight="1" x14ac:dyDescent="0.2">
      <c r="A124" s="137" t="s">
        <v>99</v>
      </c>
      <c r="B124" s="246" t="s">
        <v>123</v>
      </c>
      <c r="C124" s="446"/>
      <c r="D124" s="333"/>
      <c r="E124" s="446"/>
      <c r="F124" s="521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</row>
    <row r="125" spans="1:45" s="12" customFormat="1" ht="12.75" customHeight="1" x14ac:dyDescent="0.2">
      <c r="A125" s="129">
        <v>4</v>
      </c>
      <c r="B125" s="266" t="s">
        <v>131</v>
      </c>
      <c r="C125" s="447">
        <f t="shared" ref="C125:E127" si="2">C126</f>
        <v>160000</v>
      </c>
      <c r="D125" s="334">
        <v>160000</v>
      </c>
      <c r="E125" s="447">
        <f t="shared" si="2"/>
        <v>0</v>
      </c>
      <c r="F125" s="522">
        <f>E125/D125</f>
        <v>0</v>
      </c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</row>
    <row r="126" spans="1:45" s="12" customFormat="1" ht="12.75" customHeight="1" x14ac:dyDescent="0.2">
      <c r="A126" s="138">
        <v>42</v>
      </c>
      <c r="B126" s="267" t="s">
        <v>147</v>
      </c>
      <c r="C126" s="448">
        <f t="shared" si="2"/>
        <v>160000</v>
      </c>
      <c r="D126" s="335">
        <v>160000</v>
      </c>
      <c r="E126" s="448">
        <f t="shared" si="2"/>
        <v>0</v>
      </c>
      <c r="F126" s="523">
        <f>E126/D126</f>
        <v>0</v>
      </c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</row>
    <row r="127" spans="1:45" s="25" customFormat="1" ht="12.75" customHeight="1" x14ac:dyDescent="0.2">
      <c r="A127" s="139">
        <v>421</v>
      </c>
      <c r="B127" s="269" t="s">
        <v>41</v>
      </c>
      <c r="C127" s="464">
        <f t="shared" si="2"/>
        <v>160000</v>
      </c>
      <c r="D127" s="351">
        <v>160000</v>
      </c>
      <c r="E127" s="464">
        <f t="shared" si="2"/>
        <v>0</v>
      </c>
      <c r="F127" s="524">
        <f>E127/D127</f>
        <v>0</v>
      </c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</row>
    <row r="128" spans="1:45" s="12" customFormat="1" ht="12.75" customHeight="1" x14ac:dyDescent="0.2">
      <c r="A128" s="140">
        <v>421</v>
      </c>
      <c r="B128" s="246" t="s">
        <v>41</v>
      </c>
      <c r="C128" s="465">
        <v>160000</v>
      </c>
      <c r="D128" s="352">
        <v>160000</v>
      </c>
      <c r="E128" s="465">
        <v>0</v>
      </c>
      <c r="F128" s="52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</row>
    <row r="129" spans="1:45" s="12" customFormat="1" ht="24.95" customHeight="1" x14ac:dyDescent="0.2">
      <c r="A129" s="885" t="s">
        <v>374</v>
      </c>
      <c r="B129" s="886"/>
      <c r="C129" s="444">
        <f>C130</f>
        <v>50000</v>
      </c>
      <c r="D129" s="331">
        <v>50000</v>
      </c>
      <c r="E129" s="444">
        <f>E130</f>
        <v>6999</v>
      </c>
      <c r="F129" s="532">
        <f>E129/D129</f>
        <v>0.13997999999999999</v>
      </c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</row>
    <row r="130" spans="1:45" s="28" customFormat="1" ht="15" customHeight="1" x14ac:dyDescent="0.2">
      <c r="A130" s="126" t="s">
        <v>141</v>
      </c>
      <c r="B130" s="217" t="s">
        <v>375</v>
      </c>
      <c r="C130" s="462">
        <f>C133</f>
        <v>50000</v>
      </c>
      <c r="D130" s="349">
        <v>50000</v>
      </c>
      <c r="E130" s="462">
        <f>E133</f>
        <v>6999</v>
      </c>
      <c r="F130" s="527">
        <f>E130/D130</f>
        <v>0.13997999999999999</v>
      </c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</row>
    <row r="131" spans="1:45" s="28" customFormat="1" ht="15" customHeight="1" x14ac:dyDescent="0.2">
      <c r="A131" s="127" t="s">
        <v>376</v>
      </c>
      <c r="B131" s="218" t="s">
        <v>144</v>
      </c>
      <c r="C131" s="445"/>
      <c r="D131" s="332"/>
      <c r="E131" s="445"/>
      <c r="F131" s="520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</row>
    <row r="132" spans="1:45" s="2" customFormat="1" ht="12.75" customHeight="1" x14ac:dyDescent="0.2">
      <c r="A132" s="128" t="s">
        <v>145</v>
      </c>
      <c r="B132" s="246" t="s">
        <v>123</v>
      </c>
      <c r="C132" s="446"/>
      <c r="D132" s="333"/>
      <c r="E132" s="446"/>
      <c r="F132" s="521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</row>
    <row r="133" spans="1:45" s="2" customFormat="1" ht="12.75" customHeight="1" x14ac:dyDescent="0.2">
      <c r="A133" s="129">
        <v>4</v>
      </c>
      <c r="B133" s="266" t="s">
        <v>131</v>
      </c>
      <c r="C133" s="433">
        <f>C134</f>
        <v>50000</v>
      </c>
      <c r="D133" s="433">
        <v>50000</v>
      </c>
      <c r="E133" s="433">
        <f>E134</f>
        <v>6999</v>
      </c>
      <c r="F133" s="533">
        <f>E133/D133</f>
        <v>0.13997999999999999</v>
      </c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</row>
    <row r="134" spans="1:45" ht="12.75" customHeight="1" x14ac:dyDescent="0.2">
      <c r="A134" s="138">
        <v>42</v>
      </c>
      <c r="B134" s="267" t="s">
        <v>147</v>
      </c>
      <c r="C134" s="434">
        <f>C135+C137</f>
        <v>50000</v>
      </c>
      <c r="D134" s="434">
        <v>50000</v>
      </c>
      <c r="E134" s="434">
        <f>E135+E137</f>
        <v>6999</v>
      </c>
      <c r="F134" s="534">
        <f>E134/D134</f>
        <v>0.13997999999999999</v>
      </c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</row>
    <row r="135" spans="1:45" ht="12.75" customHeight="1" x14ac:dyDescent="0.2">
      <c r="A135" s="135">
        <v>422</v>
      </c>
      <c r="B135" s="269" t="s">
        <v>42</v>
      </c>
      <c r="C135" s="466">
        <f>C136</f>
        <v>25000</v>
      </c>
      <c r="D135" s="353">
        <v>25000</v>
      </c>
      <c r="E135" s="466">
        <f>E136</f>
        <v>6999</v>
      </c>
      <c r="F135" s="535">
        <f>E135/D135</f>
        <v>0.27995999999999999</v>
      </c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</row>
    <row r="136" spans="1:45" s="30" customFormat="1" ht="12.75" customHeight="1" x14ac:dyDescent="0.2">
      <c r="A136" s="219">
        <v>422</v>
      </c>
      <c r="B136" s="271" t="s">
        <v>377</v>
      </c>
      <c r="C136" s="467">
        <v>25000</v>
      </c>
      <c r="D136" s="354">
        <v>25000</v>
      </c>
      <c r="E136" s="467">
        <v>6999</v>
      </c>
      <c r="F136" s="521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</row>
    <row r="137" spans="1:45" s="30" customFormat="1" ht="12.75" customHeight="1" x14ac:dyDescent="0.2">
      <c r="A137" s="135">
        <v>426</v>
      </c>
      <c r="B137" s="269" t="s">
        <v>378</v>
      </c>
      <c r="C137" s="466">
        <f>C138</f>
        <v>25000</v>
      </c>
      <c r="D137" s="353">
        <v>25000</v>
      </c>
      <c r="E137" s="466">
        <f>E138</f>
        <v>0</v>
      </c>
      <c r="F137" s="535">
        <f>E137/D137</f>
        <v>0</v>
      </c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</row>
    <row r="138" spans="1:45" ht="12.75" customHeight="1" x14ac:dyDescent="0.2">
      <c r="A138" s="219">
        <v>426</v>
      </c>
      <c r="B138" s="271" t="s">
        <v>143</v>
      </c>
      <c r="C138" s="467">
        <v>25000</v>
      </c>
      <c r="D138" s="354">
        <v>25000</v>
      </c>
      <c r="E138" s="467">
        <v>0</v>
      </c>
      <c r="F138" s="521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</row>
    <row r="139" spans="1:45" ht="24.95" customHeight="1" x14ac:dyDescent="0.2">
      <c r="A139" s="141" t="s">
        <v>379</v>
      </c>
      <c r="B139" s="272"/>
      <c r="C139" s="468">
        <f>C140</f>
        <v>2260000</v>
      </c>
      <c r="D139" s="355">
        <v>2260000</v>
      </c>
      <c r="E139" s="468">
        <f>E140</f>
        <v>0</v>
      </c>
      <c r="F139" s="532">
        <f>E139/D139</f>
        <v>0</v>
      </c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</row>
    <row r="140" spans="1:45" s="30" customFormat="1" ht="15" customHeight="1" x14ac:dyDescent="0.2">
      <c r="A140" s="132" t="s">
        <v>215</v>
      </c>
      <c r="B140" s="49" t="s">
        <v>340</v>
      </c>
      <c r="C140" s="445">
        <f>C143</f>
        <v>2260000</v>
      </c>
      <c r="D140" s="332">
        <v>2260000</v>
      </c>
      <c r="E140" s="445">
        <f>E143</f>
        <v>0</v>
      </c>
      <c r="F140" s="527">
        <f>E140/D140</f>
        <v>0</v>
      </c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</row>
    <row r="141" spans="1:45" ht="15" customHeight="1" x14ac:dyDescent="0.2">
      <c r="A141" s="133" t="s">
        <v>380</v>
      </c>
      <c r="B141" s="218" t="s">
        <v>334</v>
      </c>
      <c r="C141" s="445"/>
      <c r="D141" s="332"/>
      <c r="E141" s="445"/>
      <c r="F141" s="520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</row>
    <row r="142" spans="1:45" s="38" customFormat="1" ht="12.75" customHeight="1" x14ac:dyDescent="0.2">
      <c r="A142" s="137" t="s">
        <v>99</v>
      </c>
      <c r="B142" s="246" t="s">
        <v>123</v>
      </c>
      <c r="C142" s="446"/>
      <c r="D142" s="333"/>
      <c r="E142" s="446"/>
      <c r="F142" s="521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</row>
    <row r="143" spans="1:45" s="38" customFormat="1" ht="12.75" customHeight="1" x14ac:dyDescent="0.2">
      <c r="A143" s="129">
        <v>4</v>
      </c>
      <c r="B143" s="266" t="s">
        <v>131</v>
      </c>
      <c r="C143" s="447">
        <f t="shared" ref="C143:E145" si="3">C144</f>
        <v>2260000</v>
      </c>
      <c r="D143" s="334">
        <v>2260000</v>
      </c>
      <c r="E143" s="447">
        <f t="shared" si="3"/>
        <v>0</v>
      </c>
      <c r="F143" s="522">
        <f>E143/D143</f>
        <v>0</v>
      </c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</row>
    <row r="144" spans="1:45" s="38" customFormat="1" ht="12.75" customHeight="1" x14ac:dyDescent="0.2">
      <c r="A144" s="138">
        <v>42</v>
      </c>
      <c r="B144" s="267" t="s">
        <v>147</v>
      </c>
      <c r="C144" s="448">
        <f t="shared" si="3"/>
        <v>2260000</v>
      </c>
      <c r="D144" s="335">
        <v>2260000</v>
      </c>
      <c r="E144" s="448">
        <f t="shared" si="3"/>
        <v>0</v>
      </c>
      <c r="F144" s="523">
        <f>E144/D144</f>
        <v>0</v>
      </c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</row>
    <row r="145" spans="1:45" s="38" customFormat="1" ht="12.75" customHeight="1" x14ac:dyDescent="0.2">
      <c r="A145" s="139">
        <v>421</v>
      </c>
      <c r="B145" s="269" t="s">
        <v>41</v>
      </c>
      <c r="C145" s="464">
        <f t="shared" si="3"/>
        <v>2260000</v>
      </c>
      <c r="D145" s="351">
        <v>2260000</v>
      </c>
      <c r="E145" s="464">
        <f t="shared" si="3"/>
        <v>0</v>
      </c>
      <c r="F145" s="524">
        <f>E145/D145</f>
        <v>0</v>
      </c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</row>
    <row r="146" spans="1:45" s="38" customFormat="1" ht="12.75" customHeight="1" x14ac:dyDescent="0.2">
      <c r="A146" s="140">
        <v>421</v>
      </c>
      <c r="B146" s="246" t="s">
        <v>41</v>
      </c>
      <c r="C146" s="465">
        <v>2260000</v>
      </c>
      <c r="D146" s="352">
        <v>2260000</v>
      </c>
      <c r="E146" s="465">
        <v>0</v>
      </c>
      <c r="F146" s="52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</row>
    <row r="147" spans="1:45" s="38" customFormat="1" ht="24.95" customHeight="1" x14ac:dyDescent="0.2">
      <c r="A147" s="881" t="s">
        <v>102</v>
      </c>
      <c r="B147" s="882"/>
      <c r="C147" s="469"/>
      <c r="D147" s="356"/>
      <c r="E147" s="469"/>
      <c r="F147" s="536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</row>
    <row r="148" spans="1:45" ht="24.95" customHeight="1" x14ac:dyDescent="0.2">
      <c r="A148" s="142" t="s">
        <v>285</v>
      </c>
      <c r="B148" s="273"/>
      <c r="C148" s="444">
        <f>C149+C156+C163</f>
        <v>190000</v>
      </c>
      <c r="D148" s="331">
        <v>190000</v>
      </c>
      <c r="E148" s="444">
        <f>E149+E156+E163</f>
        <v>103545</v>
      </c>
      <c r="F148" s="532">
        <f>E148/D148</f>
        <v>0.54497368421052628</v>
      </c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</row>
    <row r="149" spans="1:45" ht="15" customHeight="1" x14ac:dyDescent="0.2">
      <c r="A149" s="143" t="s">
        <v>293</v>
      </c>
      <c r="B149" s="274" t="s">
        <v>207</v>
      </c>
      <c r="C149" s="445">
        <f>C152</f>
        <v>180000</v>
      </c>
      <c r="D149" s="332">
        <v>180000</v>
      </c>
      <c r="E149" s="445">
        <f>E152</f>
        <v>98545</v>
      </c>
      <c r="F149" s="527">
        <f>E149/D149</f>
        <v>0.54747222222222225</v>
      </c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</row>
    <row r="150" spans="1:45" ht="15" customHeight="1" x14ac:dyDescent="0.2">
      <c r="A150" s="133"/>
      <c r="B150" s="268" t="s">
        <v>333</v>
      </c>
      <c r="C150" s="445"/>
      <c r="D150" s="332"/>
      <c r="E150" s="445"/>
      <c r="F150" s="520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</row>
    <row r="151" spans="1:45" ht="12.75" customHeight="1" x14ac:dyDescent="0.2">
      <c r="A151" s="134" t="s">
        <v>103</v>
      </c>
      <c r="B151" s="275" t="s">
        <v>122</v>
      </c>
      <c r="C151" s="446"/>
      <c r="D151" s="333"/>
      <c r="E151" s="446"/>
      <c r="F151" s="521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</row>
    <row r="152" spans="1:45" ht="12.75" customHeight="1" x14ac:dyDescent="0.2">
      <c r="A152" s="112">
        <v>3</v>
      </c>
      <c r="B152" s="247" t="s">
        <v>63</v>
      </c>
      <c r="C152" s="447">
        <f t="shared" ref="C152:E154" si="4">C153</f>
        <v>180000</v>
      </c>
      <c r="D152" s="334">
        <v>180000</v>
      </c>
      <c r="E152" s="447">
        <f t="shared" si="4"/>
        <v>98545</v>
      </c>
      <c r="F152" s="522">
        <f>E152/D152</f>
        <v>0.54747222222222225</v>
      </c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</row>
    <row r="153" spans="1:45" ht="12.75" customHeight="1" x14ac:dyDescent="0.2">
      <c r="A153" s="105">
        <v>38</v>
      </c>
      <c r="B153" s="248" t="s">
        <v>36</v>
      </c>
      <c r="C153" s="448">
        <f t="shared" si="4"/>
        <v>180000</v>
      </c>
      <c r="D153" s="335">
        <v>180000</v>
      </c>
      <c r="E153" s="448">
        <f t="shared" si="4"/>
        <v>98545</v>
      </c>
      <c r="F153" s="523">
        <f>E153/D153</f>
        <v>0.54747222222222225</v>
      </c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</row>
    <row r="154" spans="1:45" ht="12.75" customHeight="1" x14ac:dyDescent="0.2">
      <c r="A154" s="131">
        <v>381</v>
      </c>
      <c r="B154" s="253" t="s">
        <v>114</v>
      </c>
      <c r="C154" s="464">
        <f t="shared" si="4"/>
        <v>180000</v>
      </c>
      <c r="D154" s="351">
        <v>180000</v>
      </c>
      <c r="E154" s="464">
        <f t="shared" si="4"/>
        <v>98545</v>
      </c>
      <c r="F154" s="524">
        <f>E154/D154</f>
        <v>0.54747222222222225</v>
      </c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</row>
    <row r="155" spans="1:45" ht="12.75" customHeight="1" x14ac:dyDescent="0.2">
      <c r="A155" s="107">
        <v>381</v>
      </c>
      <c r="B155" s="250" t="s">
        <v>114</v>
      </c>
      <c r="C155" s="450">
        <v>180000</v>
      </c>
      <c r="D155" s="337">
        <v>180000</v>
      </c>
      <c r="E155" s="450">
        <v>98545</v>
      </c>
      <c r="F155" s="52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</row>
    <row r="156" spans="1:45" ht="15" customHeight="1" x14ac:dyDescent="0.2">
      <c r="A156" s="132" t="s">
        <v>294</v>
      </c>
      <c r="B156" s="49" t="s">
        <v>208</v>
      </c>
      <c r="C156" s="445">
        <f>C159</f>
        <v>5000</v>
      </c>
      <c r="D156" s="332">
        <v>5000</v>
      </c>
      <c r="E156" s="445">
        <f>E159</f>
        <v>0</v>
      </c>
      <c r="F156" s="527">
        <f>E156/D156</f>
        <v>0</v>
      </c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</row>
    <row r="157" spans="1:45" ht="15" customHeight="1" x14ac:dyDescent="0.2">
      <c r="A157" s="144"/>
      <c r="B157" s="218" t="s">
        <v>333</v>
      </c>
      <c r="C157" s="452"/>
      <c r="D157" s="339"/>
      <c r="E157" s="452"/>
      <c r="F157" s="520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</row>
    <row r="158" spans="1:45" ht="12.75" customHeight="1" x14ac:dyDescent="0.2">
      <c r="A158" s="145" t="s">
        <v>101</v>
      </c>
      <c r="B158" s="250" t="s">
        <v>122</v>
      </c>
      <c r="C158" s="470"/>
      <c r="D158" s="357"/>
      <c r="E158" s="470"/>
      <c r="F158" s="521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</row>
    <row r="159" spans="1:45" ht="12.75" customHeight="1" x14ac:dyDescent="0.2">
      <c r="A159" s="112">
        <v>3</v>
      </c>
      <c r="B159" s="247" t="s">
        <v>63</v>
      </c>
      <c r="C159" s="447">
        <f t="shared" ref="C159:E161" si="5">C160</f>
        <v>5000</v>
      </c>
      <c r="D159" s="334">
        <v>5000</v>
      </c>
      <c r="E159" s="447">
        <f t="shared" si="5"/>
        <v>0</v>
      </c>
      <c r="F159" s="522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</row>
    <row r="160" spans="1:45" ht="12.75" customHeight="1" x14ac:dyDescent="0.2">
      <c r="A160" s="105">
        <v>38</v>
      </c>
      <c r="B160" s="248" t="s">
        <v>36</v>
      </c>
      <c r="C160" s="448">
        <f t="shared" si="5"/>
        <v>5000</v>
      </c>
      <c r="D160" s="335">
        <v>5000</v>
      </c>
      <c r="E160" s="448">
        <f t="shared" si="5"/>
        <v>0</v>
      </c>
      <c r="F160" s="523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</row>
    <row r="161" spans="1:45" ht="12.75" customHeight="1" x14ac:dyDescent="0.2">
      <c r="A161" s="131">
        <v>381</v>
      </c>
      <c r="B161" s="253" t="s">
        <v>114</v>
      </c>
      <c r="C161" s="464">
        <f t="shared" si="5"/>
        <v>5000</v>
      </c>
      <c r="D161" s="351">
        <v>5000</v>
      </c>
      <c r="E161" s="464">
        <f t="shared" si="5"/>
        <v>0</v>
      </c>
      <c r="F161" s="524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</row>
    <row r="162" spans="1:45" ht="12.75" customHeight="1" x14ac:dyDescent="0.2">
      <c r="A162" s="107">
        <v>381</v>
      </c>
      <c r="B162" s="250" t="s">
        <v>114</v>
      </c>
      <c r="C162" s="471">
        <v>5000</v>
      </c>
      <c r="D162" s="358">
        <v>5000</v>
      </c>
      <c r="E162" s="471">
        <v>0</v>
      </c>
      <c r="F162" s="52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</row>
    <row r="163" spans="1:45" s="34" customFormat="1" ht="15" customHeight="1" x14ac:dyDescent="0.2">
      <c r="A163" s="132" t="s">
        <v>295</v>
      </c>
      <c r="B163" s="274" t="s">
        <v>209</v>
      </c>
      <c r="C163" s="445">
        <f>C166</f>
        <v>5000</v>
      </c>
      <c r="D163" s="332">
        <v>5000</v>
      </c>
      <c r="E163" s="445">
        <f>E166</f>
        <v>5000</v>
      </c>
      <c r="F163" s="527">
        <f>E163/D163</f>
        <v>1</v>
      </c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</row>
    <row r="164" spans="1:45" s="35" customFormat="1" ht="15" customHeight="1" x14ac:dyDescent="0.2">
      <c r="A164" s="133"/>
      <c r="B164" s="218" t="s">
        <v>333</v>
      </c>
      <c r="C164" s="445"/>
      <c r="D164" s="332"/>
      <c r="E164" s="445"/>
      <c r="F164" s="520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</row>
    <row r="165" spans="1:45" ht="12.75" customHeight="1" x14ac:dyDescent="0.2">
      <c r="A165" s="145" t="s">
        <v>101</v>
      </c>
      <c r="B165" s="250" t="s">
        <v>122</v>
      </c>
      <c r="C165" s="470"/>
      <c r="D165" s="357"/>
      <c r="E165" s="470"/>
      <c r="F165" s="521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</row>
    <row r="166" spans="1:45" ht="12.75" customHeight="1" x14ac:dyDescent="0.2">
      <c r="A166" s="112">
        <v>3</v>
      </c>
      <c r="B166" s="247" t="s">
        <v>63</v>
      </c>
      <c r="C166" s="447">
        <f t="shared" ref="C166:E168" si="6">C167</f>
        <v>5000</v>
      </c>
      <c r="D166" s="334">
        <v>5000</v>
      </c>
      <c r="E166" s="447">
        <f t="shared" si="6"/>
        <v>5000</v>
      </c>
      <c r="F166" s="522">
        <f>E166/D166</f>
        <v>1</v>
      </c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</row>
    <row r="167" spans="1:45" ht="12.75" customHeight="1" x14ac:dyDescent="0.2">
      <c r="A167" s="105">
        <v>38</v>
      </c>
      <c r="B167" s="248" t="s">
        <v>36</v>
      </c>
      <c r="C167" s="448">
        <f t="shared" si="6"/>
        <v>5000</v>
      </c>
      <c r="D167" s="335">
        <v>5000</v>
      </c>
      <c r="E167" s="448">
        <f t="shared" si="6"/>
        <v>5000</v>
      </c>
      <c r="F167" s="523">
        <f>E167/D167</f>
        <v>1</v>
      </c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</row>
    <row r="168" spans="1:45" ht="12.75" customHeight="1" x14ac:dyDescent="0.2">
      <c r="A168" s="131">
        <v>381</v>
      </c>
      <c r="B168" s="253" t="s">
        <v>114</v>
      </c>
      <c r="C168" s="464">
        <f t="shared" si="6"/>
        <v>5000</v>
      </c>
      <c r="D168" s="351">
        <v>5000</v>
      </c>
      <c r="E168" s="464">
        <f t="shared" si="6"/>
        <v>5000</v>
      </c>
      <c r="F168" s="524">
        <f>E168/D168</f>
        <v>1</v>
      </c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</row>
    <row r="169" spans="1:45" s="36" customFormat="1" ht="12.75" customHeight="1" x14ac:dyDescent="0.2">
      <c r="A169" s="107">
        <v>381</v>
      </c>
      <c r="B169" s="250" t="s">
        <v>114</v>
      </c>
      <c r="C169" s="471">
        <v>5000</v>
      </c>
      <c r="D169" s="358">
        <v>5000</v>
      </c>
      <c r="E169" s="471">
        <v>5000</v>
      </c>
      <c r="F169" s="52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</row>
    <row r="170" spans="1:45" ht="24.95" customHeight="1" x14ac:dyDescent="0.2">
      <c r="A170" s="879" t="s">
        <v>67</v>
      </c>
      <c r="B170" s="880"/>
      <c r="C170" s="472"/>
      <c r="D170" s="359"/>
      <c r="E170" s="472"/>
      <c r="F170" s="536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</row>
    <row r="171" spans="1:45" ht="24.95" customHeight="1" x14ac:dyDescent="0.2">
      <c r="A171" s="883" t="s">
        <v>362</v>
      </c>
      <c r="B171" s="884"/>
      <c r="C171" s="468">
        <f>C172+C179+C186+C193+C200+C207+C214+C221</f>
        <v>765000</v>
      </c>
      <c r="D171" s="355">
        <v>855000</v>
      </c>
      <c r="E171" s="468">
        <f>E172+E179+E186+E193+E200+E207+E214+E221+E228</f>
        <v>303286</v>
      </c>
      <c r="F171" s="532">
        <f>E171/D171</f>
        <v>0.35472046783625732</v>
      </c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</row>
    <row r="172" spans="1:45" ht="22.5" x14ac:dyDescent="0.2">
      <c r="A172" s="146" t="s">
        <v>296</v>
      </c>
      <c r="B172" s="276" t="s">
        <v>127</v>
      </c>
      <c r="C172" s="473">
        <f>C175</f>
        <v>150000</v>
      </c>
      <c r="D172" s="360">
        <v>150000</v>
      </c>
      <c r="E172" s="473">
        <f>E175</f>
        <v>76845</v>
      </c>
      <c r="F172" s="527">
        <f>E172/D172</f>
        <v>0.51229999999999998</v>
      </c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</row>
    <row r="173" spans="1:45" ht="15" customHeight="1" x14ac:dyDescent="0.2">
      <c r="A173" s="147"/>
      <c r="B173" s="277" t="s">
        <v>330</v>
      </c>
      <c r="C173" s="473"/>
      <c r="D173" s="360"/>
      <c r="E173" s="473"/>
      <c r="F173" s="520"/>
      <c r="G173" s="100"/>
      <c r="H173" s="100"/>
      <c r="I173" s="99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</row>
    <row r="174" spans="1:45" ht="12.75" customHeight="1" x14ac:dyDescent="0.2">
      <c r="A174" s="148" t="s">
        <v>95</v>
      </c>
      <c r="B174" s="278" t="s">
        <v>122</v>
      </c>
      <c r="C174" s="474"/>
      <c r="D174" s="361"/>
      <c r="E174" s="474"/>
      <c r="F174" s="521"/>
      <c r="G174" s="99"/>
      <c r="H174" s="99"/>
      <c r="I174" s="99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</row>
    <row r="175" spans="1:45" s="36" customFormat="1" ht="12.75" customHeight="1" x14ac:dyDescent="0.2">
      <c r="A175" s="112">
        <v>3</v>
      </c>
      <c r="B175" s="247" t="s">
        <v>63</v>
      </c>
      <c r="C175" s="463">
        <f t="shared" ref="C175:E177" si="7">C176</f>
        <v>150000</v>
      </c>
      <c r="D175" s="350">
        <v>150000</v>
      </c>
      <c r="E175" s="463">
        <f t="shared" si="7"/>
        <v>76845</v>
      </c>
      <c r="F175" s="522">
        <f>E175/D175</f>
        <v>0.51229999999999998</v>
      </c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</row>
    <row r="176" spans="1:45" ht="12.75" customHeight="1" x14ac:dyDescent="0.2">
      <c r="A176" s="105">
        <v>32</v>
      </c>
      <c r="B176" s="248" t="s">
        <v>28</v>
      </c>
      <c r="C176" s="475">
        <f t="shared" si="7"/>
        <v>150000</v>
      </c>
      <c r="D176" s="362">
        <v>150000</v>
      </c>
      <c r="E176" s="475">
        <f t="shared" si="7"/>
        <v>76845</v>
      </c>
      <c r="F176" s="523">
        <f>E176/D176</f>
        <v>0.51229999999999998</v>
      </c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</row>
    <row r="177" spans="1:45" ht="12.75" customHeight="1" x14ac:dyDescent="0.2">
      <c r="A177" s="135">
        <v>323</v>
      </c>
      <c r="B177" s="269" t="s">
        <v>31</v>
      </c>
      <c r="C177" s="476">
        <f t="shared" si="7"/>
        <v>150000</v>
      </c>
      <c r="D177" s="363">
        <v>150000</v>
      </c>
      <c r="E177" s="476">
        <f t="shared" si="7"/>
        <v>76845</v>
      </c>
      <c r="F177" s="524">
        <f>E177/D177</f>
        <v>0.51229999999999998</v>
      </c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</row>
    <row r="178" spans="1:45" ht="12.75" customHeight="1" x14ac:dyDescent="0.2">
      <c r="A178" s="136">
        <v>323</v>
      </c>
      <c r="B178" s="270" t="s">
        <v>31</v>
      </c>
      <c r="C178" s="477">
        <v>150000</v>
      </c>
      <c r="D178" s="364">
        <v>150000</v>
      </c>
      <c r="E178" s="477">
        <v>76845</v>
      </c>
      <c r="F178" s="52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</row>
    <row r="179" spans="1:45" ht="15" customHeight="1" x14ac:dyDescent="0.2">
      <c r="A179" s="149" t="s">
        <v>297</v>
      </c>
      <c r="B179" s="279" t="s">
        <v>210</v>
      </c>
      <c r="C179" s="473">
        <f>C182</f>
        <v>200000</v>
      </c>
      <c r="D179" s="360">
        <v>200000</v>
      </c>
      <c r="E179" s="473">
        <f>E182</f>
        <v>136087</v>
      </c>
      <c r="F179" s="527">
        <f>E179/D179</f>
        <v>0.68043500000000001</v>
      </c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</row>
    <row r="180" spans="1:45" ht="15" customHeight="1" x14ac:dyDescent="0.2">
      <c r="A180" s="147"/>
      <c r="B180" s="280" t="s">
        <v>330</v>
      </c>
      <c r="C180" s="473"/>
      <c r="D180" s="360"/>
      <c r="E180" s="473"/>
      <c r="F180" s="520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</row>
    <row r="181" spans="1:45" s="37" customFormat="1" ht="12.75" customHeight="1" x14ac:dyDescent="0.2">
      <c r="A181" s="150" t="s">
        <v>96</v>
      </c>
      <c r="B181" s="281" t="s">
        <v>122</v>
      </c>
      <c r="C181" s="478"/>
      <c r="D181" s="365"/>
      <c r="E181" s="478"/>
      <c r="F181" s="521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</row>
    <row r="182" spans="1:45" ht="12.75" customHeight="1" x14ac:dyDescent="0.2">
      <c r="A182" s="112">
        <v>3</v>
      </c>
      <c r="B182" s="247" t="s">
        <v>63</v>
      </c>
      <c r="C182" s="463">
        <f t="shared" ref="C182:E184" si="8">C183</f>
        <v>200000</v>
      </c>
      <c r="D182" s="350">
        <v>200000</v>
      </c>
      <c r="E182" s="463">
        <f t="shared" si="8"/>
        <v>136087</v>
      </c>
      <c r="F182" s="522">
        <f>E182/D182</f>
        <v>0.68043500000000001</v>
      </c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</row>
    <row r="183" spans="1:45" ht="12.75" customHeight="1" x14ac:dyDescent="0.2">
      <c r="A183" s="105">
        <v>32</v>
      </c>
      <c r="B183" s="248" t="s">
        <v>28</v>
      </c>
      <c r="C183" s="475">
        <f t="shared" si="8"/>
        <v>200000</v>
      </c>
      <c r="D183" s="362">
        <v>200000</v>
      </c>
      <c r="E183" s="475">
        <f t="shared" si="8"/>
        <v>136087</v>
      </c>
      <c r="F183" s="523">
        <f>E183/D183</f>
        <v>0.68043500000000001</v>
      </c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</row>
    <row r="184" spans="1:45" ht="12.75" customHeight="1" x14ac:dyDescent="0.2">
      <c r="A184" s="135">
        <v>323</v>
      </c>
      <c r="B184" s="269" t="s">
        <v>31</v>
      </c>
      <c r="C184" s="476">
        <f t="shared" si="8"/>
        <v>200000</v>
      </c>
      <c r="D184" s="363">
        <v>200000</v>
      </c>
      <c r="E184" s="476">
        <f t="shared" si="8"/>
        <v>136087</v>
      </c>
      <c r="F184" s="524">
        <f>E184/D184</f>
        <v>0.68043500000000001</v>
      </c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</row>
    <row r="185" spans="1:45" ht="12.75" customHeight="1" x14ac:dyDescent="0.2">
      <c r="A185" s="136">
        <v>323</v>
      </c>
      <c r="B185" s="270" t="s">
        <v>31</v>
      </c>
      <c r="C185" s="477">
        <v>200000</v>
      </c>
      <c r="D185" s="364">
        <v>200000</v>
      </c>
      <c r="E185" s="477">
        <v>136087</v>
      </c>
      <c r="F185" s="52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</row>
    <row r="186" spans="1:45" s="37" customFormat="1" ht="15" customHeight="1" x14ac:dyDescent="0.2">
      <c r="A186" s="149" t="s">
        <v>298</v>
      </c>
      <c r="B186" s="279" t="s">
        <v>211</v>
      </c>
      <c r="C186" s="473">
        <f>C189</f>
        <v>200000</v>
      </c>
      <c r="D186" s="360">
        <v>200000</v>
      </c>
      <c r="E186" s="473">
        <f>E189</f>
        <v>41132</v>
      </c>
      <c r="F186" s="527">
        <f>E186/D186</f>
        <v>0.20566000000000001</v>
      </c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</row>
    <row r="187" spans="1:45" ht="15" customHeight="1" x14ac:dyDescent="0.2">
      <c r="A187" s="147" t="s">
        <v>98</v>
      </c>
      <c r="B187" s="280" t="s">
        <v>330</v>
      </c>
      <c r="C187" s="473"/>
      <c r="D187" s="360"/>
      <c r="E187" s="473"/>
      <c r="F187" s="520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</row>
    <row r="188" spans="1:45" ht="12.75" customHeight="1" x14ac:dyDescent="0.2">
      <c r="A188" s="150" t="s">
        <v>96</v>
      </c>
      <c r="B188" s="281" t="s">
        <v>122</v>
      </c>
      <c r="C188" s="474"/>
      <c r="D188" s="361"/>
      <c r="E188" s="474"/>
      <c r="F188" s="521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</row>
    <row r="189" spans="1:45" ht="12.75" customHeight="1" x14ac:dyDescent="0.2">
      <c r="A189" s="112">
        <v>3</v>
      </c>
      <c r="B189" s="247" t="s">
        <v>63</v>
      </c>
      <c r="C189" s="463">
        <f t="shared" ref="C189:E191" si="9">C190</f>
        <v>200000</v>
      </c>
      <c r="D189" s="350">
        <v>200000</v>
      </c>
      <c r="E189" s="463">
        <f t="shared" si="9"/>
        <v>41132</v>
      </c>
      <c r="F189" s="522">
        <f>E189/D189</f>
        <v>0.20566000000000001</v>
      </c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</row>
    <row r="190" spans="1:45" s="37" customFormat="1" ht="12.75" customHeight="1" x14ac:dyDescent="0.2">
      <c r="A190" s="105">
        <v>32</v>
      </c>
      <c r="B190" s="248" t="s">
        <v>28</v>
      </c>
      <c r="C190" s="475">
        <f t="shared" si="9"/>
        <v>200000</v>
      </c>
      <c r="D190" s="362">
        <v>200000</v>
      </c>
      <c r="E190" s="475">
        <f t="shared" si="9"/>
        <v>41132</v>
      </c>
      <c r="F190" s="523">
        <f>E190/D190</f>
        <v>0.20566000000000001</v>
      </c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</row>
    <row r="191" spans="1:45" ht="12.75" customHeight="1" x14ac:dyDescent="0.2">
      <c r="A191" s="135">
        <v>323</v>
      </c>
      <c r="B191" s="269" t="s">
        <v>31</v>
      </c>
      <c r="C191" s="476">
        <f t="shared" si="9"/>
        <v>200000</v>
      </c>
      <c r="D191" s="363">
        <v>200000</v>
      </c>
      <c r="E191" s="476">
        <f t="shared" si="9"/>
        <v>41132</v>
      </c>
      <c r="F191" s="524">
        <f>E191/D191</f>
        <v>0.20566000000000001</v>
      </c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</row>
    <row r="192" spans="1:45" ht="12.75" customHeight="1" x14ac:dyDescent="0.2">
      <c r="A192" s="136">
        <v>323</v>
      </c>
      <c r="B192" s="270" t="s">
        <v>31</v>
      </c>
      <c r="C192" s="477">
        <v>200000</v>
      </c>
      <c r="D192" s="364">
        <v>200000</v>
      </c>
      <c r="E192" s="477">
        <v>41132</v>
      </c>
      <c r="F192" s="52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</row>
    <row r="193" spans="1:45" ht="15" customHeight="1" x14ac:dyDescent="0.2">
      <c r="A193" s="149" t="s">
        <v>381</v>
      </c>
      <c r="B193" s="279" t="s">
        <v>371</v>
      </c>
      <c r="C193" s="473">
        <f>C196</f>
        <v>150000</v>
      </c>
      <c r="D193" s="360">
        <v>150000</v>
      </c>
      <c r="E193" s="473">
        <f>E196</f>
        <v>0</v>
      </c>
      <c r="F193" s="527">
        <f>E193/D193</f>
        <v>0</v>
      </c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</row>
    <row r="194" spans="1:45" ht="15" customHeight="1" x14ac:dyDescent="0.2">
      <c r="A194" s="147" t="s">
        <v>98</v>
      </c>
      <c r="B194" s="280" t="s">
        <v>330</v>
      </c>
      <c r="C194" s="473"/>
      <c r="D194" s="360"/>
      <c r="E194" s="473"/>
      <c r="F194" s="520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</row>
    <row r="195" spans="1:45" ht="12.75" customHeight="1" x14ac:dyDescent="0.2">
      <c r="A195" s="150" t="s">
        <v>96</v>
      </c>
      <c r="B195" s="281" t="s">
        <v>122</v>
      </c>
      <c r="C195" s="474"/>
      <c r="D195" s="361"/>
      <c r="E195" s="474"/>
      <c r="F195" s="521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</row>
    <row r="196" spans="1:45" ht="12.75" customHeight="1" x14ac:dyDescent="0.2">
      <c r="A196" s="112">
        <v>3</v>
      </c>
      <c r="B196" s="247" t="s">
        <v>63</v>
      </c>
      <c r="C196" s="463">
        <f t="shared" ref="C196:E198" si="10">C197</f>
        <v>150000</v>
      </c>
      <c r="D196" s="350">
        <v>150000</v>
      </c>
      <c r="E196" s="463">
        <f t="shared" si="10"/>
        <v>0</v>
      </c>
      <c r="F196" s="522">
        <f>E196/D196</f>
        <v>0</v>
      </c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</row>
    <row r="197" spans="1:45" ht="12.75" customHeight="1" x14ac:dyDescent="0.2">
      <c r="A197" s="105">
        <v>32</v>
      </c>
      <c r="B197" s="248" t="s">
        <v>28</v>
      </c>
      <c r="C197" s="475">
        <f t="shared" si="10"/>
        <v>150000</v>
      </c>
      <c r="D197" s="362">
        <v>150000</v>
      </c>
      <c r="E197" s="475">
        <f t="shared" si="10"/>
        <v>0</v>
      </c>
      <c r="F197" s="523">
        <f>E197/D197</f>
        <v>0</v>
      </c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</row>
    <row r="198" spans="1:45" ht="12.75" customHeight="1" x14ac:dyDescent="0.2">
      <c r="A198" s="135">
        <v>323</v>
      </c>
      <c r="B198" s="269" t="s">
        <v>31</v>
      </c>
      <c r="C198" s="476">
        <f t="shared" si="10"/>
        <v>150000</v>
      </c>
      <c r="D198" s="363">
        <v>150000</v>
      </c>
      <c r="E198" s="476">
        <f t="shared" si="10"/>
        <v>0</v>
      </c>
      <c r="F198" s="524">
        <f>E198/D198</f>
        <v>0</v>
      </c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</row>
    <row r="199" spans="1:45" ht="12.75" customHeight="1" x14ac:dyDescent="0.2">
      <c r="A199" s="136">
        <v>323</v>
      </c>
      <c r="B199" s="270" t="s">
        <v>31</v>
      </c>
      <c r="C199" s="477">
        <v>150000</v>
      </c>
      <c r="D199" s="364">
        <v>150000</v>
      </c>
      <c r="E199" s="477">
        <v>0</v>
      </c>
      <c r="F199" s="525">
        <f>E199/D199</f>
        <v>0</v>
      </c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</row>
    <row r="200" spans="1:45" ht="15" customHeight="1" x14ac:dyDescent="0.2">
      <c r="A200" s="149" t="s">
        <v>299</v>
      </c>
      <c r="B200" s="280" t="s">
        <v>149</v>
      </c>
      <c r="C200" s="473">
        <f>C203</f>
        <v>10000</v>
      </c>
      <c r="D200" s="360">
        <v>10000</v>
      </c>
      <c r="E200" s="473">
        <f>E203</f>
        <v>6527</v>
      </c>
      <c r="F200" s="527">
        <f>E200/D200</f>
        <v>0.65269999999999995</v>
      </c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</row>
    <row r="201" spans="1:45" ht="15" customHeight="1" x14ac:dyDescent="0.2">
      <c r="A201" s="151"/>
      <c r="B201" s="282" t="s">
        <v>332</v>
      </c>
      <c r="C201" s="479"/>
      <c r="D201" s="366"/>
      <c r="E201" s="479"/>
      <c r="F201" s="520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</row>
    <row r="202" spans="1:45" ht="12.75" customHeight="1" x14ac:dyDescent="0.2">
      <c r="A202" s="148" t="s">
        <v>95</v>
      </c>
      <c r="B202" s="278" t="s">
        <v>122</v>
      </c>
      <c r="C202" s="474"/>
      <c r="D202" s="361"/>
      <c r="E202" s="474"/>
      <c r="F202" s="521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</row>
    <row r="203" spans="1:45" ht="12.75" customHeight="1" x14ac:dyDescent="0.2">
      <c r="A203" s="112">
        <v>3</v>
      </c>
      <c r="B203" s="247" t="s">
        <v>63</v>
      </c>
      <c r="C203" s="463">
        <f t="shared" ref="C203:E205" si="11">C204</f>
        <v>10000</v>
      </c>
      <c r="D203" s="350">
        <v>10000</v>
      </c>
      <c r="E203" s="463">
        <f t="shared" si="11"/>
        <v>6527</v>
      </c>
      <c r="F203" s="522">
        <f>E203/D203</f>
        <v>0.65269999999999995</v>
      </c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</row>
    <row r="204" spans="1:45" ht="12.75" customHeight="1" x14ac:dyDescent="0.2">
      <c r="A204" s="105">
        <v>32</v>
      </c>
      <c r="B204" s="248" t="s">
        <v>28</v>
      </c>
      <c r="C204" s="475">
        <f t="shared" si="11"/>
        <v>10000</v>
      </c>
      <c r="D204" s="362">
        <v>10000</v>
      </c>
      <c r="E204" s="475">
        <f t="shared" si="11"/>
        <v>6527</v>
      </c>
      <c r="F204" s="523">
        <f>E204/D204</f>
        <v>0.65269999999999995</v>
      </c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</row>
    <row r="205" spans="1:45" ht="12.75" customHeight="1" x14ac:dyDescent="0.2">
      <c r="A205" s="135">
        <v>323</v>
      </c>
      <c r="B205" s="269" t="s">
        <v>31</v>
      </c>
      <c r="C205" s="476">
        <f t="shared" si="11"/>
        <v>10000</v>
      </c>
      <c r="D205" s="363">
        <v>10000</v>
      </c>
      <c r="E205" s="476">
        <f t="shared" si="11"/>
        <v>6527</v>
      </c>
      <c r="F205" s="524">
        <f>E205/D205</f>
        <v>0.65269999999999995</v>
      </c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</row>
    <row r="206" spans="1:45" ht="12.75" customHeight="1" x14ac:dyDescent="0.2">
      <c r="A206" s="136">
        <v>323</v>
      </c>
      <c r="B206" s="270" t="s">
        <v>31</v>
      </c>
      <c r="C206" s="477">
        <v>10000</v>
      </c>
      <c r="D206" s="364">
        <v>10000</v>
      </c>
      <c r="E206" s="477">
        <v>6527</v>
      </c>
      <c r="F206" s="52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</row>
    <row r="207" spans="1:45" ht="15" customHeight="1" x14ac:dyDescent="0.2">
      <c r="A207" s="149" t="s">
        <v>372</v>
      </c>
      <c r="B207" s="280" t="s">
        <v>373</v>
      </c>
      <c r="C207" s="473">
        <f>D213</f>
        <v>55000</v>
      </c>
      <c r="D207" s="360">
        <v>55000</v>
      </c>
      <c r="E207" s="473">
        <f>E210</f>
        <v>7900</v>
      </c>
      <c r="F207" s="527">
        <f>E207/D207</f>
        <v>0.14363636363636365</v>
      </c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</row>
    <row r="208" spans="1:45" ht="15" customHeight="1" x14ac:dyDescent="0.2">
      <c r="A208" s="151"/>
      <c r="B208" s="282" t="s">
        <v>332</v>
      </c>
      <c r="C208" s="479"/>
      <c r="D208" s="366"/>
      <c r="E208" s="479"/>
      <c r="F208" s="520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</row>
    <row r="209" spans="1:45" ht="12.75" customHeight="1" x14ac:dyDescent="0.2">
      <c r="A209" s="148" t="s">
        <v>95</v>
      </c>
      <c r="B209" s="278" t="s">
        <v>122</v>
      </c>
      <c r="C209" s="474"/>
      <c r="D209" s="361"/>
      <c r="E209" s="474"/>
      <c r="F209" s="521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</row>
    <row r="210" spans="1:45" ht="12.75" customHeight="1" x14ac:dyDescent="0.2">
      <c r="A210" s="112">
        <v>3</v>
      </c>
      <c r="B210" s="247" t="s">
        <v>63</v>
      </c>
      <c r="C210" s="463">
        <f t="shared" ref="C210:E211" si="12">C211</f>
        <v>55000</v>
      </c>
      <c r="D210" s="350">
        <v>55000</v>
      </c>
      <c r="E210" s="463">
        <f t="shared" si="12"/>
        <v>7900</v>
      </c>
      <c r="F210" s="522">
        <f>E210/D210</f>
        <v>0.14363636363636365</v>
      </c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</row>
    <row r="211" spans="1:45" ht="12.75" customHeight="1" x14ac:dyDescent="0.2">
      <c r="A211" s="105">
        <v>32</v>
      </c>
      <c r="B211" s="248" t="s">
        <v>28</v>
      </c>
      <c r="C211" s="475">
        <f t="shared" si="12"/>
        <v>55000</v>
      </c>
      <c r="D211" s="362">
        <v>55000</v>
      </c>
      <c r="E211" s="475">
        <f t="shared" si="12"/>
        <v>7900</v>
      </c>
      <c r="F211" s="523">
        <f>E211/D211</f>
        <v>0.14363636363636365</v>
      </c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</row>
    <row r="212" spans="1:45" ht="12.75" customHeight="1" x14ac:dyDescent="0.2">
      <c r="A212" s="135">
        <v>323</v>
      </c>
      <c r="B212" s="269" t="s">
        <v>31</v>
      </c>
      <c r="C212" s="476">
        <f>C213</f>
        <v>55000</v>
      </c>
      <c r="D212" s="363">
        <v>55000</v>
      </c>
      <c r="E212" s="476">
        <f>E213</f>
        <v>7900</v>
      </c>
      <c r="F212" s="524">
        <f>E212/D212</f>
        <v>0.14363636363636365</v>
      </c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</row>
    <row r="213" spans="1:45" ht="12.75" customHeight="1" x14ac:dyDescent="0.2">
      <c r="A213" s="136">
        <v>323</v>
      </c>
      <c r="B213" s="270" t="s">
        <v>31</v>
      </c>
      <c r="C213" s="477">
        <v>55000</v>
      </c>
      <c r="D213" s="364">
        <v>55000</v>
      </c>
      <c r="E213" s="477">
        <v>7900</v>
      </c>
      <c r="F213" s="52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</row>
    <row r="214" spans="1:45" ht="15" customHeight="1" x14ac:dyDescent="0.2">
      <c r="A214" s="149" t="s">
        <v>394</v>
      </c>
      <c r="B214" s="280" t="s">
        <v>393</v>
      </c>
      <c r="C214" s="473">
        <f>C220</f>
        <v>0</v>
      </c>
      <c r="D214" s="360">
        <v>35000</v>
      </c>
      <c r="E214" s="473">
        <f>E220</f>
        <v>0</v>
      </c>
      <c r="F214" s="527">
        <f>E214/D214</f>
        <v>0</v>
      </c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</row>
    <row r="215" spans="1:45" ht="15" customHeight="1" x14ac:dyDescent="0.2">
      <c r="A215" s="151"/>
      <c r="B215" s="282" t="s">
        <v>332</v>
      </c>
      <c r="C215" s="479"/>
      <c r="D215" s="366"/>
      <c r="E215" s="479"/>
      <c r="F215" s="520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</row>
    <row r="216" spans="1:45" ht="12.75" customHeight="1" x14ac:dyDescent="0.2">
      <c r="A216" s="148" t="s">
        <v>95</v>
      </c>
      <c r="B216" s="278" t="s">
        <v>122</v>
      </c>
      <c r="C216" s="474"/>
      <c r="D216" s="361"/>
      <c r="E216" s="474"/>
      <c r="F216" s="521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</row>
    <row r="217" spans="1:45" ht="12.75" customHeight="1" x14ac:dyDescent="0.2">
      <c r="A217" s="112">
        <v>3</v>
      </c>
      <c r="B217" s="247" t="s">
        <v>63</v>
      </c>
      <c r="C217" s="463">
        <f t="shared" ref="C217:E218" si="13">C218</f>
        <v>0</v>
      </c>
      <c r="D217" s="350">
        <v>35000</v>
      </c>
      <c r="E217" s="463">
        <f t="shared" si="13"/>
        <v>0</v>
      </c>
      <c r="F217" s="522">
        <f>E217/D218</f>
        <v>0</v>
      </c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</row>
    <row r="218" spans="1:45" ht="12.75" customHeight="1" x14ac:dyDescent="0.2">
      <c r="A218" s="105">
        <v>32</v>
      </c>
      <c r="B218" s="248" t="s">
        <v>28</v>
      </c>
      <c r="C218" s="475">
        <f t="shared" si="13"/>
        <v>0</v>
      </c>
      <c r="D218" s="362">
        <v>35000</v>
      </c>
      <c r="E218" s="475">
        <f t="shared" si="13"/>
        <v>0</v>
      </c>
      <c r="F218" s="523">
        <f>E218/D218</f>
        <v>0</v>
      </c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</row>
    <row r="219" spans="1:45" ht="12.75" customHeight="1" x14ac:dyDescent="0.2">
      <c r="A219" s="135">
        <v>323</v>
      </c>
      <c r="B219" s="269" t="s">
        <v>31</v>
      </c>
      <c r="C219" s="476">
        <f>C220</f>
        <v>0</v>
      </c>
      <c r="D219" s="363">
        <v>35000</v>
      </c>
      <c r="E219" s="476">
        <f>E220</f>
        <v>0</v>
      </c>
      <c r="F219" s="524">
        <f>E219/D219</f>
        <v>0</v>
      </c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</row>
    <row r="220" spans="1:45" ht="12.75" customHeight="1" x14ac:dyDescent="0.2">
      <c r="A220" s="136">
        <v>323</v>
      </c>
      <c r="B220" s="270" t="s">
        <v>31</v>
      </c>
      <c r="C220" s="477"/>
      <c r="D220" s="364">
        <v>35000</v>
      </c>
      <c r="E220" s="477">
        <v>0</v>
      </c>
      <c r="F220" s="52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</row>
    <row r="221" spans="1:45" ht="22.5" x14ac:dyDescent="0.2">
      <c r="A221" s="149" t="s">
        <v>396</v>
      </c>
      <c r="B221" s="280" t="s">
        <v>395</v>
      </c>
      <c r="C221" s="473">
        <f>C227</f>
        <v>0</v>
      </c>
      <c r="D221" s="360">
        <v>35000</v>
      </c>
      <c r="E221" s="473">
        <f>E227</f>
        <v>34795</v>
      </c>
      <c r="F221" s="527">
        <f>E221/D221</f>
        <v>0.99414285714285711</v>
      </c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</row>
    <row r="222" spans="1:45" ht="15" customHeight="1" x14ac:dyDescent="0.2">
      <c r="A222" s="151"/>
      <c r="B222" s="282" t="s">
        <v>332</v>
      </c>
      <c r="C222" s="479"/>
      <c r="D222" s="366"/>
      <c r="E222" s="479"/>
      <c r="F222" s="520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</row>
    <row r="223" spans="1:45" ht="12.75" customHeight="1" x14ac:dyDescent="0.2">
      <c r="A223" s="148" t="s">
        <v>95</v>
      </c>
      <c r="B223" s="278" t="s">
        <v>122</v>
      </c>
      <c r="C223" s="474"/>
      <c r="D223" s="361"/>
      <c r="E223" s="474"/>
      <c r="F223" s="521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</row>
    <row r="224" spans="1:45" ht="12.75" customHeight="1" x14ac:dyDescent="0.2">
      <c r="A224" s="112">
        <v>3</v>
      </c>
      <c r="B224" s="247" t="s">
        <v>63</v>
      </c>
      <c r="C224" s="463">
        <f t="shared" ref="C224:E225" si="14">C225</f>
        <v>0</v>
      </c>
      <c r="D224" s="350">
        <v>35000</v>
      </c>
      <c r="E224" s="463">
        <f t="shared" si="14"/>
        <v>34795</v>
      </c>
      <c r="F224" s="522">
        <f>E224/D224</f>
        <v>0.99414285714285711</v>
      </c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</row>
    <row r="225" spans="1:45" ht="12.75" customHeight="1" x14ac:dyDescent="0.2">
      <c r="A225" s="105">
        <v>32</v>
      </c>
      <c r="B225" s="248" t="s">
        <v>28</v>
      </c>
      <c r="C225" s="475">
        <f t="shared" si="14"/>
        <v>0</v>
      </c>
      <c r="D225" s="362">
        <v>35000</v>
      </c>
      <c r="E225" s="475">
        <f t="shared" si="14"/>
        <v>34795</v>
      </c>
      <c r="F225" s="523">
        <f>E225/D225</f>
        <v>0.99414285714285711</v>
      </c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</row>
    <row r="226" spans="1:45" ht="12.75" customHeight="1" x14ac:dyDescent="0.2">
      <c r="A226" s="135">
        <v>323</v>
      </c>
      <c r="B226" s="269" t="s">
        <v>31</v>
      </c>
      <c r="C226" s="476">
        <f>C227</f>
        <v>0</v>
      </c>
      <c r="D226" s="363">
        <v>35000</v>
      </c>
      <c r="E226" s="476">
        <f>E227</f>
        <v>34795</v>
      </c>
      <c r="F226" s="524">
        <f>E226/D226</f>
        <v>0.99414285714285711</v>
      </c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</row>
    <row r="227" spans="1:45" ht="12.75" customHeight="1" x14ac:dyDescent="0.2">
      <c r="A227" s="136">
        <v>323</v>
      </c>
      <c r="B227" s="270" t="s">
        <v>31</v>
      </c>
      <c r="C227" s="477"/>
      <c r="D227" s="364">
        <v>35000</v>
      </c>
      <c r="E227" s="477">
        <v>34795</v>
      </c>
      <c r="F227" s="52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</row>
    <row r="228" spans="1:45" ht="15" customHeight="1" x14ac:dyDescent="0.2">
      <c r="A228" s="149" t="s">
        <v>398</v>
      </c>
      <c r="B228" s="280" t="s">
        <v>399</v>
      </c>
      <c r="C228" s="473">
        <f>C234</f>
        <v>0</v>
      </c>
      <c r="D228" s="360">
        <v>20000</v>
      </c>
      <c r="E228" s="473">
        <f>E234</f>
        <v>0</v>
      </c>
      <c r="F228" s="527">
        <f>E228/D228</f>
        <v>0</v>
      </c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</row>
    <row r="229" spans="1:45" ht="15" customHeight="1" x14ac:dyDescent="0.2">
      <c r="A229" s="151"/>
      <c r="B229" s="282" t="s">
        <v>332</v>
      </c>
      <c r="C229" s="479"/>
      <c r="D229" s="366"/>
      <c r="E229" s="479"/>
      <c r="F229" s="520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</row>
    <row r="230" spans="1:45" ht="12.75" customHeight="1" x14ac:dyDescent="0.2">
      <c r="A230" s="148" t="s">
        <v>95</v>
      </c>
      <c r="B230" s="278" t="s">
        <v>122</v>
      </c>
      <c r="C230" s="474"/>
      <c r="D230" s="361"/>
      <c r="E230" s="474"/>
      <c r="F230" s="521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</row>
    <row r="231" spans="1:45" ht="12.75" customHeight="1" x14ac:dyDescent="0.2">
      <c r="A231" s="112">
        <v>3</v>
      </c>
      <c r="B231" s="247" t="s">
        <v>63</v>
      </c>
      <c r="C231" s="463">
        <f t="shared" ref="C231:E232" si="15">C232</f>
        <v>0</v>
      </c>
      <c r="D231" s="350">
        <v>20000</v>
      </c>
      <c r="E231" s="463">
        <f t="shared" si="15"/>
        <v>0</v>
      </c>
      <c r="F231" s="522">
        <f>E231/D231</f>
        <v>0</v>
      </c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</row>
    <row r="232" spans="1:45" ht="12.75" customHeight="1" x14ac:dyDescent="0.2">
      <c r="A232" s="105">
        <v>32</v>
      </c>
      <c r="B232" s="248" t="s">
        <v>28</v>
      </c>
      <c r="C232" s="475">
        <f t="shared" si="15"/>
        <v>0</v>
      </c>
      <c r="D232" s="362">
        <v>20000</v>
      </c>
      <c r="E232" s="475">
        <f t="shared" si="15"/>
        <v>0</v>
      </c>
      <c r="F232" s="523">
        <f>E232/D232</f>
        <v>0</v>
      </c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</row>
    <row r="233" spans="1:45" ht="12.75" customHeight="1" x14ac:dyDescent="0.2">
      <c r="A233" s="135">
        <v>323</v>
      </c>
      <c r="B233" s="269" t="s">
        <v>31</v>
      </c>
      <c r="C233" s="476">
        <f>C234</f>
        <v>0</v>
      </c>
      <c r="D233" s="363">
        <v>20000</v>
      </c>
      <c r="E233" s="476">
        <f>E234</f>
        <v>0</v>
      </c>
      <c r="F233" s="524">
        <f>E233/D233</f>
        <v>0</v>
      </c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</row>
    <row r="234" spans="1:45" ht="12.75" customHeight="1" x14ac:dyDescent="0.2">
      <c r="A234" s="136">
        <v>323</v>
      </c>
      <c r="B234" s="270" t="s">
        <v>31</v>
      </c>
      <c r="C234" s="477">
        <v>0</v>
      </c>
      <c r="D234" s="364">
        <v>20000</v>
      </c>
      <c r="E234" s="477">
        <v>0</v>
      </c>
      <c r="F234" s="52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</row>
    <row r="235" spans="1:45" ht="24.95" customHeight="1" x14ac:dyDescent="0.2">
      <c r="A235" s="152"/>
      <c r="B235" s="283" t="s">
        <v>104</v>
      </c>
      <c r="C235" s="469"/>
      <c r="D235" s="356"/>
      <c r="E235" s="469"/>
      <c r="F235" s="536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</row>
    <row r="236" spans="1:45" ht="24.95" customHeight="1" x14ac:dyDescent="0.2">
      <c r="A236" s="153" t="s">
        <v>337</v>
      </c>
      <c r="B236" s="284"/>
      <c r="C236" s="444">
        <f>C237+C244+C251</f>
        <v>335000</v>
      </c>
      <c r="D236" s="331">
        <v>785000</v>
      </c>
      <c r="E236" s="444">
        <f>E237+E244+E251</f>
        <v>461421</v>
      </c>
      <c r="F236" s="532">
        <f>E236/D236</f>
        <v>0.58779745222929936</v>
      </c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</row>
    <row r="237" spans="1:45" ht="15" customHeight="1" x14ac:dyDescent="0.2">
      <c r="A237" s="132" t="s">
        <v>300</v>
      </c>
      <c r="B237" s="268" t="s">
        <v>113</v>
      </c>
      <c r="C237" s="445">
        <f>C240</f>
        <v>100000</v>
      </c>
      <c r="D237" s="332">
        <v>100000</v>
      </c>
      <c r="E237" s="445">
        <f>E240</f>
        <v>0</v>
      </c>
      <c r="F237" s="527">
        <f>E237/D237</f>
        <v>0</v>
      </c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</row>
    <row r="238" spans="1:45" ht="15" customHeight="1" x14ac:dyDescent="0.2">
      <c r="A238" s="154"/>
      <c r="B238" s="285" t="s">
        <v>330</v>
      </c>
      <c r="C238" s="445"/>
      <c r="D238" s="332"/>
      <c r="E238" s="445"/>
      <c r="F238" s="520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</row>
    <row r="239" spans="1:45" ht="12.75" customHeight="1" x14ac:dyDescent="0.2">
      <c r="A239" s="155" t="s">
        <v>101</v>
      </c>
      <c r="B239" s="97" t="s">
        <v>122</v>
      </c>
      <c r="C239" s="446"/>
      <c r="D239" s="333"/>
      <c r="E239" s="446"/>
      <c r="F239" s="521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</row>
    <row r="240" spans="1:45" ht="12.75" customHeight="1" x14ac:dyDescent="0.2">
      <c r="A240" s="156">
        <v>3</v>
      </c>
      <c r="B240" s="286" t="s">
        <v>63</v>
      </c>
      <c r="C240" s="447">
        <f t="shared" ref="C240:E242" si="16">C241</f>
        <v>100000</v>
      </c>
      <c r="D240" s="334">
        <v>100000</v>
      </c>
      <c r="E240" s="447">
        <f t="shared" si="16"/>
        <v>0</v>
      </c>
      <c r="F240" s="522">
        <f>E240/D240</f>
        <v>0</v>
      </c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</row>
    <row r="241" spans="1:45" ht="12.75" customHeight="1" x14ac:dyDescent="0.2">
      <c r="A241" s="105">
        <v>35</v>
      </c>
      <c r="B241" s="248" t="s">
        <v>74</v>
      </c>
      <c r="C241" s="448">
        <f t="shared" si="16"/>
        <v>100000</v>
      </c>
      <c r="D241" s="335">
        <v>100000</v>
      </c>
      <c r="E241" s="448">
        <f t="shared" si="16"/>
        <v>0</v>
      </c>
      <c r="F241" s="523">
        <f>E241/D241</f>
        <v>0</v>
      </c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</row>
    <row r="242" spans="1:45" ht="12.75" customHeight="1" x14ac:dyDescent="0.2">
      <c r="A242" s="131">
        <v>352</v>
      </c>
      <c r="B242" s="253" t="s">
        <v>75</v>
      </c>
      <c r="C242" s="464">
        <f t="shared" si="16"/>
        <v>100000</v>
      </c>
      <c r="D242" s="351">
        <v>100000</v>
      </c>
      <c r="E242" s="464">
        <f t="shared" si="16"/>
        <v>0</v>
      </c>
      <c r="F242" s="524">
        <f>E242/D242</f>
        <v>0</v>
      </c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</row>
    <row r="243" spans="1:45" ht="12.75" customHeight="1" x14ac:dyDescent="0.2">
      <c r="A243" s="140">
        <v>352</v>
      </c>
      <c r="B243" s="246" t="s">
        <v>75</v>
      </c>
      <c r="C243" s="465">
        <v>100000</v>
      </c>
      <c r="D243" s="352">
        <v>100000</v>
      </c>
      <c r="E243" s="465">
        <v>0</v>
      </c>
      <c r="F243" s="52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</row>
    <row r="244" spans="1:45" ht="15" customHeight="1" x14ac:dyDescent="0.2">
      <c r="A244" s="157" t="s">
        <v>301</v>
      </c>
      <c r="B244" s="49" t="s">
        <v>213</v>
      </c>
      <c r="C244" s="445">
        <f>C247</f>
        <v>35000</v>
      </c>
      <c r="D244" s="332">
        <v>35000</v>
      </c>
      <c r="E244" s="445">
        <f>E247</f>
        <v>11250</v>
      </c>
      <c r="F244" s="527">
        <f>E244/D244</f>
        <v>0.32142857142857145</v>
      </c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</row>
    <row r="245" spans="1:45" ht="15" customHeight="1" x14ac:dyDescent="0.2">
      <c r="A245" s="154"/>
      <c r="B245" s="285" t="s">
        <v>330</v>
      </c>
      <c r="C245" s="445"/>
      <c r="D245" s="332"/>
      <c r="E245" s="445"/>
      <c r="F245" s="520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</row>
    <row r="246" spans="1:45" ht="12.75" customHeight="1" x14ac:dyDescent="0.2">
      <c r="A246" s="155" t="s">
        <v>101</v>
      </c>
      <c r="B246" s="97" t="s">
        <v>122</v>
      </c>
      <c r="C246" s="446"/>
      <c r="D246" s="333"/>
      <c r="E246" s="446"/>
      <c r="F246" s="521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</row>
    <row r="247" spans="1:45" ht="12.75" customHeight="1" x14ac:dyDescent="0.2">
      <c r="A247" s="156">
        <v>3</v>
      </c>
      <c r="B247" s="286" t="s">
        <v>63</v>
      </c>
      <c r="C247" s="447">
        <f t="shared" ref="C247:E249" si="17">C248</f>
        <v>35000</v>
      </c>
      <c r="D247" s="334">
        <v>35000</v>
      </c>
      <c r="E247" s="447">
        <f t="shared" si="17"/>
        <v>11250</v>
      </c>
      <c r="F247" s="522">
        <f>E247/D247</f>
        <v>0.32142857142857145</v>
      </c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</row>
    <row r="248" spans="1:45" ht="12.75" customHeight="1" x14ac:dyDescent="0.2">
      <c r="A248" s="105">
        <v>32</v>
      </c>
      <c r="B248" s="248" t="s">
        <v>28</v>
      </c>
      <c r="C248" s="448">
        <f t="shared" si="17"/>
        <v>35000</v>
      </c>
      <c r="D248" s="335">
        <v>35000</v>
      </c>
      <c r="E248" s="448">
        <f t="shared" si="17"/>
        <v>11250</v>
      </c>
      <c r="F248" s="523">
        <f>E248/D248</f>
        <v>0.32142857142857145</v>
      </c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</row>
    <row r="249" spans="1:45" ht="12.75" customHeight="1" x14ac:dyDescent="0.2">
      <c r="A249" s="135">
        <v>323</v>
      </c>
      <c r="B249" s="269" t="s">
        <v>31</v>
      </c>
      <c r="C249" s="464">
        <f t="shared" si="17"/>
        <v>35000</v>
      </c>
      <c r="D249" s="351">
        <v>35000</v>
      </c>
      <c r="E249" s="464">
        <f t="shared" si="17"/>
        <v>11250</v>
      </c>
      <c r="F249" s="524">
        <f>E249/D249</f>
        <v>0.32142857142857145</v>
      </c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</row>
    <row r="250" spans="1:45" ht="12.75" customHeight="1" x14ac:dyDescent="0.2">
      <c r="A250" s="136">
        <v>323</v>
      </c>
      <c r="B250" s="270" t="s">
        <v>31</v>
      </c>
      <c r="C250" s="465">
        <v>35000</v>
      </c>
      <c r="D250" s="352">
        <v>35000</v>
      </c>
      <c r="E250" s="465">
        <v>11250</v>
      </c>
      <c r="F250" s="52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</row>
    <row r="251" spans="1:45" ht="15" customHeight="1" x14ac:dyDescent="0.2">
      <c r="A251" s="149" t="s">
        <v>302</v>
      </c>
      <c r="B251" s="280" t="s">
        <v>214</v>
      </c>
      <c r="C251" s="473">
        <f>C254</f>
        <v>200000</v>
      </c>
      <c r="D251" s="360">
        <v>650000</v>
      </c>
      <c r="E251" s="473">
        <f>E254</f>
        <v>450171</v>
      </c>
      <c r="F251" s="527">
        <f>E251/D251</f>
        <v>0.69257076923076921</v>
      </c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</row>
    <row r="252" spans="1:45" ht="15" customHeight="1" x14ac:dyDescent="0.2">
      <c r="A252" s="158"/>
      <c r="B252" s="287" t="s">
        <v>331</v>
      </c>
      <c r="C252" s="473"/>
      <c r="D252" s="360"/>
      <c r="E252" s="473"/>
      <c r="F252" s="520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</row>
    <row r="253" spans="1:45" ht="15" customHeight="1" x14ac:dyDescent="0.2">
      <c r="A253" s="159" t="s">
        <v>95</v>
      </c>
      <c r="B253" s="288" t="s">
        <v>122</v>
      </c>
      <c r="C253" s="474"/>
      <c r="D253" s="361"/>
      <c r="E253" s="474"/>
      <c r="F253" s="521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</row>
    <row r="254" spans="1:45" ht="12.75" customHeight="1" x14ac:dyDescent="0.2">
      <c r="A254" s="156">
        <v>3</v>
      </c>
      <c r="B254" s="286" t="s">
        <v>63</v>
      </c>
      <c r="C254" s="447">
        <f t="shared" ref="C254:E256" si="18">C255</f>
        <v>200000</v>
      </c>
      <c r="D254" s="334">
        <v>650000</v>
      </c>
      <c r="E254" s="447">
        <f t="shared" si="18"/>
        <v>450171</v>
      </c>
      <c r="F254" s="522">
        <f>E254/D254</f>
        <v>0.69257076923076921</v>
      </c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</row>
    <row r="255" spans="1:45" ht="12.75" customHeight="1" x14ac:dyDescent="0.2">
      <c r="A255" s="138">
        <v>38</v>
      </c>
      <c r="B255" s="248" t="s">
        <v>36</v>
      </c>
      <c r="C255" s="475">
        <f t="shared" si="18"/>
        <v>200000</v>
      </c>
      <c r="D255" s="362">
        <v>650000</v>
      </c>
      <c r="E255" s="475">
        <f t="shared" si="18"/>
        <v>450171</v>
      </c>
      <c r="F255" s="523">
        <f>E255/D255</f>
        <v>0.69257076923076921</v>
      </c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</row>
    <row r="256" spans="1:45" ht="12.75" customHeight="1" x14ac:dyDescent="0.2">
      <c r="A256" s="135">
        <v>383</v>
      </c>
      <c r="B256" s="269" t="s">
        <v>112</v>
      </c>
      <c r="C256" s="476">
        <f t="shared" si="18"/>
        <v>200000</v>
      </c>
      <c r="D256" s="363">
        <v>650000</v>
      </c>
      <c r="E256" s="476">
        <f t="shared" si="18"/>
        <v>450171</v>
      </c>
      <c r="F256" s="524">
        <f>E256/D256</f>
        <v>0.69257076923076921</v>
      </c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</row>
    <row r="257" spans="1:45" ht="12.75" customHeight="1" x14ac:dyDescent="0.2">
      <c r="A257" s="136">
        <v>383</v>
      </c>
      <c r="B257" s="270" t="s">
        <v>112</v>
      </c>
      <c r="C257" s="477">
        <v>200000</v>
      </c>
      <c r="D257" s="364">
        <v>650000</v>
      </c>
      <c r="E257" s="477">
        <v>450171</v>
      </c>
      <c r="F257" s="52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</row>
    <row r="258" spans="1:45" ht="24.95" customHeight="1" x14ac:dyDescent="0.2">
      <c r="A258" s="877" t="s">
        <v>282</v>
      </c>
      <c r="B258" s="878"/>
      <c r="C258" s="444">
        <f>C259+C268</f>
        <v>290000</v>
      </c>
      <c r="D258" s="331">
        <v>290000</v>
      </c>
      <c r="E258" s="444">
        <f>E259+E268</f>
        <v>24703</v>
      </c>
      <c r="F258" s="532">
        <f>E258/D258</f>
        <v>8.518275862068965E-2</v>
      </c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</row>
    <row r="259" spans="1:45" ht="15" customHeight="1" x14ac:dyDescent="0.2">
      <c r="A259" s="132" t="s">
        <v>303</v>
      </c>
      <c r="B259" s="268" t="s">
        <v>347</v>
      </c>
      <c r="C259" s="445">
        <f>C262</f>
        <v>220000</v>
      </c>
      <c r="D259" s="332">
        <v>220000</v>
      </c>
      <c r="E259" s="445">
        <f>E262</f>
        <v>0</v>
      </c>
      <c r="F259" s="527">
        <f>E259/D259</f>
        <v>0</v>
      </c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</row>
    <row r="260" spans="1:45" ht="15" customHeight="1" x14ac:dyDescent="0.2">
      <c r="A260" s="154"/>
      <c r="B260" s="285" t="s">
        <v>330</v>
      </c>
      <c r="C260" s="445"/>
      <c r="D260" s="332"/>
      <c r="E260" s="445"/>
      <c r="F260" s="520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</row>
    <row r="261" spans="1:45" ht="12.75" customHeight="1" x14ac:dyDescent="0.2">
      <c r="A261" s="160" t="s">
        <v>101</v>
      </c>
      <c r="B261" s="98" t="s">
        <v>122</v>
      </c>
      <c r="C261" s="446"/>
      <c r="D261" s="333"/>
      <c r="E261" s="446"/>
      <c r="F261" s="521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</row>
    <row r="262" spans="1:45" ht="12.75" customHeight="1" x14ac:dyDescent="0.2">
      <c r="A262" s="156">
        <v>3</v>
      </c>
      <c r="B262" s="286" t="s">
        <v>63</v>
      </c>
      <c r="C262" s="447">
        <f t="shared" ref="C262:E263" si="19">C263</f>
        <v>220000</v>
      </c>
      <c r="D262" s="334">
        <v>220000</v>
      </c>
      <c r="E262" s="447">
        <f t="shared" si="19"/>
        <v>0</v>
      </c>
      <c r="F262" s="522">
        <f>E262/D262</f>
        <v>0</v>
      </c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</row>
    <row r="263" spans="1:45" ht="12.75" customHeight="1" x14ac:dyDescent="0.2">
      <c r="A263" s="105">
        <v>35</v>
      </c>
      <c r="B263" s="248" t="s">
        <v>349</v>
      </c>
      <c r="C263" s="448">
        <f t="shared" si="19"/>
        <v>220000</v>
      </c>
      <c r="D263" s="335">
        <v>220000</v>
      </c>
      <c r="E263" s="448">
        <f t="shared" si="19"/>
        <v>0</v>
      </c>
      <c r="F263" s="523">
        <f>E263/D263</f>
        <v>0</v>
      </c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</row>
    <row r="264" spans="1:45" ht="12.75" customHeight="1" x14ac:dyDescent="0.2">
      <c r="A264" s="161">
        <v>351</v>
      </c>
      <c r="B264" s="253" t="s">
        <v>350</v>
      </c>
      <c r="C264" s="464">
        <f>C265+C266+C267</f>
        <v>220000</v>
      </c>
      <c r="D264" s="351">
        <v>220000</v>
      </c>
      <c r="E264" s="464">
        <f>E265+E266+E267</f>
        <v>0</v>
      </c>
      <c r="F264" s="524">
        <f>E264/D264</f>
        <v>0</v>
      </c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</row>
    <row r="265" spans="1:45" ht="12.75" customHeight="1" x14ac:dyDescent="0.2">
      <c r="A265" s="162">
        <v>352</v>
      </c>
      <c r="B265" s="251" t="s">
        <v>348</v>
      </c>
      <c r="C265" s="451">
        <v>50000</v>
      </c>
      <c r="D265" s="338">
        <v>50000</v>
      </c>
      <c r="E265" s="451">
        <v>0</v>
      </c>
      <c r="F265" s="521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</row>
    <row r="266" spans="1:45" ht="12.75" customHeight="1" x14ac:dyDescent="0.2">
      <c r="A266" s="162">
        <v>352</v>
      </c>
      <c r="B266" s="251" t="s">
        <v>351</v>
      </c>
      <c r="C266" s="451">
        <v>80000</v>
      </c>
      <c r="D266" s="338">
        <v>80000</v>
      </c>
      <c r="E266" s="451">
        <v>0</v>
      </c>
      <c r="F266" s="521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</row>
    <row r="267" spans="1:45" ht="12.75" customHeight="1" x14ac:dyDescent="0.2">
      <c r="A267" s="162">
        <v>352</v>
      </c>
      <c r="B267" s="251" t="s">
        <v>391</v>
      </c>
      <c r="C267" s="451">
        <v>90000</v>
      </c>
      <c r="D267" s="338">
        <v>90000</v>
      </c>
      <c r="E267" s="451">
        <v>0</v>
      </c>
      <c r="F267" s="521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</row>
    <row r="268" spans="1:45" ht="15" customHeight="1" x14ac:dyDescent="0.2">
      <c r="A268" s="132" t="s">
        <v>352</v>
      </c>
      <c r="B268" s="268" t="s">
        <v>136</v>
      </c>
      <c r="C268" s="445">
        <f>C271</f>
        <v>70000</v>
      </c>
      <c r="D268" s="332">
        <v>70000</v>
      </c>
      <c r="E268" s="445">
        <f>E271</f>
        <v>24703</v>
      </c>
      <c r="F268" s="527">
        <f>E268/D268</f>
        <v>0.35289999999999999</v>
      </c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</row>
    <row r="269" spans="1:45" ht="15" customHeight="1" x14ac:dyDescent="0.2">
      <c r="A269" s="133"/>
      <c r="B269" s="268" t="s">
        <v>330</v>
      </c>
      <c r="C269" s="445"/>
      <c r="D269" s="332"/>
      <c r="E269" s="445"/>
      <c r="F269" s="520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</row>
    <row r="270" spans="1:45" ht="12.75" customHeight="1" x14ac:dyDescent="0.2">
      <c r="A270" s="163" t="s">
        <v>101</v>
      </c>
      <c r="B270" s="288" t="s">
        <v>122</v>
      </c>
      <c r="C270" s="446"/>
      <c r="D270" s="333"/>
      <c r="E270" s="446"/>
      <c r="F270" s="521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</row>
    <row r="271" spans="1:45" ht="12.75" customHeight="1" x14ac:dyDescent="0.2">
      <c r="A271" s="104">
        <v>3</v>
      </c>
      <c r="B271" s="247" t="s">
        <v>63</v>
      </c>
      <c r="C271" s="447">
        <f t="shared" ref="C271:E273" si="20">C272</f>
        <v>70000</v>
      </c>
      <c r="D271" s="334">
        <v>70000</v>
      </c>
      <c r="E271" s="447">
        <f t="shared" si="20"/>
        <v>24703</v>
      </c>
      <c r="F271" s="522">
        <f>E271/D271</f>
        <v>0.35289999999999999</v>
      </c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</row>
    <row r="272" spans="1:45" ht="12.75" customHeight="1" x14ac:dyDescent="0.2">
      <c r="A272" s="105">
        <v>35</v>
      </c>
      <c r="B272" s="248" t="s">
        <v>74</v>
      </c>
      <c r="C272" s="448">
        <f t="shared" si="20"/>
        <v>70000</v>
      </c>
      <c r="D272" s="335">
        <v>70000</v>
      </c>
      <c r="E272" s="448">
        <f t="shared" si="20"/>
        <v>24703</v>
      </c>
      <c r="F272" s="523">
        <f>E272/D272</f>
        <v>0.35289999999999999</v>
      </c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</row>
    <row r="273" spans="1:45" ht="12.75" customHeight="1" x14ac:dyDescent="0.2">
      <c r="A273" s="164">
        <v>352</v>
      </c>
      <c r="B273" s="253" t="s">
        <v>150</v>
      </c>
      <c r="C273" s="464">
        <f t="shared" si="20"/>
        <v>70000</v>
      </c>
      <c r="D273" s="351">
        <v>70000</v>
      </c>
      <c r="E273" s="464">
        <f t="shared" si="20"/>
        <v>24703</v>
      </c>
      <c r="F273" s="524">
        <f>E273/D273</f>
        <v>0.35289999999999999</v>
      </c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</row>
    <row r="274" spans="1:45" ht="12.75" customHeight="1" x14ac:dyDescent="0.2">
      <c r="A274" s="162">
        <v>352</v>
      </c>
      <c r="B274" s="251" t="s">
        <v>252</v>
      </c>
      <c r="C274" s="451">
        <v>70000</v>
      </c>
      <c r="D274" s="338">
        <v>70000</v>
      </c>
      <c r="E274" s="451">
        <v>24703</v>
      </c>
      <c r="F274" s="52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</row>
    <row r="275" spans="1:45" ht="24.95" customHeight="1" x14ac:dyDescent="0.2">
      <c r="A275" s="165"/>
      <c r="B275" s="289" t="s">
        <v>279</v>
      </c>
      <c r="C275" s="480"/>
      <c r="D275" s="367"/>
      <c r="E275" s="480"/>
      <c r="F275" s="536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</row>
    <row r="276" spans="1:45" ht="24.95" customHeight="1" x14ac:dyDescent="0.2">
      <c r="A276" s="873" t="s">
        <v>286</v>
      </c>
      <c r="B276" s="874"/>
      <c r="C276" s="481">
        <f>C278+C286+C294+C301+C308+C315</f>
        <v>405000</v>
      </c>
      <c r="D276" s="368">
        <v>425000</v>
      </c>
      <c r="E276" s="481">
        <f>E278+E286+E294+E301+E308+E315</f>
        <v>131825</v>
      </c>
      <c r="F276" s="532">
        <f>E276/D276</f>
        <v>0.31017647058823528</v>
      </c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</row>
    <row r="277" spans="1:45" ht="15" customHeight="1" x14ac:dyDescent="0.2">
      <c r="A277" s="166" t="s">
        <v>304</v>
      </c>
      <c r="B277" s="92" t="s">
        <v>217</v>
      </c>
      <c r="C277" s="482"/>
      <c r="D277" s="369"/>
      <c r="E277" s="482"/>
      <c r="F277" s="537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</row>
    <row r="278" spans="1:45" ht="15" customHeight="1" x14ac:dyDescent="0.2">
      <c r="A278" s="167"/>
      <c r="B278" s="93" t="s">
        <v>218</v>
      </c>
      <c r="C278" s="473">
        <f>C281</f>
        <v>100000</v>
      </c>
      <c r="D278" s="360">
        <v>100000</v>
      </c>
      <c r="E278" s="473">
        <f>E281</f>
        <v>41738</v>
      </c>
      <c r="F278" s="527">
        <f>E278/D278</f>
        <v>0.41737999999999997</v>
      </c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</row>
    <row r="279" spans="1:45" ht="15" customHeight="1" x14ac:dyDescent="0.2">
      <c r="A279" s="168"/>
      <c r="B279" s="277" t="s">
        <v>329</v>
      </c>
      <c r="C279" s="473"/>
      <c r="D279" s="360"/>
      <c r="E279" s="473"/>
      <c r="F279" s="520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</row>
    <row r="280" spans="1:45" ht="12.75" customHeight="1" x14ac:dyDescent="0.2">
      <c r="A280" s="169" t="s">
        <v>100</v>
      </c>
      <c r="B280" s="281" t="s">
        <v>122</v>
      </c>
      <c r="C280" s="474"/>
      <c r="D280" s="361"/>
      <c r="E280" s="474"/>
      <c r="F280" s="521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</row>
    <row r="281" spans="1:45" ht="12.75" customHeight="1" x14ac:dyDescent="0.2">
      <c r="A281" s="104">
        <v>3</v>
      </c>
      <c r="B281" s="247" t="s">
        <v>63</v>
      </c>
      <c r="C281" s="463">
        <f t="shared" ref="C281:E283" si="21">C282</f>
        <v>100000</v>
      </c>
      <c r="D281" s="350">
        <v>100000</v>
      </c>
      <c r="E281" s="463">
        <f t="shared" si="21"/>
        <v>41738</v>
      </c>
      <c r="F281" s="522">
        <f>E281/D281</f>
        <v>0.41737999999999997</v>
      </c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</row>
    <row r="282" spans="1:45" ht="12.75" customHeight="1" x14ac:dyDescent="0.2">
      <c r="A282" s="105">
        <v>38</v>
      </c>
      <c r="B282" s="248" t="s">
        <v>36</v>
      </c>
      <c r="C282" s="475">
        <f t="shared" si="21"/>
        <v>100000</v>
      </c>
      <c r="D282" s="362">
        <v>100000</v>
      </c>
      <c r="E282" s="475">
        <f t="shared" si="21"/>
        <v>41738</v>
      </c>
      <c r="F282" s="523">
        <f>E282/D282</f>
        <v>0.41737999999999997</v>
      </c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</row>
    <row r="283" spans="1:45" ht="12.75" customHeight="1" x14ac:dyDescent="0.2">
      <c r="A283" s="135">
        <v>381</v>
      </c>
      <c r="B283" s="290" t="s">
        <v>114</v>
      </c>
      <c r="C283" s="476">
        <f t="shared" si="21"/>
        <v>100000</v>
      </c>
      <c r="D283" s="363">
        <v>100000</v>
      </c>
      <c r="E283" s="476">
        <f t="shared" si="21"/>
        <v>41738</v>
      </c>
      <c r="F283" s="524">
        <f>E283/D283</f>
        <v>0.41737999999999997</v>
      </c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</row>
    <row r="284" spans="1:45" ht="12.75" customHeight="1" x14ac:dyDescent="0.2">
      <c r="A284" s="136">
        <v>381</v>
      </c>
      <c r="B284" s="291" t="s">
        <v>114</v>
      </c>
      <c r="C284" s="477">
        <v>100000</v>
      </c>
      <c r="D284" s="364">
        <v>100000</v>
      </c>
      <c r="E284" s="477">
        <v>41738</v>
      </c>
      <c r="F284" s="52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</row>
    <row r="285" spans="1:45" ht="25.5" x14ac:dyDescent="0.2">
      <c r="A285" s="170" t="s">
        <v>305</v>
      </c>
      <c r="B285" s="96" t="s">
        <v>370</v>
      </c>
      <c r="C285" s="473"/>
      <c r="D285" s="360"/>
      <c r="E285" s="473"/>
      <c r="F285" s="520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</row>
    <row r="286" spans="1:45" ht="15" customHeight="1" x14ac:dyDescent="0.2">
      <c r="A286" s="171" t="s">
        <v>107</v>
      </c>
      <c r="B286" s="94" t="s">
        <v>71</v>
      </c>
      <c r="C286" s="473">
        <f>C289</f>
        <v>30000</v>
      </c>
      <c r="D286" s="360">
        <v>30000</v>
      </c>
      <c r="E286" s="473">
        <f>E289</f>
        <v>9000</v>
      </c>
      <c r="F286" s="527">
        <f>E286/D286</f>
        <v>0.3</v>
      </c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</row>
    <row r="287" spans="1:45" ht="15" customHeight="1" x14ac:dyDescent="0.2">
      <c r="A287" s="172"/>
      <c r="B287" s="94" t="s">
        <v>329</v>
      </c>
      <c r="C287" s="473"/>
      <c r="D287" s="360"/>
      <c r="E287" s="473"/>
      <c r="F287" s="520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</row>
    <row r="288" spans="1:45" ht="12.75" customHeight="1" x14ac:dyDescent="0.2">
      <c r="A288" s="173" t="s">
        <v>100</v>
      </c>
      <c r="B288" s="292" t="s">
        <v>122</v>
      </c>
      <c r="C288" s="483"/>
      <c r="D288" s="370"/>
      <c r="E288" s="483"/>
      <c r="F288" s="521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</row>
    <row r="289" spans="1:45" ht="12.75" customHeight="1" x14ac:dyDescent="0.2">
      <c r="A289" s="104">
        <v>3</v>
      </c>
      <c r="B289" s="247" t="s">
        <v>63</v>
      </c>
      <c r="C289" s="463">
        <f t="shared" ref="C289:E291" si="22">C290</f>
        <v>30000</v>
      </c>
      <c r="D289" s="350">
        <v>30000</v>
      </c>
      <c r="E289" s="463">
        <f t="shared" si="22"/>
        <v>9000</v>
      </c>
      <c r="F289" s="522">
        <f>E289/D289</f>
        <v>0.3</v>
      </c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</row>
    <row r="290" spans="1:45" ht="12.75" customHeight="1" x14ac:dyDescent="0.2">
      <c r="A290" s="105">
        <v>38</v>
      </c>
      <c r="B290" s="248" t="s">
        <v>36</v>
      </c>
      <c r="C290" s="475">
        <f t="shared" si="22"/>
        <v>30000</v>
      </c>
      <c r="D290" s="362">
        <v>30000</v>
      </c>
      <c r="E290" s="475">
        <f t="shared" si="22"/>
        <v>9000</v>
      </c>
      <c r="F290" s="523">
        <f>E290/D290</f>
        <v>0.3</v>
      </c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</row>
    <row r="291" spans="1:45" ht="12.75" customHeight="1" x14ac:dyDescent="0.2">
      <c r="A291" s="174">
        <v>381</v>
      </c>
      <c r="B291" s="293" t="s">
        <v>320</v>
      </c>
      <c r="C291" s="476">
        <f t="shared" si="22"/>
        <v>30000</v>
      </c>
      <c r="D291" s="363">
        <v>30000</v>
      </c>
      <c r="E291" s="476">
        <f t="shared" si="22"/>
        <v>9000</v>
      </c>
      <c r="F291" s="524">
        <f>E291/D291</f>
        <v>0.3</v>
      </c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</row>
    <row r="292" spans="1:45" ht="12.75" customHeight="1" x14ac:dyDescent="0.2">
      <c r="A292" s="175">
        <v>381</v>
      </c>
      <c r="B292" s="281" t="s">
        <v>37</v>
      </c>
      <c r="C292" s="484">
        <v>30000</v>
      </c>
      <c r="D292" s="371"/>
      <c r="E292" s="484">
        <v>9000</v>
      </c>
      <c r="F292" s="521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</row>
    <row r="293" spans="1:45" ht="15" customHeight="1" x14ac:dyDescent="0.2">
      <c r="A293" s="170" t="s">
        <v>355</v>
      </c>
      <c r="B293" s="92" t="s">
        <v>267</v>
      </c>
      <c r="C293" s="473"/>
      <c r="D293" s="360"/>
      <c r="E293" s="473"/>
      <c r="F293" s="520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</row>
    <row r="294" spans="1:45" ht="15" customHeight="1" x14ac:dyDescent="0.2">
      <c r="A294" s="171" t="s">
        <v>107</v>
      </c>
      <c r="B294" s="94" t="s">
        <v>71</v>
      </c>
      <c r="C294" s="473">
        <f>C297</f>
        <v>10000</v>
      </c>
      <c r="D294" s="360">
        <v>10000</v>
      </c>
      <c r="E294" s="473">
        <f>E297</f>
        <v>8750</v>
      </c>
      <c r="F294" s="527">
        <f>E294/D294</f>
        <v>0.875</v>
      </c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</row>
    <row r="295" spans="1:45" ht="15" customHeight="1" x14ac:dyDescent="0.2">
      <c r="A295" s="172"/>
      <c r="B295" s="94" t="s">
        <v>329</v>
      </c>
      <c r="C295" s="473"/>
      <c r="D295" s="360"/>
      <c r="E295" s="473"/>
      <c r="F295" s="520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</row>
    <row r="296" spans="1:45" ht="12.75" customHeight="1" x14ac:dyDescent="0.2">
      <c r="A296" s="173" t="s">
        <v>100</v>
      </c>
      <c r="B296" s="292" t="s">
        <v>122</v>
      </c>
      <c r="C296" s="483"/>
      <c r="D296" s="370"/>
      <c r="E296" s="483"/>
      <c r="F296" s="521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</row>
    <row r="297" spans="1:45" ht="12.75" customHeight="1" x14ac:dyDescent="0.2">
      <c r="A297" s="104">
        <v>3</v>
      </c>
      <c r="B297" s="247" t="s">
        <v>63</v>
      </c>
      <c r="C297" s="463">
        <f t="shared" ref="C297:E299" si="23">C298</f>
        <v>10000</v>
      </c>
      <c r="D297" s="350">
        <v>10000</v>
      </c>
      <c r="E297" s="463">
        <f t="shared" si="23"/>
        <v>8750</v>
      </c>
      <c r="F297" s="522">
        <f>E297/D297</f>
        <v>0.875</v>
      </c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</row>
    <row r="298" spans="1:45" ht="12.75" customHeight="1" x14ac:dyDescent="0.2">
      <c r="A298" s="105">
        <v>38</v>
      </c>
      <c r="B298" s="248" t="s">
        <v>36</v>
      </c>
      <c r="C298" s="475">
        <f t="shared" si="23"/>
        <v>10000</v>
      </c>
      <c r="D298" s="362">
        <v>10000</v>
      </c>
      <c r="E298" s="475">
        <f t="shared" si="23"/>
        <v>8750</v>
      </c>
      <c r="F298" s="523">
        <f>E298/D298</f>
        <v>0.875</v>
      </c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</row>
    <row r="299" spans="1:45" ht="12.75" customHeight="1" x14ac:dyDescent="0.2">
      <c r="A299" s="174">
        <v>381</v>
      </c>
      <c r="B299" s="293" t="s">
        <v>320</v>
      </c>
      <c r="C299" s="476">
        <f t="shared" si="23"/>
        <v>10000</v>
      </c>
      <c r="D299" s="363">
        <v>10000</v>
      </c>
      <c r="E299" s="476">
        <f t="shared" si="23"/>
        <v>8750</v>
      </c>
      <c r="F299" s="524">
        <f>E299/D299</f>
        <v>0.875</v>
      </c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</row>
    <row r="300" spans="1:45" ht="12.75" customHeight="1" x14ac:dyDescent="0.2">
      <c r="A300" s="175">
        <v>381</v>
      </c>
      <c r="B300" s="281" t="s">
        <v>37</v>
      </c>
      <c r="C300" s="484">
        <v>10000</v>
      </c>
      <c r="D300" s="371">
        <v>10000</v>
      </c>
      <c r="E300" s="484">
        <v>8750</v>
      </c>
      <c r="F300" s="52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</row>
    <row r="301" spans="1:45" ht="15" customHeight="1" x14ac:dyDescent="0.2">
      <c r="A301" s="149" t="s">
        <v>306</v>
      </c>
      <c r="B301" s="65" t="s">
        <v>262</v>
      </c>
      <c r="C301" s="473">
        <f>C304</f>
        <v>100000</v>
      </c>
      <c r="D301" s="360">
        <v>100000</v>
      </c>
      <c r="E301" s="473">
        <f>E304</f>
        <v>55800</v>
      </c>
      <c r="F301" s="527">
        <f>E301/D301</f>
        <v>0.55800000000000005</v>
      </c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</row>
    <row r="302" spans="1:45" ht="15" customHeight="1" x14ac:dyDescent="0.2">
      <c r="A302" s="147"/>
      <c r="B302" s="294" t="s">
        <v>329</v>
      </c>
      <c r="C302" s="473"/>
      <c r="D302" s="360"/>
      <c r="E302" s="473"/>
      <c r="F302" s="520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</row>
    <row r="303" spans="1:45" ht="12.75" customHeight="1" x14ac:dyDescent="0.2">
      <c r="A303" s="150" t="s">
        <v>100</v>
      </c>
      <c r="B303" s="295" t="s">
        <v>122</v>
      </c>
      <c r="C303" s="483"/>
      <c r="D303" s="370"/>
      <c r="E303" s="483"/>
      <c r="F303" s="521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</row>
    <row r="304" spans="1:45" ht="12.75" customHeight="1" x14ac:dyDescent="0.2">
      <c r="A304" s="104">
        <v>3</v>
      </c>
      <c r="B304" s="247" t="s">
        <v>63</v>
      </c>
      <c r="C304" s="463">
        <f t="shared" ref="C304:E306" si="24">C305</f>
        <v>100000</v>
      </c>
      <c r="D304" s="350">
        <v>100000</v>
      </c>
      <c r="E304" s="463">
        <f t="shared" si="24"/>
        <v>55800</v>
      </c>
      <c r="F304" s="522">
        <f>E304/D304</f>
        <v>0.55800000000000005</v>
      </c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</row>
    <row r="305" spans="1:45" ht="12.75" customHeight="1" x14ac:dyDescent="0.2">
      <c r="A305" s="138">
        <v>37</v>
      </c>
      <c r="B305" s="296" t="s">
        <v>151</v>
      </c>
      <c r="C305" s="475">
        <f t="shared" si="24"/>
        <v>100000</v>
      </c>
      <c r="D305" s="362">
        <v>100000</v>
      </c>
      <c r="E305" s="475">
        <f t="shared" si="24"/>
        <v>55800</v>
      </c>
      <c r="F305" s="523">
        <f>E305/D305</f>
        <v>0.55800000000000005</v>
      </c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</row>
    <row r="306" spans="1:45" ht="12.75" customHeight="1" x14ac:dyDescent="0.2">
      <c r="A306" s="139">
        <v>372</v>
      </c>
      <c r="B306" s="290" t="s">
        <v>116</v>
      </c>
      <c r="C306" s="476">
        <f t="shared" si="24"/>
        <v>100000</v>
      </c>
      <c r="D306" s="363">
        <v>100000</v>
      </c>
      <c r="E306" s="476">
        <f t="shared" si="24"/>
        <v>55800</v>
      </c>
      <c r="F306" s="524">
        <f>E306/D306</f>
        <v>0.55800000000000005</v>
      </c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</row>
    <row r="307" spans="1:45" ht="12.75" customHeight="1" x14ac:dyDescent="0.2">
      <c r="A307" s="176">
        <v>372</v>
      </c>
      <c r="B307" s="297" t="s">
        <v>116</v>
      </c>
      <c r="C307" s="484">
        <v>100000</v>
      </c>
      <c r="D307" s="371">
        <v>100000</v>
      </c>
      <c r="E307" s="484">
        <v>55800</v>
      </c>
      <c r="F307" s="52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</row>
    <row r="308" spans="1:45" ht="15" customHeight="1" x14ac:dyDescent="0.2">
      <c r="A308" s="149" t="s">
        <v>364</v>
      </c>
      <c r="B308" s="65" t="s">
        <v>251</v>
      </c>
      <c r="C308" s="473">
        <f>C311</f>
        <v>45000</v>
      </c>
      <c r="D308" s="360">
        <v>45000</v>
      </c>
      <c r="E308" s="473">
        <f>E311</f>
        <v>16537</v>
      </c>
      <c r="F308" s="527">
        <f>E308/D308</f>
        <v>0.36748888888888886</v>
      </c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</row>
    <row r="309" spans="1:45" ht="15" customHeight="1" x14ac:dyDescent="0.2">
      <c r="A309" s="147"/>
      <c r="B309" s="294" t="s">
        <v>329</v>
      </c>
      <c r="C309" s="473"/>
      <c r="D309" s="360"/>
      <c r="E309" s="473"/>
      <c r="F309" s="520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</row>
    <row r="310" spans="1:45" ht="12.75" customHeight="1" x14ac:dyDescent="0.2">
      <c r="A310" s="150" t="s">
        <v>100</v>
      </c>
      <c r="B310" s="295" t="s">
        <v>122</v>
      </c>
      <c r="C310" s="483"/>
      <c r="D310" s="370"/>
      <c r="E310" s="483"/>
      <c r="F310" s="521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</row>
    <row r="311" spans="1:45" ht="12.75" customHeight="1" x14ac:dyDescent="0.2">
      <c r="A311" s="104">
        <v>3</v>
      </c>
      <c r="B311" s="247" t="s">
        <v>63</v>
      </c>
      <c r="C311" s="463">
        <f t="shared" ref="C311:E313" si="25">C312</f>
        <v>45000</v>
      </c>
      <c r="D311" s="350">
        <v>45000</v>
      </c>
      <c r="E311" s="463">
        <f t="shared" si="25"/>
        <v>16537</v>
      </c>
      <c r="F311" s="522">
        <f>E311/D311</f>
        <v>0.36748888888888886</v>
      </c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</row>
    <row r="312" spans="1:45" ht="12.75" customHeight="1" x14ac:dyDescent="0.2">
      <c r="A312" s="138">
        <v>37</v>
      </c>
      <c r="B312" s="296" t="s">
        <v>151</v>
      </c>
      <c r="C312" s="475">
        <f t="shared" si="25"/>
        <v>45000</v>
      </c>
      <c r="D312" s="362">
        <v>45000</v>
      </c>
      <c r="E312" s="475">
        <f t="shared" si="25"/>
        <v>16537</v>
      </c>
      <c r="F312" s="523">
        <f>E312/D312</f>
        <v>0.36748888888888886</v>
      </c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</row>
    <row r="313" spans="1:45" ht="12.75" customHeight="1" x14ac:dyDescent="0.2">
      <c r="A313" s="139">
        <v>372</v>
      </c>
      <c r="B313" s="290" t="s">
        <v>116</v>
      </c>
      <c r="C313" s="476">
        <f t="shared" si="25"/>
        <v>45000</v>
      </c>
      <c r="D313" s="363">
        <v>45000</v>
      </c>
      <c r="E313" s="476">
        <f t="shared" si="25"/>
        <v>16537</v>
      </c>
      <c r="F313" s="524">
        <f>E313/D313</f>
        <v>0.36748888888888886</v>
      </c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</row>
    <row r="314" spans="1:45" ht="12.75" customHeight="1" x14ac:dyDescent="0.2">
      <c r="A314" s="176">
        <v>372</v>
      </c>
      <c r="B314" s="297" t="s">
        <v>116</v>
      </c>
      <c r="C314" s="484">
        <v>45000</v>
      </c>
      <c r="D314" s="371">
        <v>45000</v>
      </c>
      <c r="E314" s="484">
        <v>16537</v>
      </c>
      <c r="F314" s="52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</row>
    <row r="315" spans="1:45" ht="15" customHeight="1" x14ac:dyDescent="0.2">
      <c r="A315" s="149" t="s">
        <v>389</v>
      </c>
      <c r="B315" s="65" t="s">
        <v>390</v>
      </c>
      <c r="C315" s="473">
        <f>C318</f>
        <v>120000</v>
      </c>
      <c r="D315" s="360">
        <v>140000</v>
      </c>
      <c r="E315" s="473">
        <f>E318</f>
        <v>0</v>
      </c>
      <c r="F315" s="527">
        <f>E315/D315</f>
        <v>0</v>
      </c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</row>
    <row r="316" spans="1:45" ht="15" customHeight="1" x14ac:dyDescent="0.2">
      <c r="A316" s="147"/>
      <c r="B316" s="294" t="s">
        <v>329</v>
      </c>
      <c r="C316" s="473"/>
      <c r="D316" s="360"/>
      <c r="E316" s="473"/>
      <c r="F316" s="520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</row>
    <row r="317" spans="1:45" ht="12.75" customHeight="1" x14ac:dyDescent="0.2">
      <c r="A317" s="150" t="s">
        <v>100</v>
      </c>
      <c r="B317" s="295" t="s">
        <v>122</v>
      </c>
      <c r="C317" s="483"/>
      <c r="D317" s="370"/>
      <c r="E317" s="483"/>
      <c r="F317" s="521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</row>
    <row r="318" spans="1:45" ht="12.75" customHeight="1" x14ac:dyDescent="0.2">
      <c r="A318" s="104">
        <v>3</v>
      </c>
      <c r="B318" s="247" t="s">
        <v>63</v>
      </c>
      <c r="C318" s="463">
        <f t="shared" ref="C318:E320" si="26">C319</f>
        <v>120000</v>
      </c>
      <c r="D318" s="350">
        <v>140000</v>
      </c>
      <c r="E318" s="463">
        <f t="shared" si="26"/>
        <v>0</v>
      </c>
      <c r="F318" s="522">
        <f>E318/D318</f>
        <v>0</v>
      </c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</row>
    <row r="319" spans="1:45" ht="12.75" customHeight="1" x14ac:dyDescent="0.2">
      <c r="A319" s="138">
        <v>37</v>
      </c>
      <c r="B319" s="296" t="s">
        <v>151</v>
      </c>
      <c r="C319" s="475">
        <f t="shared" si="26"/>
        <v>120000</v>
      </c>
      <c r="D319" s="362">
        <v>140000</v>
      </c>
      <c r="E319" s="475">
        <f t="shared" si="26"/>
        <v>0</v>
      </c>
      <c r="F319" s="523">
        <f>E319/D319</f>
        <v>0</v>
      </c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</row>
    <row r="320" spans="1:45" ht="12.75" customHeight="1" x14ac:dyDescent="0.2">
      <c r="A320" s="139">
        <v>372</v>
      </c>
      <c r="B320" s="290" t="s">
        <v>116</v>
      </c>
      <c r="C320" s="476">
        <f t="shared" si="26"/>
        <v>120000</v>
      </c>
      <c r="D320" s="363">
        <v>140000</v>
      </c>
      <c r="E320" s="476">
        <f t="shared" si="26"/>
        <v>0</v>
      </c>
      <c r="F320" s="524">
        <f>E320/D320</f>
        <v>0</v>
      </c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</row>
    <row r="321" spans="1:45" ht="12.75" customHeight="1" x14ac:dyDescent="0.2">
      <c r="A321" s="176">
        <v>372</v>
      </c>
      <c r="B321" s="297" t="s">
        <v>116</v>
      </c>
      <c r="C321" s="484">
        <v>120000</v>
      </c>
      <c r="D321" s="371">
        <v>140000</v>
      </c>
      <c r="E321" s="484">
        <v>0</v>
      </c>
      <c r="F321" s="52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</row>
    <row r="322" spans="1:45" ht="24.95" customHeight="1" x14ac:dyDescent="0.2">
      <c r="A322" s="177"/>
      <c r="B322" s="298" t="s">
        <v>281</v>
      </c>
      <c r="C322" s="485"/>
      <c r="D322" s="372"/>
      <c r="E322" s="485"/>
      <c r="F322" s="536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</row>
    <row r="323" spans="1:45" ht="24.95" customHeight="1" x14ac:dyDescent="0.2">
      <c r="A323" s="873" t="s">
        <v>287</v>
      </c>
      <c r="B323" s="874"/>
      <c r="C323" s="468">
        <f>C324+C331+C338</f>
        <v>165000</v>
      </c>
      <c r="D323" s="355">
        <v>165000</v>
      </c>
      <c r="E323" s="468">
        <f>E324+E331+E338</f>
        <v>118946</v>
      </c>
      <c r="F323" s="532">
        <f>E323/D323</f>
        <v>0.72088484848484846</v>
      </c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</row>
    <row r="324" spans="1:45" ht="15" customHeight="1" x14ac:dyDescent="0.2">
      <c r="A324" s="178" t="s">
        <v>307</v>
      </c>
      <c r="B324" s="299" t="s">
        <v>219</v>
      </c>
      <c r="C324" s="473">
        <f>C327</f>
        <v>60000</v>
      </c>
      <c r="D324" s="360">
        <v>60000</v>
      </c>
      <c r="E324" s="473">
        <f>E327</f>
        <v>84946</v>
      </c>
      <c r="F324" s="527">
        <f>E324/D324</f>
        <v>1.4157666666666666</v>
      </c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</row>
    <row r="325" spans="1:45" ht="15" customHeight="1" x14ac:dyDescent="0.2">
      <c r="A325" s="179"/>
      <c r="B325" s="280" t="s">
        <v>324</v>
      </c>
      <c r="C325" s="473"/>
      <c r="D325" s="360"/>
      <c r="E325" s="473"/>
      <c r="F325" s="520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</row>
    <row r="326" spans="1:45" ht="12.75" customHeight="1" x14ac:dyDescent="0.2">
      <c r="A326" s="180" t="s">
        <v>96</v>
      </c>
      <c r="B326" s="300" t="s">
        <v>122</v>
      </c>
      <c r="C326" s="483"/>
      <c r="D326" s="370"/>
      <c r="E326" s="483"/>
      <c r="F326" s="521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</row>
    <row r="327" spans="1:45" ht="12.75" customHeight="1" x14ac:dyDescent="0.2">
      <c r="A327" s="104">
        <v>3</v>
      </c>
      <c r="B327" s="247" t="s">
        <v>63</v>
      </c>
      <c r="C327" s="463">
        <f t="shared" ref="C327:E329" si="27">C328</f>
        <v>60000</v>
      </c>
      <c r="D327" s="350">
        <v>60000</v>
      </c>
      <c r="E327" s="463">
        <f t="shared" si="27"/>
        <v>84946</v>
      </c>
      <c r="F327" s="522">
        <f>E327/D327</f>
        <v>1.4157666666666666</v>
      </c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</row>
    <row r="328" spans="1:45" ht="12.75" customHeight="1" x14ac:dyDescent="0.2">
      <c r="A328" s="138">
        <v>37</v>
      </c>
      <c r="B328" s="296" t="s">
        <v>151</v>
      </c>
      <c r="C328" s="475">
        <f t="shared" si="27"/>
        <v>60000</v>
      </c>
      <c r="D328" s="362">
        <v>60000</v>
      </c>
      <c r="E328" s="475">
        <f t="shared" si="27"/>
        <v>84946</v>
      </c>
      <c r="F328" s="523">
        <f>E328/D328</f>
        <v>1.4157666666666666</v>
      </c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</row>
    <row r="329" spans="1:45" ht="12.75" customHeight="1" x14ac:dyDescent="0.2">
      <c r="A329" s="139">
        <v>372</v>
      </c>
      <c r="B329" s="290" t="s">
        <v>70</v>
      </c>
      <c r="C329" s="476">
        <f t="shared" si="27"/>
        <v>60000</v>
      </c>
      <c r="D329" s="363">
        <v>60000</v>
      </c>
      <c r="E329" s="476">
        <f t="shared" si="27"/>
        <v>84946</v>
      </c>
      <c r="F329" s="524">
        <f>E329/D329</f>
        <v>1.4157666666666666</v>
      </c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</row>
    <row r="330" spans="1:45" ht="12.75" customHeight="1" x14ac:dyDescent="0.2">
      <c r="A330" s="136">
        <v>372</v>
      </c>
      <c r="B330" s="270" t="s">
        <v>70</v>
      </c>
      <c r="C330" s="477">
        <v>60000</v>
      </c>
      <c r="D330" s="364">
        <v>60000</v>
      </c>
      <c r="E330" s="477">
        <v>84946</v>
      </c>
      <c r="F330" s="52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</row>
    <row r="331" spans="1:45" ht="15" customHeight="1" x14ac:dyDescent="0.2">
      <c r="A331" s="178" t="s">
        <v>365</v>
      </c>
      <c r="B331" s="301" t="s">
        <v>220</v>
      </c>
      <c r="C331" s="473">
        <f>C334</f>
        <v>60000</v>
      </c>
      <c r="D331" s="360">
        <v>60000</v>
      </c>
      <c r="E331" s="473">
        <f>E334</f>
        <v>34000</v>
      </c>
      <c r="F331" s="527">
        <f>E331/D331</f>
        <v>0.56666666666666665</v>
      </c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</row>
    <row r="332" spans="1:45" ht="15" customHeight="1" x14ac:dyDescent="0.2">
      <c r="A332" s="179"/>
      <c r="B332" s="280" t="s">
        <v>324</v>
      </c>
      <c r="C332" s="473"/>
      <c r="D332" s="360"/>
      <c r="E332" s="473"/>
      <c r="F332" s="520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</row>
    <row r="333" spans="1:45" ht="12.75" customHeight="1" x14ac:dyDescent="0.2">
      <c r="A333" s="180" t="s">
        <v>96</v>
      </c>
      <c r="B333" s="300" t="s">
        <v>122</v>
      </c>
      <c r="C333" s="483"/>
      <c r="D333" s="370"/>
      <c r="E333" s="483"/>
      <c r="F333" s="521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</row>
    <row r="334" spans="1:45" ht="12.75" customHeight="1" x14ac:dyDescent="0.2">
      <c r="A334" s="104">
        <v>3</v>
      </c>
      <c r="B334" s="247" t="s">
        <v>63</v>
      </c>
      <c r="C334" s="463">
        <f t="shared" ref="C334:E336" si="28">C335</f>
        <v>60000</v>
      </c>
      <c r="D334" s="350">
        <v>60000</v>
      </c>
      <c r="E334" s="463">
        <f t="shared" si="28"/>
        <v>34000</v>
      </c>
      <c r="F334" s="522">
        <f>E334/D334</f>
        <v>0.56666666666666665</v>
      </c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</row>
    <row r="335" spans="1:45" ht="12.75" customHeight="1" x14ac:dyDescent="0.2">
      <c r="A335" s="138">
        <v>37</v>
      </c>
      <c r="B335" s="296" t="s">
        <v>151</v>
      </c>
      <c r="C335" s="475">
        <f t="shared" si="28"/>
        <v>60000</v>
      </c>
      <c r="D335" s="362">
        <v>60000</v>
      </c>
      <c r="E335" s="475">
        <f t="shared" si="28"/>
        <v>34000</v>
      </c>
      <c r="F335" s="523">
        <f>E335/D335</f>
        <v>0.56666666666666665</v>
      </c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</row>
    <row r="336" spans="1:45" ht="12.75" customHeight="1" x14ac:dyDescent="0.2">
      <c r="A336" s="135">
        <v>372</v>
      </c>
      <c r="B336" s="269" t="s">
        <v>70</v>
      </c>
      <c r="C336" s="476">
        <f t="shared" si="28"/>
        <v>60000</v>
      </c>
      <c r="D336" s="363">
        <v>60000</v>
      </c>
      <c r="E336" s="476">
        <f t="shared" si="28"/>
        <v>34000</v>
      </c>
      <c r="F336" s="524">
        <f>E336/D336</f>
        <v>0.56666666666666665</v>
      </c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</row>
    <row r="337" spans="1:45" ht="12.75" customHeight="1" x14ac:dyDescent="0.2">
      <c r="A337" s="136">
        <v>372</v>
      </c>
      <c r="B337" s="270" t="s">
        <v>70</v>
      </c>
      <c r="C337" s="484">
        <v>60000</v>
      </c>
      <c r="D337" s="371">
        <v>60000</v>
      </c>
      <c r="E337" s="484">
        <v>34000</v>
      </c>
      <c r="F337" s="52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</row>
    <row r="338" spans="1:45" ht="15" customHeight="1" x14ac:dyDescent="0.2">
      <c r="A338" s="181" t="s">
        <v>366</v>
      </c>
      <c r="B338" s="65" t="s">
        <v>221</v>
      </c>
      <c r="C338" s="473">
        <f>C341</f>
        <v>45000</v>
      </c>
      <c r="D338" s="360">
        <v>45000</v>
      </c>
      <c r="E338" s="473">
        <f>E341</f>
        <v>0</v>
      </c>
      <c r="F338" s="527">
        <f>E338/D338</f>
        <v>0</v>
      </c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</row>
    <row r="339" spans="1:45" ht="15" customHeight="1" x14ac:dyDescent="0.2">
      <c r="A339" s="179"/>
      <c r="B339" s="302" t="s">
        <v>324</v>
      </c>
      <c r="C339" s="473"/>
      <c r="D339" s="360"/>
      <c r="E339" s="473"/>
      <c r="F339" s="520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</row>
    <row r="340" spans="1:45" ht="12.75" customHeight="1" x14ac:dyDescent="0.2">
      <c r="A340" s="180" t="s">
        <v>96</v>
      </c>
      <c r="B340" s="300" t="s">
        <v>122</v>
      </c>
      <c r="C340" s="483"/>
      <c r="D340" s="370"/>
      <c r="E340" s="483"/>
      <c r="F340" s="521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</row>
    <row r="341" spans="1:45" ht="12.75" customHeight="1" x14ac:dyDescent="0.2">
      <c r="A341" s="104">
        <v>3</v>
      </c>
      <c r="B341" s="247" t="s">
        <v>63</v>
      </c>
      <c r="C341" s="463">
        <f t="shared" ref="C341:E343" si="29">C342</f>
        <v>45000</v>
      </c>
      <c r="D341" s="350">
        <v>45000</v>
      </c>
      <c r="E341" s="463">
        <f t="shared" si="29"/>
        <v>0</v>
      </c>
      <c r="F341" s="522">
        <f>E341/D341</f>
        <v>0</v>
      </c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</row>
    <row r="342" spans="1:45" ht="12.75" customHeight="1" x14ac:dyDescent="0.2">
      <c r="A342" s="138">
        <v>37</v>
      </c>
      <c r="B342" s="296" t="s">
        <v>151</v>
      </c>
      <c r="C342" s="475">
        <f t="shared" si="29"/>
        <v>45000</v>
      </c>
      <c r="D342" s="362">
        <v>45000</v>
      </c>
      <c r="E342" s="475">
        <f t="shared" si="29"/>
        <v>0</v>
      </c>
      <c r="F342" s="523">
        <f>E342/D342</f>
        <v>0</v>
      </c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</row>
    <row r="343" spans="1:45" ht="12.75" customHeight="1" x14ac:dyDescent="0.2">
      <c r="A343" s="135">
        <v>372</v>
      </c>
      <c r="B343" s="269" t="s">
        <v>70</v>
      </c>
      <c r="C343" s="476">
        <f t="shared" si="29"/>
        <v>45000</v>
      </c>
      <c r="D343" s="363">
        <v>45000</v>
      </c>
      <c r="E343" s="476">
        <f t="shared" si="29"/>
        <v>0</v>
      </c>
      <c r="F343" s="524">
        <f>E343/D343</f>
        <v>0</v>
      </c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</row>
    <row r="344" spans="1:45" ht="12.75" customHeight="1" x14ac:dyDescent="0.2">
      <c r="A344" s="182">
        <v>372</v>
      </c>
      <c r="B344" s="303" t="s">
        <v>70</v>
      </c>
      <c r="C344" s="477">
        <v>45000</v>
      </c>
      <c r="D344" s="364">
        <v>45000</v>
      </c>
      <c r="E344" s="477">
        <v>0</v>
      </c>
      <c r="F344" s="52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</row>
    <row r="345" spans="1:45" ht="24.95" customHeight="1" x14ac:dyDescent="0.2">
      <c r="A345" s="873" t="s">
        <v>288</v>
      </c>
      <c r="B345" s="874"/>
      <c r="C345" s="468">
        <f>C346+C353+C360</f>
        <v>85000</v>
      </c>
      <c r="D345" s="355">
        <v>90000</v>
      </c>
      <c r="E345" s="468">
        <f>E346+E353+E360+E367</f>
        <v>31797</v>
      </c>
      <c r="F345" s="532">
        <f>E345/D345</f>
        <v>0.3533</v>
      </c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</row>
    <row r="346" spans="1:45" ht="15" customHeight="1" x14ac:dyDescent="0.2">
      <c r="A346" s="154" t="s">
        <v>308</v>
      </c>
      <c r="B346" s="65" t="s">
        <v>222</v>
      </c>
      <c r="C346" s="445">
        <f>C349</f>
        <v>35000</v>
      </c>
      <c r="D346" s="332">
        <v>35000</v>
      </c>
      <c r="E346" s="445">
        <f>E349</f>
        <v>0</v>
      </c>
      <c r="F346" s="527">
        <f>E346/D346</f>
        <v>0</v>
      </c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</row>
    <row r="347" spans="1:45" ht="15" customHeight="1" x14ac:dyDescent="0.2">
      <c r="A347" s="133"/>
      <c r="B347" s="218" t="s">
        <v>328</v>
      </c>
      <c r="C347" s="445"/>
      <c r="D347" s="332"/>
      <c r="E347" s="445"/>
      <c r="F347" s="520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</row>
    <row r="348" spans="1:45" ht="12.75" customHeight="1" x14ac:dyDescent="0.2">
      <c r="A348" s="134" t="s">
        <v>100</v>
      </c>
      <c r="B348" s="304" t="s">
        <v>122</v>
      </c>
      <c r="C348" s="486"/>
      <c r="D348" s="373"/>
      <c r="E348" s="486"/>
      <c r="F348" s="521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</row>
    <row r="349" spans="1:45" ht="12.75" customHeight="1" x14ac:dyDescent="0.2">
      <c r="A349" s="104">
        <v>3</v>
      </c>
      <c r="B349" s="247" t="s">
        <v>63</v>
      </c>
      <c r="C349" s="447">
        <f t="shared" ref="C349:E351" si="30">C350</f>
        <v>35000</v>
      </c>
      <c r="D349" s="334">
        <v>35000</v>
      </c>
      <c r="E349" s="447">
        <f t="shared" si="30"/>
        <v>0</v>
      </c>
      <c r="F349" s="522">
        <f>E349/D349</f>
        <v>0</v>
      </c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</row>
    <row r="350" spans="1:45" ht="12.75" customHeight="1" x14ac:dyDescent="0.2">
      <c r="A350" s="105">
        <v>32</v>
      </c>
      <c r="B350" s="248" t="s">
        <v>28</v>
      </c>
      <c r="C350" s="487">
        <f t="shared" si="30"/>
        <v>35000</v>
      </c>
      <c r="D350" s="374">
        <v>35000</v>
      </c>
      <c r="E350" s="487">
        <f t="shared" si="30"/>
        <v>0</v>
      </c>
      <c r="F350" s="523">
        <f>E350/D350</f>
        <v>0</v>
      </c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</row>
    <row r="351" spans="1:45" ht="12.75" customHeight="1" x14ac:dyDescent="0.2">
      <c r="A351" s="131">
        <v>323</v>
      </c>
      <c r="B351" s="305" t="s">
        <v>31</v>
      </c>
      <c r="C351" s="488">
        <f t="shared" si="30"/>
        <v>35000</v>
      </c>
      <c r="D351" s="375">
        <v>35000</v>
      </c>
      <c r="E351" s="488">
        <f t="shared" si="30"/>
        <v>0</v>
      </c>
      <c r="F351" s="524">
        <f>E351/D351</f>
        <v>0</v>
      </c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</row>
    <row r="352" spans="1:45" ht="12.75" customHeight="1" x14ac:dyDescent="0.2">
      <c r="A352" s="140">
        <v>323</v>
      </c>
      <c r="B352" s="306" t="s">
        <v>31</v>
      </c>
      <c r="C352" s="486">
        <v>35000</v>
      </c>
      <c r="D352" s="373">
        <v>35000</v>
      </c>
      <c r="E352" s="486">
        <v>0</v>
      </c>
      <c r="F352" s="52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</row>
    <row r="353" spans="1:45" ht="15" customHeight="1" x14ac:dyDescent="0.2">
      <c r="A353" s="132" t="s">
        <v>309</v>
      </c>
      <c r="B353" s="299" t="s">
        <v>223</v>
      </c>
      <c r="C353" s="445">
        <f>C356</f>
        <v>25000</v>
      </c>
      <c r="D353" s="332">
        <v>25000</v>
      </c>
      <c r="E353" s="445">
        <f>E356</f>
        <v>19797</v>
      </c>
      <c r="F353" s="527">
        <f>E353/D353</f>
        <v>0.79188000000000003</v>
      </c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</row>
    <row r="354" spans="1:45" ht="15" customHeight="1" x14ac:dyDescent="0.2">
      <c r="A354" s="133"/>
      <c r="B354" s="218" t="s">
        <v>328</v>
      </c>
      <c r="C354" s="445"/>
      <c r="D354" s="332"/>
      <c r="E354" s="445"/>
      <c r="F354" s="520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</row>
    <row r="355" spans="1:45" ht="12.75" customHeight="1" x14ac:dyDescent="0.2">
      <c r="A355" s="134" t="s">
        <v>100</v>
      </c>
      <c r="B355" s="304" t="s">
        <v>122</v>
      </c>
      <c r="C355" s="489"/>
      <c r="D355" s="376"/>
      <c r="E355" s="489"/>
      <c r="F355" s="521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</row>
    <row r="356" spans="1:45" ht="12.75" customHeight="1" x14ac:dyDescent="0.2">
      <c r="A356" s="104">
        <v>3</v>
      </c>
      <c r="B356" s="247" t="s">
        <v>63</v>
      </c>
      <c r="C356" s="447">
        <f t="shared" ref="C356:E358" si="31">C357</f>
        <v>25000</v>
      </c>
      <c r="D356" s="334">
        <v>25000</v>
      </c>
      <c r="E356" s="447">
        <f t="shared" si="31"/>
        <v>19797</v>
      </c>
      <c r="F356" s="522">
        <f>E356/D356</f>
        <v>0.79188000000000003</v>
      </c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</row>
    <row r="357" spans="1:45" ht="12.75" customHeight="1" x14ac:dyDescent="0.2">
      <c r="A357" s="105">
        <v>32</v>
      </c>
      <c r="B357" s="248" t="s">
        <v>28</v>
      </c>
      <c r="C357" s="487">
        <f t="shared" si="31"/>
        <v>25000</v>
      </c>
      <c r="D357" s="374">
        <v>25000</v>
      </c>
      <c r="E357" s="487">
        <f t="shared" si="31"/>
        <v>19797</v>
      </c>
      <c r="F357" s="523">
        <f>E357/D357</f>
        <v>0.79188000000000003</v>
      </c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</row>
    <row r="358" spans="1:45" ht="12.75" customHeight="1" x14ac:dyDescent="0.2">
      <c r="A358" s="131">
        <v>323</v>
      </c>
      <c r="B358" s="305" t="s">
        <v>31</v>
      </c>
      <c r="C358" s="488">
        <f t="shared" si="31"/>
        <v>25000</v>
      </c>
      <c r="D358" s="375">
        <v>25000</v>
      </c>
      <c r="E358" s="488">
        <f t="shared" si="31"/>
        <v>19797</v>
      </c>
      <c r="F358" s="524">
        <f>E358/D358</f>
        <v>0.79188000000000003</v>
      </c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</row>
    <row r="359" spans="1:45" ht="12.75" customHeight="1" x14ac:dyDescent="0.2">
      <c r="A359" s="140">
        <v>323</v>
      </c>
      <c r="B359" s="306" t="s">
        <v>31</v>
      </c>
      <c r="C359" s="465">
        <v>25000</v>
      </c>
      <c r="D359" s="352">
        <v>25000</v>
      </c>
      <c r="E359" s="465">
        <v>19797</v>
      </c>
      <c r="F359" s="52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</row>
    <row r="360" spans="1:45" ht="15" customHeight="1" x14ac:dyDescent="0.2">
      <c r="A360" s="132" t="s">
        <v>310</v>
      </c>
      <c r="B360" s="299" t="s">
        <v>224</v>
      </c>
      <c r="C360" s="445">
        <f>C363</f>
        <v>25000</v>
      </c>
      <c r="D360" s="332">
        <v>25000</v>
      </c>
      <c r="E360" s="445">
        <f>E363</f>
        <v>12000</v>
      </c>
      <c r="F360" s="527">
        <f>E360/D360</f>
        <v>0.48</v>
      </c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</row>
    <row r="361" spans="1:45" ht="15" customHeight="1" x14ac:dyDescent="0.2">
      <c r="A361" s="133"/>
      <c r="B361" s="218" t="s">
        <v>335</v>
      </c>
      <c r="C361" s="445"/>
      <c r="D361" s="332"/>
      <c r="E361" s="445"/>
      <c r="F361" s="520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</row>
    <row r="362" spans="1:45" ht="12.75" customHeight="1" x14ac:dyDescent="0.2">
      <c r="A362" s="134" t="s">
        <v>101</v>
      </c>
      <c r="B362" s="246" t="s">
        <v>122</v>
      </c>
      <c r="C362" s="446"/>
      <c r="D362" s="333"/>
      <c r="E362" s="446"/>
      <c r="F362" s="521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</row>
    <row r="363" spans="1:45" ht="12.75" customHeight="1" x14ac:dyDescent="0.2">
      <c r="A363" s="104">
        <v>3</v>
      </c>
      <c r="B363" s="247" t="s">
        <v>63</v>
      </c>
      <c r="C363" s="447">
        <f t="shared" ref="C363:E365" si="32">C364</f>
        <v>25000</v>
      </c>
      <c r="D363" s="334">
        <v>25000</v>
      </c>
      <c r="E363" s="447">
        <f t="shared" si="32"/>
        <v>12000</v>
      </c>
      <c r="F363" s="522">
        <f>E363/D363</f>
        <v>0.48</v>
      </c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</row>
    <row r="364" spans="1:45" ht="12.75" customHeight="1" x14ac:dyDescent="0.2">
      <c r="A364" s="105">
        <v>32</v>
      </c>
      <c r="B364" s="248" t="s">
        <v>28</v>
      </c>
      <c r="C364" s="448">
        <f t="shared" si="32"/>
        <v>25000</v>
      </c>
      <c r="D364" s="335">
        <v>25000</v>
      </c>
      <c r="E364" s="448">
        <f t="shared" si="32"/>
        <v>12000</v>
      </c>
      <c r="F364" s="523">
        <f>E364/D364</f>
        <v>0.48</v>
      </c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</row>
    <row r="365" spans="1:45" ht="12.75" customHeight="1" x14ac:dyDescent="0.2">
      <c r="A365" s="131">
        <v>323</v>
      </c>
      <c r="B365" s="253" t="s">
        <v>31</v>
      </c>
      <c r="C365" s="464">
        <f t="shared" si="32"/>
        <v>25000</v>
      </c>
      <c r="D365" s="351">
        <v>25000</v>
      </c>
      <c r="E365" s="464">
        <f t="shared" si="32"/>
        <v>12000</v>
      </c>
      <c r="F365" s="524">
        <f>E365/D365</f>
        <v>0.48</v>
      </c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</row>
    <row r="366" spans="1:45" ht="12.75" customHeight="1" x14ac:dyDescent="0.2">
      <c r="A366" s="140">
        <v>323</v>
      </c>
      <c r="B366" s="246" t="s">
        <v>31</v>
      </c>
      <c r="C366" s="465">
        <v>25000</v>
      </c>
      <c r="D366" s="352">
        <v>25000</v>
      </c>
      <c r="E366" s="465">
        <v>12000</v>
      </c>
      <c r="F366" s="52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</row>
    <row r="367" spans="1:45" ht="25.5" x14ac:dyDescent="0.2">
      <c r="A367" s="132" t="s">
        <v>400</v>
      </c>
      <c r="B367" s="443" t="s">
        <v>401</v>
      </c>
      <c r="C367" s="445">
        <f>C370</f>
        <v>0</v>
      </c>
      <c r="D367" s="332">
        <v>5000</v>
      </c>
      <c r="E367" s="445">
        <f>E370</f>
        <v>0</v>
      </c>
      <c r="F367" s="527">
        <f>E367/D367</f>
        <v>0</v>
      </c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</row>
    <row r="368" spans="1:45" ht="15" customHeight="1" x14ac:dyDescent="0.2">
      <c r="A368" s="133"/>
      <c r="B368" s="218" t="s">
        <v>335</v>
      </c>
      <c r="C368" s="445"/>
      <c r="D368" s="332"/>
      <c r="E368" s="445"/>
      <c r="F368" s="520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</row>
    <row r="369" spans="1:45" ht="12.75" customHeight="1" x14ac:dyDescent="0.2">
      <c r="A369" s="134" t="s">
        <v>101</v>
      </c>
      <c r="B369" s="246" t="s">
        <v>122</v>
      </c>
      <c r="C369" s="446"/>
      <c r="D369" s="333"/>
      <c r="E369" s="446"/>
      <c r="F369" s="521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</row>
    <row r="370" spans="1:45" ht="12.75" customHeight="1" x14ac:dyDescent="0.2">
      <c r="A370" s="104">
        <v>3</v>
      </c>
      <c r="B370" s="247" t="s">
        <v>63</v>
      </c>
      <c r="C370" s="447">
        <f t="shared" ref="C370:E372" si="33">C371</f>
        <v>0</v>
      </c>
      <c r="D370" s="334">
        <v>5000</v>
      </c>
      <c r="E370" s="447">
        <f t="shared" si="33"/>
        <v>0</v>
      </c>
      <c r="F370" s="522">
        <f>E370/D370</f>
        <v>0</v>
      </c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</row>
    <row r="371" spans="1:45" ht="12.75" customHeight="1" x14ac:dyDescent="0.2">
      <c r="A371" s="105">
        <v>32</v>
      </c>
      <c r="B371" s="248" t="s">
        <v>28</v>
      </c>
      <c r="C371" s="448">
        <f t="shared" si="33"/>
        <v>0</v>
      </c>
      <c r="D371" s="335">
        <v>5000</v>
      </c>
      <c r="E371" s="448">
        <f t="shared" si="33"/>
        <v>0</v>
      </c>
      <c r="F371" s="523">
        <f>E371/D371</f>
        <v>0</v>
      </c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</row>
    <row r="372" spans="1:45" ht="12.75" customHeight="1" x14ac:dyDescent="0.2">
      <c r="A372" s="131">
        <v>323</v>
      </c>
      <c r="B372" s="253" t="s">
        <v>31</v>
      </c>
      <c r="C372" s="464">
        <f t="shared" si="33"/>
        <v>0</v>
      </c>
      <c r="D372" s="351">
        <v>5000</v>
      </c>
      <c r="E372" s="464">
        <f t="shared" si="33"/>
        <v>0</v>
      </c>
      <c r="F372" s="524">
        <f>E372/D372</f>
        <v>0</v>
      </c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</row>
    <row r="373" spans="1:45" ht="12.75" customHeight="1" x14ac:dyDescent="0.2">
      <c r="A373" s="140">
        <v>323</v>
      </c>
      <c r="B373" s="246" t="s">
        <v>31</v>
      </c>
      <c r="C373" s="465"/>
      <c r="D373" s="352">
        <v>5000</v>
      </c>
      <c r="E373" s="465">
        <v>0</v>
      </c>
      <c r="F373" s="52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</row>
    <row r="374" spans="1:45" ht="24.95" customHeight="1" x14ac:dyDescent="0.2">
      <c r="A374" s="879" t="s">
        <v>109</v>
      </c>
      <c r="B374" s="880"/>
      <c r="C374" s="490"/>
      <c r="D374" s="377"/>
      <c r="E374" s="490"/>
      <c r="F374" s="536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</row>
    <row r="375" spans="1:45" ht="24.95" customHeight="1" x14ac:dyDescent="0.2">
      <c r="A375" s="183" t="s">
        <v>289</v>
      </c>
      <c r="B375" s="66"/>
      <c r="C375" s="468">
        <f>C376+C383+C390+C397</f>
        <v>225000</v>
      </c>
      <c r="D375" s="355">
        <v>255000</v>
      </c>
      <c r="E375" s="468">
        <f>E376+E383+E390+E397</f>
        <v>165000</v>
      </c>
      <c r="F375" s="532">
        <f>E375/D375</f>
        <v>0.6470588235294118</v>
      </c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</row>
    <row r="376" spans="1:45" ht="15" customHeight="1" x14ac:dyDescent="0.2">
      <c r="A376" s="178" t="s">
        <v>311</v>
      </c>
      <c r="B376" s="65" t="s">
        <v>227</v>
      </c>
      <c r="C376" s="473">
        <f>C379</f>
        <v>180000</v>
      </c>
      <c r="D376" s="360">
        <v>210000</v>
      </c>
      <c r="E376" s="473">
        <f>E379</f>
        <v>140000</v>
      </c>
      <c r="F376" s="527">
        <f>E376/D376</f>
        <v>0.66666666666666663</v>
      </c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</row>
    <row r="377" spans="1:45" ht="15" customHeight="1" x14ac:dyDescent="0.2">
      <c r="A377" s="179"/>
      <c r="B377" s="280" t="s">
        <v>327</v>
      </c>
      <c r="C377" s="473"/>
      <c r="D377" s="360"/>
      <c r="E377" s="473"/>
      <c r="F377" s="520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</row>
    <row r="378" spans="1:45" ht="12.75" customHeight="1" x14ac:dyDescent="0.2">
      <c r="A378" s="184" t="s">
        <v>110</v>
      </c>
      <c r="B378" s="307" t="s">
        <v>122</v>
      </c>
      <c r="C378" s="491"/>
      <c r="D378" s="378"/>
      <c r="E378" s="491"/>
      <c r="F378" s="521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</row>
    <row r="379" spans="1:45" ht="12.75" customHeight="1" x14ac:dyDescent="0.2">
      <c r="A379" s="104">
        <v>3</v>
      </c>
      <c r="B379" s="247" t="s">
        <v>63</v>
      </c>
      <c r="C379" s="492">
        <f t="shared" ref="C379:E381" si="34">C380</f>
        <v>180000</v>
      </c>
      <c r="D379" s="379">
        <v>210000</v>
      </c>
      <c r="E379" s="492">
        <f t="shared" si="34"/>
        <v>140000</v>
      </c>
      <c r="F379" s="522">
        <f>E379/D379</f>
        <v>0.66666666666666663</v>
      </c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</row>
    <row r="380" spans="1:45" ht="12.75" customHeight="1" x14ac:dyDescent="0.2">
      <c r="A380" s="105">
        <v>38</v>
      </c>
      <c r="B380" s="248" t="s">
        <v>36</v>
      </c>
      <c r="C380" s="493">
        <f t="shared" si="34"/>
        <v>180000</v>
      </c>
      <c r="D380" s="380">
        <v>210000</v>
      </c>
      <c r="E380" s="493">
        <f t="shared" si="34"/>
        <v>140000</v>
      </c>
      <c r="F380" s="523">
        <f>E380/D380</f>
        <v>0.66666666666666663</v>
      </c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</row>
    <row r="381" spans="1:45" ht="12.75" customHeight="1" x14ac:dyDescent="0.2">
      <c r="A381" s="135">
        <v>381</v>
      </c>
      <c r="B381" s="290" t="s">
        <v>65</v>
      </c>
      <c r="C381" s="476">
        <f t="shared" si="34"/>
        <v>180000</v>
      </c>
      <c r="D381" s="363">
        <v>210000</v>
      </c>
      <c r="E381" s="476">
        <f t="shared" si="34"/>
        <v>140000</v>
      </c>
      <c r="F381" s="524">
        <f>E381/D381</f>
        <v>0.66666666666666663</v>
      </c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</row>
    <row r="382" spans="1:45" ht="12.75" customHeight="1" x14ac:dyDescent="0.2">
      <c r="A382" s="136">
        <v>381</v>
      </c>
      <c r="B382" s="308" t="s">
        <v>65</v>
      </c>
      <c r="C382" s="477">
        <v>180000</v>
      </c>
      <c r="D382" s="364">
        <v>210000</v>
      </c>
      <c r="E382" s="477">
        <v>140000</v>
      </c>
      <c r="F382" s="52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</row>
    <row r="383" spans="1:45" ht="15" customHeight="1" x14ac:dyDescent="0.2">
      <c r="A383" s="178" t="s">
        <v>312</v>
      </c>
      <c r="B383" s="299" t="s">
        <v>228</v>
      </c>
      <c r="C383" s="473">
        <f>C386</f>
        <v>35000</v>
      </c>
      <c r="D383" s="360">
        <v>35000</v>
      </c>
      <c r="E383" s="473">
        <f>E386</f>
        <v>20000</v>
      </c>
      <c r="F383" s="527">
        <f>E383/D383</f>
        <v>0.5714285714285714</v>
      </c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</row>
    <row r="384" spans="1:45" ht="15" customHeight="1" x14ac:dyDescent="0.2">
      <c r="A384" s="179"/>
      <c r="B384" s="280" t="s">
        <v>327</v>
      </c>
      <c r="C384" s="473"/>
      <c r="D384" s="360"/>
      <c r="E384" s="473"/>
      <c r="F384" s="520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</row>
    <row r="385" spans="1:45" ht="15" customHeight="1" x14ac:dyDescent="0.2">
      <c r="A385" s="184" t="s">
        <v>110</v>
      </c>
      <c r="B385" s="307" t="s">
        <v>122</v>
      </c>
      <c r="C385" s="494"/>
      <c r="D385" s="381"/>
      <c r="E385" s="494"/>
      <c r="F385" s="521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</row>
    <row r="386" spans="1:45" ht="12.75" customHeight="1" x14ac:dyDescent="0.2">
      <c r="A386" s="104">
        <v>3</v>
      </c>
      <c r="B386" s="247" t="s">
        <v>63</v>
      </c>
      <c r="C386" s="463">
        <f t="shared" ref="C386:E388" si="35">C387</f>
        <v>35000</v>
      </c>
      <c r="D386" s="350">
        <v>35000</v>
      </c>
      <c r="E386" s="463">
        <f t="shared" si="35"/>
        <v>20000</v>
      </c>
      <c r="F386" s="522">
        <f>E386/D386</f>
        <v>0.5714285714285714</v>
      </c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</row>
    <row r="387" spans="1:45" ht="12.75" customHeight="1" x14ac:dyDescent="0.2">
      <c r="A387" s="105">
        <v>38</v>
      </c>
      <c r="B387" s="248" t="s">
        <v>36</v>
      </c>
      <c r="C387" s="475">
        <f t="shared" si="35"/>
        <v>35000</v>
      </c>
      <c r="D387" s="362">
        <v>35000</v>
      </c>
      <c r="E387" s="475">
        <f t="shared" si="35"/>
        <v>20000</v>
      </c>
      <c r="F387" s="523">
        <f>E387/D387</f>
        <v>0.5714285714285714</v>
      </c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</row>
    <row r="388" spans="1:45" ht="12.75" customHeight="1" x14ac:dyDescent="0.2">
      <c r="A388" s="135">
        <v>381</v>
      </c>
      <c r="B388" s="290" t="s">
        <v>65</v>
      </c>
      <c r="C388" s="476">
        <f t="shared" si="35"/>
        <v>35000</v>
      </c>
      <c r="D388" s="363">
        <v>35000</v>
      </c>
      <c r="E388" s="476">
        <f t="shared" si="35"/>
        <v>20000</v>
      </c>
      <c r="F388" s="524">
        <f>E388/D388</f>
        <v>0.5714285714285714</v>
      </c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</row>
    <row r="389" spans="1:45" ht="12.75" customHeight="1" x14ac:dyDescent="0.2">
      <c r="A389" s="136">
        <v>381</v>
      </c>
      <c r="B389" s="308" t="s">
        <v>65</v>
      </c>
      <c r="C389" s="495">
        <v>35000</v>
      </c>
      <c r="D389" s="382">
        <v>35000</v>
      </c>
      <c r="E389" s="495">
        <v>20000</v>
      </c>
      <c r="F389" s="52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</row>
    <row r="390" spans="1:45" ht="15" customHeight="1" x14ac:dyDescent="0.2">
      <c r="A390" s="178" t="s">
        <v>313</v>
      </c>
      <c r="B390" s="299" t="s">
        <v>229</v>
      </c>
      <c r="C390" s="473">
        <f>C393</f>
        <v>5000</v>
      </c>
      <c r="D390" s="360">
        <v>5000</v>
      </c>
      <c r="E390" s="473">
        <f>E393</f>
        <v>5000</v>
      </c>
      <c r="F390" s="527">
        <f>E390/D390</f>
        <v>1</v>
      </c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</row>
    <row r="391" spans="1:45" ht="15" customHeight="1" x14ac:dyDescent="0.2">
      <c r="A391" s="179"/>
      <c r="B391" s="280" t="s">
        <v>327</v>
      </c>
      <c r="C391" s="473"/>
      <c r="D391" s="360"/>
      <c r="E391" s="473"/>
      <c r="F391" s="520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</row>
    <row r="392" spans="1:45" ht="15" customHeight="1" x14ac:dyDescent="0.2">
      <c r="A392" s="184" t="s">
        <v>110</v>
      </c>
      <c r="B392" s="307" t="s">
        <v>122</v>
      </c>
      <c r="C392" s="496"/>
      <c r="D392" s="383"/>
      <c r="E392" s="496"/>
      <c r="F392" s="521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</row>
    <row r="393" spans="1:45" ht="12.75" customHeight="1" x14ac:dyDescent="0.2">
      <c r="A393" s="104">
        <v>3</v>
      </c>
      <c r="B393" s="247" t="s">
        <v>63</v>
      </c>
      <c r="C393" s="463">
        <f t="shared" ref="C393:E395" si="36">C394</f>
        <v>5000</v>
      </c>
      <c r="D393" s="350">
        <v>5000</v>
      </c>
      <c r="E393" s="463">
        <f t="shared" si="36"/>
        <v>5000</v>
      </c>
      <c r="F393" s="522">
        <f>E393/D393</f>
        <v>1</v>
      </c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</row>
    <row r="394" spans="1:45" ht="12.75" customHeight="1" x14ac:dyDescent="0.2">
      <c r="A394" s="105">
        <v>38</v>
      </c>
      <c r="B394" s="248" t="s">
        <v>36</v>
      </c>
      <c r="C394" s="475">
        <f t="shared" si="36"/>
        <v>5000</v>
      </c>
      <c r="D394" s="362">
        <v>5000</v>
      </c>
      <c r="E394" s="475">
        <f t="shared" si="36"/>
        <v>5000</v>
      </c>
      <c r="F394" s="523">
        <f>E394/D394</f>
        <v>1</v>
      </c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</row>
    <row r="395" spans="1:45" ht="12.75" customHeight="1" x14ac:dyDescent="0.2">
      <c r="A395" s="135">
        <v>381</v>
      </c>
      <c r="B395" s="290" t="s">
        <v>65</v>
      </c>
      <c r="C395" s="476">
        <f t="shared" si="36"/>
        <v>5000</v>
      </c>
      <c r="D395" s="363">
        <v>5000</v>
      </c>
      <c r="E395" s="476">
        <f t="shared" si="36"/>
        <v>5000</v>
      </c>
      <c r="F395" s="524">
        <f>E395/D395</f>
        <v>1</v>
      </c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</row>
    <row r="396" spans="1:45" ht="12.75" customHeight="1" x14ac:dyDescent="0.2">
      <c r="A396" s="136">
        <v>381</v>
      </c>
      <c r="B396" s="308" t="s">
        <v>65</v>
      </c>
      <c r="C396" s="495">
        <v>5000</v>
      </c>
      <c r="D396" s="382">
        <v>5000</v>
      </c>
      <c r="E396" s="495">
        <v>5000</v>
      </c>
      <c r="F396" s="52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</row>
    <row r="397" spans="1:45" ht="15" customHeight="1" x14ac:dyDescent="0.2">
      <c r="A397" s="178" t="s">
        <v>314</v>
      </c>
      <c r="B397" s="299" t="s">
        <v>230</v>
      </c>
      <c r="C397" s="473">
        <f>C400</f>
        <v>5000</v>
      </c>
      <c r="D397" s="360">
        <v>5000</v>
      </c>
      <c r="E397" s="473">
        <f>E400</f>
        <v>0</v>
      </c>
      <c r="F397" s="527">
        <f>E397/D397</f>
        <v>0</v>
      </c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</row>
    <row r="398" spans="1:45" ht="15" customHeight="1" x14ac:dyDescent="0.2">
      <c r="A398" s="179"/>
      <c r="B398" s="280" t="s">
        <v>327</v>
      </c>
      <c r="C398" s="473"/>
      <c r="D398" s="360"/>
      <c r="E398" s="473"/>
      <c r="F398" s="520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</row>
    <row r="399" spans="1:45" ht="15" customHeight="1" x14ac:dyDescent="0.2">
      <c r="A399" s="402" t="s">
        <v>110</v>
      </c>
      <c r="B399" s="403" t="s">
        <v>122</v>
      </c>
      <c r="C399" s="473"/>
      <c r="D399" s="360"/>
      <c r="E399" s="473"/>
      <c r="F399" s="520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</row>
    <row r="400" spans="1:45" ht="12.75" customHeight="1" x14ac:dyDescent="0.2">
      <c r="A400" s="104">
        <v>3</v>
      </c>
      <c r="B400" s="247" t="s">
        <v>63</v>
      </c>
      <c r="C400" s="463">
        <f t="shared" ref="C400:E402" si="37">C401</f>
        <v>5000</v>
      </c>
      <c r="D400" s="350">
        <v>5000</v>
      </c>
      <c r="E400" s="463">
        <f t="shared" si="37"/>
        <v>0</v>
      </c>
      <c r="F400" s="522">
        <f>E400/D400</f>
        <v>0</v>
      </c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</row>
    <row r="401" spans="1:45" ht="12.75" customHeight="1" x14ac:dyDescent="0.2">
      <c r="A401" s="105">
        <v>38</v>
      </c>
      <c r="B401" s="248" t="s">
        <v>36</v>
      </c>
      <c r="C401" s="475">
        <f t="shared" si="37"/>
        <v>5000</v>
      </c>
      <c r="D401" s="362">
        <v>5000</v>
      </c>
      <c r="E401" s="475">
        <f t="shared" si="37"/>
        <v>0</v>
      </c>
      <c r="F401" s="523">
        <f>E401/D401</f>
        <v>0</v>
      </c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</row>
    <row r="402" spans="1:45" ht="12.75" customHeight="1" x14ac:dyDescent="0.2">
      <c r="A402" s="135">
        <v>381</v>
      </c>
      <c r="B402" s="290" t="s">
        <v>65</v>
      </c>
      <c r="C402" s="476">
        <f t="shared" si="37"/>
        <v>5000</v>
      </c>
      <c r="D402" s="363">
        <v>5000</v>
      </c>
      <c r="E402" s="476">
        <f t="shared" si="37"/>
        <v>0</v>
      </c>
      <c r="F402" s="524">
        <f>E402/D402</f>
        <v>0</v>
      </c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</row>
    <row r="403" spans="1:45" ht="12.75" customHeight="1" x14ac:dyDescent="0.2">
      <c r="A403" s="136">
        <v>381</v>
      </c>
      <c r="B403" s="308" t="s">
        <v>65</v>
      </c>
      <c r="C403" s="495">
        <v>5000</v>
      </c>
      <c r="D403" s="382">
        <v>5000</v>
      </c>
      <c r="E403" s="495">
        <v>0</v>
      </c>
      <c r="F403" s="52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</row>
    <row r="404" spans="1:45" ht="24.95" customHeight="1" x14ac:dyDescent="0.2">
      <c r="A404" s="879" t="s">
        <v>249</v>
      </c>
      <c r="B404" s="880"/>
      <c r="C404" s="472"/>
      <c r="D404" s="359"/>
      <c r="E404" s="472"/>
      <c r="F404" s="536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</row>
    <row r="405" spans="1:45" ht="24.95" customHeight="1" x14ac:dyDescent="0.2">
      <c r="A405" s="185" t="s">
        <v>290</v>
      </c>
      <c r="B405" s="309"/>
      <c r="C405" s="497">
        <f>C406+C413+C420+C427+C434</f>
        <v>2447000</v>
      </c>
      <c r="D405" s="384">
        <v>2847000</v>
      </c>
      <c r="E405" s="497">
        <f>E406+E413+E420+E427+E434</f>
        <v>18216</v>
      </c>
      <c r="F405" s="532">
        <f>E405/D405</f>
        <v>6.3983140147523708E-3</v>
      </c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</row>
    <row r="406" spans="1:45" ht="24" x14ac:dyDescent="0.2">
      <c r="A406" s="186" t="s">
        <v>315</v>
      </c>
      <c r="B406" s="310" t="s">
        <v>231</v>
      </c>
      <c r="C406" s="473">
        <f>C409</f>
        <v>20000</v>
      </c>
      <c r="D406" s="360">
        <v>20000</v>
      </c>
      <c r="E406" s="473">
        <f>E409</f>
        <v>0</v>
      </c>
      <c r="F406" s="527">
        <f>E406/D406</f>
        <v>0</v>
      </c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</row>
    <row r="407" spans="1:45" ht="15" customHeight="1" x14ac:dyDescent="0.2">
      <c r="A407" s="187"/>
      <c r="B407" s="311" t="s">
        <v>326</v>
      </c>
      <c r="C407" s="498"/>
      <c r="D407" s="385"/>
      <c r="E407" s="498"/>
      <c r="F407" s="520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</row>
    <row r="408" spans="1:45" ht="12.75" customHeight="1" x14ac:dyDescent="0.2">
      <c r="A408" s="188" t="s">
        <v>110</v>
      </c>
      <c r="B408" s="312" t="s">
        <v>122</v>
      </c>
      <c r="C408" s="499"/>
      <c r="D408" s="386"/>
      <c r="E408" s="499"/>
      <c r="F408" s="521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</row>
    <row r="409" spans="1:45" ht="12.75" customHeight="1" x14ac:dyDescent="0.2">
      <c r="A409" s="104">
        <v>3</v>
      </c>
      <c r="B409" s="247" t="s">
        <v>63</v>
      </c>
      <c r="C409" s="447">
        <f t="shared" ref="C409:E411" si="38">C410</f>
        <v>20000</v>
      </c>
      <c r="D409" s="334">
        <v>20000</v>
      </c>
      <c r="E409" s="447">
        <f t="shared" si="38"/>
        <v>0</v>
      </c>
      <c r="F409" s="522">
        <f>E409/D409</f>
        <v>0</v>
      </c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</row>
    <row r="410" spans="1:45" ht="12.75" customHeight="1" x14ac:dyDescent="0.2">
      <c r="A410" s="105">
        <v>32</v>
      </c>
      <c r="B410" s="248" t="s">
        <v>28</v>
      </c>
      <c r="C410" s="448">
        <f t="shared" si="38"/>
        <v>20000</v>
      </c>
      <c r="D410" s="335">
        <v>20000</v>
      </c>
      <c r="E410" s="448">
        <f t="shared" si="38"/>
        <v>0</v>
      </c>
      <c r="F410" s="523">
        <f>E410/D410</f>
        <v>0</v>
      </c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</row>
    <row r="411" spans="1:45" ht="12.75" customHeight="1" x14ac:dyDescent="0.2">
      <c r="A411" s="131">
        <v>323</v>
      </c>
      <c r="B411" s="253" t="s">
        <v>31</v>
      </c>
      <c r="C411" s="464">
        <f t="shared" si="38"/>
        <v>20000</v>
      </c>
      <c r="D411" s="351">
        <v>20000</v>
      </c>
      <c r="E411" s="464">
        <f t="shared" si="38"/>
        <v>0</v>
      </c>
      <c r="F411" s="524">
        <f>E411/D411</f>
        <v>0</v>
      </c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</row>
    <row r="412" spans="1:45" ht="12.75" customHeight="1" x14ac:dyDescent="0.2">
      <c r="A412" s="140">
        <v>323</v>
      </c>
      <c r="B412" s="246" t="s">
        <v>31</v>
      </c>
      <c r="C412" s="465">
        <v>20000</v>
      </c>
      <c r="D412" s="352">
        <v>20000</v>
      </c>
      <c r="E412" s="465">
        <v>0</v>
      </c>
      <c r="F412" s="52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</row>
    <row r="413" spans="1:45" ht="15" customHeight="1" x14ac:dyDescent="0.2">
      <c r="A413" s="186" t="s">
        <v>316</v>
      </c>
      <c r="B413" s="313" t="s">
        <v>232</v>
      </c>
      <c r="C413" s="473">
        <f>C416</f>
        <v>15000</v>
      </c>
      <c r="D413" s="360">
        <v>15000</v>
      </c>
      <c r="E413" s="473">
        <f>E416</f>
        <v>11961</v>
      </c>
      <c r="F413" s="527">
        <f>E413/D413</f>
        <v>0.7974</v>
      </c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</row>
    <row r="414" spans="1:45" ht="15" customHeight="1" x14ac:dyDescent="0.2">
      <c r="A414" s="187"/>
      <c r="B414" s="311" t="s">
        <v>326</v>
      </c>
      <c r="C414" s="498"/>
      <c r="D414" s="385"/>
      <c r="E414" s="498"/>
      <c r="F414" s="520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</row>
    <row r="415" spans="1:45" ht="12.75" customHeight="1" x14ac:dyDescent="0.2">
      <c r="A415" s="188" t="s">
        <v>110</v>
      </c>
      <c r="B415" s="314" t="s">
        <v>122</v>
      </c>
      <c r="C415" s="500"/>
      <c r="D415" s="387"/>
      <c r="E415" s="500"/>
      <c r="F415" s="521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</row>
    <row r="416" spans="1:45" ht="12.75" customHeight="1" x14ac:dyDescent="0.2">
      <c r="A416" s="104">
        <v>3</v>
      </c>
      <c r="B416" s="247" t="s">
        <v>63</v>
      </c>
      <c r="C416" s="447">
        <f t="shared" ref="C416:E418" si="39">C417</f>
        <v>15000</v>
      </c>
      <c r="D416" s="334">
        <v>15000</v>
      </c>
      <c r="E416" s="447">
        <f t="shared" si="39"/>
        <v>11961</v>
      </c>
      <c r="F416" s="522">
        <f>E416/D416</f>
        <v>0.7974</v>
      </c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</row>
    <row r="417" spans="1:45" ht="12.75" customHeight="1" x14ac:dyDescent="0.2">
      <c r="A417" s="105">
        <v>32</v>
      </c>
      <c r="B417" s="248" t="s">
        <v>28</v>
      </c>
      <c r="C417" s="448">
        <f t="shared" si="39"/>
        <v>15000</v>
      </c>
      <c r="D417" s="335">
        <v>15000</v>
      </c>
      <c r="E417" s="448">
        <f t="shared" si="39"/>
        <v>11961</v>
      </c>
      <c r="F417" s="523">
        <f>E417/D417</f>
        <v>0.7974</v>
      </c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</row>
    <row r="418" spans="1:45" ht="12.75" customHeight="1" x14ac:dyDescent="0.2">
      <c r="A418" s="131">
        <v>323</v>
      </c>
      <c r="B418" s="253" t="s">
        <v>31</v>
      </c>
      <c r="C418" s="464">
        <f t="shared" si="39"/>
        <v>15000</v>
      </c>
      <c r="D418" s="351">
        <v>15000</v>
      </c>
      <c r="E418" s="464">
        <f t="shared" si="39"/>
        <v>11961</v>
      </c>
      <c r="F418" s="524">
        <f>E418/D418</f>
        <v>0.7974</v>
      </c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</row>
    <row r="419" spans="1:45" ht="12.75" customHeight="1" x14ac:dyDescent="0.2">
      <c r="A419" s="140">
        <v>323</v>
      </c>
      <c r="B419" s="246" t="s">
        <v>31</v>
      </c>
      <c r="C419" s="465">
        <v>15000</v>
      </c>
      <c r="D419" s="352">
        <v>15000</v>
      </c>
      <c r="E419" s="465">
        <v>11961</v>
      </c>
      <c r="F419" s="52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</row>
    <row r="420" spans="1:45" ht="15" customHeight="1" x14ac:dyDescent="0.2">
      <c r="A420" s="186" t="s">
        <v>317</v>
      </c>
      <c r="B420" s="313" t="s">
        <v>233</v>
      </c>
      <c r="C420" s="473">
        <f>C423</f>
        <v>20000</v>
      </c>
      <c r="D420" s="360">
        <v>20000</v>
      </c>
      <c r="E420" s="473">
        <f>E423</f>
        <v>0</v>
      </c>
      <c r="F420" s="527">
        <f>E420/D420</f>
        <v>0</v>
      </c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</row>
    <row r="421" spans="1:45" ht="15" customHeight="1" x14ac:dyDescent="0.2">
      <c r="A421" s="187"/>
      <c r="B421" s="311" t="s">
        <v>326</v>
      </c>
      <c r="C421" s="498"/>
      <c r="D421" s="385"/>
      <c r="E421" s="498"/>
      <c r="F421" s="520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</row>
    <row r="422" spans="1:45" ht="12.75" customHeight="1" x14ac:dyDescent="0.2">
      <c r="A422" s="188" t="s">
        <v>110</v>
      </c>
      <c r="B422" s="312" t="s">
        <v>122</v>
      </c>
      <c r="C422" s="499"/>
      <c r="D422" s="386"/>
      <c r="E422" s="499"/>
      <c r="F422" s="521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</row>
    <row r="423" spans="1:45" ht="12.75" customHeight="1" x14ac:dyDescent="0.2">
      <c r="A423" s="104">
        <v>3</v>
      </c>
      <c r="B423" s="247" t="s">
        <v>63</v>
      </c>
      <c r="C423" s="447">
        <f t="shared" ref="C423:E425" si="40">C424</f>
        <v>20000</v>
      </c>
      <c r="D423" s="334">
        <v>20000</v>
      </c>
      <c r="E423" s="447">
        <f t="shared" si="40"/>
        <v>0</v>
      </c>
      <c r="F423" s="522">
        <f>E423/D423</f>
        <v>0</v>
      </c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</row>
    <row r="424" spans="1:45" ht="12.75" customHeight="1" x14ac:dyDescent="0.2">
      <c r="A424" s="105">
        <v>32</v>
      </c>
      <c r="B424" s="248" t="s">
        <v>28</v>
      </c>
      <c r="C424" s="448">
        <f t="shared" si="40"/>
        <v>20000</v>
      </c>
      <c r="D424" s="335">
        <v>20000</v>
      </c>
      <c r="E424" s="448">
        <f t="shared" si="40"/>
        <v>0</v>
      </c>
      <c r="F424" s="523">
        <f>E424/D424</f>
        <v>0</v>
      </c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</row>
    <row r="425" spans="1:45" ht="12.75" customHeight="1" x14ac:dyDescent="0.2">
      <c r="A425" s="131">
        <v>323</v>
      </c>
      <c r="B425" s="253" t="s">
        <v>31</v>
      </c>
      <c r="C425" s="464">
        <f t="shared" si="40"/>
        <v>20000</v>
      </c>
      <c r="D425" s="351">
        <v>20000</v>
      </c>
      <c r="E425" s="464">
        <f t="shared" si="40"/>
        <v>0</v>
      </c>
      <c r="F425" s="524">
        <f>E425/D425</f>
        <v>0</v>
      </c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</row>
    <row r="426" spans="1:45" ht="12.75" customHeight="1" x14ac:dyDescent="0.2">
      <c r="A426" s="140">
        <v>323</v>
      </c>
      <c r="B426" s="246" t="s">
        <v>31</v>
      </c>
      <c r="C426" s="465">
        <v>20000</v>
      </c>
      <c r="D426" s="352">
        <v>20000</v>
      </c>
      <c r="E426" s="465">
        <v>0</v>
      </c>
      <c r="F426" s="52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</row>
    <row r="427" spans="1:45" ht="15" customHeight="1" x14ac:dyDescent="0.2">
      <c r="A427" s="189" t="s">
        <v>212</v>
      </c>
      <c r="B427" s="313" t="s">
        <v>234</v>
      </c>
      <c r="C427" s="445">
        <f>C430</f>
        <v>2380000</v>
      </c>
      <c r="D427" s="332">
        <v>2780000</v>
      </c>
      <c r="E427" s="445">
        <f>E430</f>
        <v>2475</v>
      </c>
      <c r="F427" s="527">
        <f>E427/D427</f>
        <v>8.9028776978417263E-4</v>
      </c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</row>
    <row r="428" spans="1:45" ht="15" customHeight="1" x14ac:dyDescent="0.2">
      <c r="A428" s="190" t="s">
        <v>318</v>
      </c>
      <c r="B428" s="311" t="s">
        <v>326</v>
      </c>
      <c r="C428" s="501"/>
      <c r="D428" s="388"/>
      <c r="E428" s="501"/>
      <c r="F428" s="520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</row>
    <row r="429" spans="1:45" ht="12.75" customHeight="1" x14ac:dyDescent="0.2">
      <c r="A429" s="191" t="s">
        <v>99</v>
      </c>
      <c r="B429" s="315" t="s">
        <v>153</v>
      </c>
      <c r="C429" s="500"/>
      <c r="D429" s="387"/>
      <c r="E429" s="500"/>
      <c r="F429" s="521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</row>
    <row r="430" spans="1:45" ht="12.75" customHeight="1" x14ac:dyDescent="0.2">
      <c r="A430" s="129">
        <v>4</v>
      </c>
      <c r="B430" s="266" t="s">
        <v>131</v>
      </c>
      <c r="C430" s="447">
        <f t="shared" ref="C430:E432" si="41">C431</f>
        <v>2380000</v>
      </c>
      <c r="D430" s="334">
        <v>2780000</v>
      </c>
      <c r="E430" s="447">
        <f t="shared" si="41"/>
        <v>2475</v>
      </c>
      <c r="F430" s="522">
        <f>E430/D430</f>
        <v>8.9028776978417263E-4</v>
      </c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</row>
    <row r="431" spans="1:45" ht="12.75" customHeight="1" x14ac:dyDescent="0.2">
      <c r="A431" s="138">
        <v>42</v>
      </c>
      <c r="B431" s="267" t="s">
        <v>147</v>
      </c>
      <c r="C431" s="448">
        <f t="shared" si="41"/>
        <v>2380000</v>
      </c>
      <c r="D431" s="335">
        <v>2780000</v>
      </c>
      <c r="E431" s="448">
        <f t="shared" si="41"/>
        <v>2475</v>
      </c>
      <c r="F431" s="523">
        <f>E431/D431</f>
        <v>8.9028776978417263E-4</v>
      </c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</row>
    <row r="432" spans="1:45" ht="12.75" customHeight="1" x14ac:dyDescent="0.2">
      <c r="A432" s="131">
        <v>421</v>
      </c>
      <c r="B432" s="253" t="s">
        <v>41</v>
      </c>
      <c r="C432" s="464">
        <f t="shared" si="41"/>
        <v>2380000</v>
      </c>
      <c r="D432" s="351">
        <v>2780000</v>
      </c>
      <c r="E432" s="464">
        <f t="shared" si="41"/>
        <v>2475</v>
      </c>
      <c r="F432" s="524">
        <f>E432/D432</f>
        <v>8.9028776978417263E-4</v>
      </c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</row>
    <row r="433" spans="1:45" ht="12.75" customHeight="1" x14ac:dyDescent="0.2">
      <c r="A433" s="140">
        <v>421</v>
      </c>
      <c r="B433" s="275" t="s">
        <v>41</v>
      </c>
      <c r="C433" s="465">
        <v>2380000</v>
      </c>
      <c r="D433" s="352">
        <v>2780000</v>
      </c>
      <c r="E433" s="465">
        <v>2475</v>
      </c>
      <c r="F433" s="521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</row>
    <row r="434" spans="1:45" ht="15" customHeight="1" x14ac:dyDescent="0.2">
      <c r="A434" s="192" t="s">
        <v>382</v>
      </c>
      <c r="B434" s="311" t="s">
        <v>257</v>
      </c>
      <c r="C434" s="473">
        <f>C437</f>
        <v>12000</v>
      </c>
      <c r="D434" s="360">
        <v>12000</v>
      </c>
      <c r="E434" s="473">
        <f>E437</f>
        <v>3780</v>
      </c>
      <c r="F434" s="527">
        <f>E434/D434</f>
        <v>0.315</v>
      </c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</row>
    <row r="435" spans="1:45" ht="15" customHeight="1" x14ac:dyDescent="0.2">
      <c r="A435" s="193"/>
      <c r="B435" s="311" t="s">
        <v>326</v>
      </c>
      <c r="C435" s="498"/>
      <c r="D435" s="385"/>
      <c r="E435" s="498"/>
      <c r="F435" s="520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</row>
    <row r="436" spans="1:45" ht="12.75" customHeight="1" x14ac:dyDescent="0.2">
      <c r="A436" s="194" t="s">
        <v>338</v>
      </c>
      <c r="B436" s="316" t="s">
        <v>122</v>
      </c>
      <c r="C436" s="502"/>
      <c r="D436" s="389"/>
      <c r="E436" s="502"/>
      <c r="F436" s="521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</row>
    <row r="437" spans="1:45" ht="12.75" customHeight="1" x14ac:dyDescent="0.2">
      <c r="A437" s="112">
        <v>3</v>
      </c>
      <c r="B437" s="247" t="s">
        <v>63</v>
      </c>
      <c r="C437" s="463">
        <f t="shared" ref="C437:E439" si="42">C438</f>
        <v>12000</v>
      </c>
      <c r="D437" s="350">
        <v>12000</v>
      </c>
      <c r="E437" s="463">
        <f t="shared" si="42"/>
        <v>3780</v>
      </c>
      <c r="F437" s="522">
        <f>E437/D437</f>
        <v>0.315</v>
      </c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</row>
    <row r="438" spans="1:45" ht="12.75" customHeight="1" x14ac:dyDescent="0.2">
      <c r="A438" s="105">
        <v>32</v>
      </c>
      <c r="B438" s="248" t="s">
        <v>28</v>
      </c>
      <c r="C438" s="475">
        <f t="shared" si="42"/>
        <v>12000</v>
      </c>
      <c r="D438" s="362">
        <v>12000</v>
      </c>
      <c r="E438" s="475">
        <f t="shared" si="42"/>
        <v>3780</v>
      </c>
      <c r="F438" s="523">
        <f>E438/D438</f>
        <v>0.315</v>
      </c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</row>
    <row r="439" spans="1:45" ht="12.75" customHeight="1" x14ac:dyDescent="0.2">
      <c r="A439" s="135">
        <v>323</v>
      </c>
      <c r="B439" s="269" t="s">
        <v>31</v>
      </c>
      <c r="C439" s="476">
        <f t="shared" si="42"/>
        <v>12000</v>
      </c>
      <c r="D439" s="363">
        <v>12000</v>
      </c>
      <c r="E439" s="476">
        <f t="shared" si="42"/>
        <v>3780</v>
      </c>
      <c r="F439" s="524">
        <f>E439/D439</f>
        <v>0.315</v>
      </c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</row>
    <row r="440" spans="1:45" ht="12.75" customHeight="1" x14ac:dyDescent="0.2">
      <c r="A440" s="136">
        <v>323</v>
      </c>
      <c r="B440" s="270" t="s">
        <v>31</v>
      </c>
      <c r="C440" s="477">
        <v>12000</v>
      </c>
      <c r="D440" s="364">
        <v>12000</v>
      </c>
      <c r="E440" s="477">
        <v>3780</v>
      </c>
      <c r="F440" s="52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</row>
    <row r="441" spans="1:45" ht="24.95" customHeight="1" x14ac:dyDescent="0.2">
      <c r="A441" s="177"/>
      <c r="B441" s="298" t="s">
        <v>108</v>
      </c>
      <c r="C441" s="490"/>
      <c r="D441" s="377"/>
      <c r="E441" s="490"/>
      <c r="F441" s="536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</row>
    <row r="442" spans="1:45" ht="24.95" customHeight="1" x14ac:dyDescent="0.2">
      <c r="A442" s="873" t="s">
        <v>154</v>
      </c>
      <c r="B442" s="874"/>
      <c r="C442" s="481">
        <f>C443</f>
        <v>40000</v>
      </c>
      <c r="D442" s="368">
        <v>40000</v>
      </c>
      <c r="E442" s="481">
        <f>E443</f>
        <v>25000</v>
      </c>
      <c r="F442" s="532">
        <f>E442/D442</f>
        <v>0.625</v>
      </c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</row>
    <row r="443" spans="1:45" ht="15" customHeight="1" x14ac:dyDescent="0.2">
      <c r="A443" s="195" t="s">
        <v>235</v>
      </c>
      <c r="B443" s="299" t="s">
        <v>236</v>
      </c>
      <c r="C443" s="482">
        <f>C446</f>
        <v>40000</v>
      </c>
      <c r="D443" s="369">
        <v>40000</v>
      </c>
      <c r="E443" s="482">
        <f>E446</f>
        <v>25000</v>
      </c>
      <c r="F443" s="527">
        <f>E443/D443</f>
        <v>0.625</v>
      </c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</row>
    <row r="444" spans="1:45" ht="15" customHeight="1" x14ac:dyDescent="0.2">
      <c r="A444" s="196"/>
      <c r="B444" s="317" t="s">
        <v>339</v>
      </c>
      <c r="C444" s="503"/>
      <c r="D444" s="390"/>
      <c r="E444" s="503"/>
      <c r="F444" s="520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</row>
    <row r="445" spans="1:45" ht="12.75" customHeight="1" x14ac:dyDescent="0.2">
      <c r="A445" s="197" t="s">
        <v>101</v>
      </c>
      <c r="B445" s="318" t="s">
        <v>122</v>
      </c>
      <c r="C445" s="504"/>
      <c r="D445" s="391"/>
      <c r="E445" s="504"/>
      <c r="F445" s="521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</row>
    <row r="446" spans="1:45" ht="12.75" customHeight="1" x14ac:dyDescent="0.2">
      <c r="A446" s="104">
        <v>3</v>
      </c>
      <c r="B446" s="247" t="s">
        <v>63</v>
      </c>
      <c r="C446" s="505">
        <f t="shared" ref="C446:E448" si="43">C447</f>
        <v>40000</v>
      </c>
      <c r="D446" s="392">
        <v>40000</v>
      </c>
      <c r="E446" s="505">
        <f t="shared" si="43"/>
        <v>25000</v>
      </c>
      <c r="F446" s="522">
        <f>E446/D446</f>
        <v>0.625</v>
      </c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</row>
    <row r="447" spans="1:45" ht="12.75" customHeight="1" x14ac:dyDescent="0.2">
      <c r="A447" s="105">
        <v>38</v>
      </c>
      <c r="B447" s="248" t="s">
        <v>36</v>
      </c>
      <c r="C447" s="506">
        <f t="shared" si="43"/>
        <v>40000</v>
      </c>
      <c r="D447" s="393">
        <v>40000</v>
      </c>
      <c r="E447" s="506">
        <f t="shared" si="43"/>
        <v>25000</v>
      </c>
      <c r="F447" s="523">
        <f>E447/D447</f>
        <v>0.625</v>
      </c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</row>
    <row r="448" spans="1:45" ht="12.75" customHeight="1" x14ac:dyDescent="0.2">
      <c r="A448" s="135">
        <v>381</v>
      </c>
      <c r="B448" s="269" t="s">
        <v>65</v>
      </c>
      <c r="C448" s="476">
        <f t="shared" si="43"/>
        <v>40000</v>
      </c>
      <c r="D448" s="363">
        <v>40000</v>
      </c>
      <c r="E448" s="476">
        <f t="shared" si="43"/>
        <v>25000</v>
      </c>
      <c r="F448" s="524">
        <f>E448/D448</f>
        <v>0.625</v>
      </c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</row>
    <row r="449" spans="1:45" ht="12.75" customHeight="1" x14ac:dyDescent="0.2">
      <c r="A449" s="136">
        <v>381</v>
      </c>
      <c r="B449" s="270" t="s">
        <v>65</v>
      </c>
      <c r="C449" s="477">
        <v>40000</v>
      </c>
      <c r="D449" s="364">
        <v>40000</v>
      </c>
      <c r="E449" s="477">
        <v>25000</v>
      </c>
      <c r="F449" s="52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</row>
    <row r="450" spans="1:45" ht="24.95" customHeight="1" x14ac:dyDescent="0.2">
      <c r="A450" s="198" t="s">
        <v>155</v>
      </c>
      <c r="B450" s="319"/>
      <c r="C450" s="468">
        <f>C451+C458</f>
        <v>30000</v>
      </c>
      <c r="D450" s="355">
        <v>30000</v>
      </c>
      <c r="E450" s="468">
        <f>E451+E458</f>
        <v>20000</v>
      </c>
      <c r="F450" s="532">
        <f>E450/D450</f>
        <v>0.66666666666666663</v>
      </c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</row>
    <row r="451" spans="1:45" ht="15" customHeight="1" x14ac:dyDescent="0.2">
      <c r="A451" s="199" t="s">
        <v>238</v>
      </c>
      <c r="B451" s="313" t="s">
        <v>237</v>
      </c>
      <c r="C451" s="473">
        <f>C454</f>
        <v>25000</v>
      </c>
      <c r="D451" s="360">
        <v>25000</v>
      </c>
      <c r="E451" s="473">
        <f>E454</f>
        <v>20000</v>
      </c>
      <c r="F451" s="527">
        <f>E451/D451</f>
        <v>0.8</v>
      </c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</row>
    <row r="452" spans="1:45" ht="15" customHeight="1" x14ac:dyDescent="0.2">
      <c r="A452" s="200"/>
      <c r="B452" s="311" t="s">
        <v>322</v>
      </c>
      <c r="C452" s="498"/>
      <c r="D452" s="385"/>
      <c r="E452" s="498"/>
      <c r="F452" s="520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</row>
    <row r="453" spans="1:45" ht="12.75" customHeight="1" x14ac:dyDescent="0.2">
      <c r="A453" s="201" t="s">
        <v>100</v>
      </c>
      <c r="B453" s="312" t="s">
        <v>122</v>
      </c>
      <c r="C453" s="507"/>
      <c r="D453" s="394"/>
      <c r="E453" s="507"/>
      <c r="F453" s="521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</row>
    <row r="454" spans="1:45" ht="12.75" customHeight="1" x14ac:dyDescent="0.2">
      <c r="A454" s="104">
        <v>3</v>
      </c>
      <c r="B454" s="247" t="s">
        <v>63</v>
      </c>
      <c r="C454" s="492">
        <f t="shared" ref="C454:E456" si="44">C455</f>
        <v>25000</v>
      </c>
      <c r="D454" s="379">
        <v>25000</v>
      </c>
      <c r="E454" s="492">
        <f t="shared" si="44"/>
        <v>20000</v>
      </c>
      <c r="F454" s="522">
        <f>E454/D454</f>
        <v>0.8</v>
      </c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</row>
    <row r="455" spans="1:45" ht="12.75" customHeight="1" x14ac:dyDescent="0.2">
      <c r="A455" s="105">
        <v>38</v>
      </c>
      <c r="B455" s="248" t="s">
        <v>36</v>
      </c>
      <c r="C455" s="493">
        <f t="shared" si="44"/>
        <v>25000</v>
      </c>
      <c r="D455" s="380">
        <v>25000</v>
      </c>
      <c r="E455" s="493">
        <f t="shared" si="44"/>
        <v>20000</v>
      </c>
      <c r="F455" s="523">
        <f>E455/D455</f>
        <v>0.8</v>
      </c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</row>
    <row r="456" spans="1:45" ht="12.75" customHeight="1" x14ac:dyDescent="0.2">
      <c r="A456" s="135">
        <v>381</v>
      </c>
      <c r="B456" s="269" t="s">
        <v>65</v>
      </c>
      <c r="C456" s="476">
        <f t="shared" si="44"/>
        <v>25000</v>
      </c>
      <c r="D456" s="363">
        <v>25000</v>
      </c>
      <c r="E456" s="476">
        <f t="shared" si="44"/>
        <v>20000</v>
      </c>
      <c r="F456" s="524">
        <f>E456/D456</f>
        <v>0.8</v>
      </c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</row>
    <row r="457" spans="1:45" ht="12.75" customHeight="1" x14ac:dyDescent="0.2">
      <c r="A457" s="136">
        <v>381</v>
      </c>
      <c r="B457" s="270" t="s">
        <v>65</v>
      </c>
      <c r="C457" s="477">
        <v>25000</v>
      </c>
      <c r="D457" s="364">
        <v>25000</v>
      </c>
      <c r="E457" s="477">
        <v>20000</v>
      </c>
      <c r="F457" s="52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</row>
    <row r="458" spans="1:45" ht="15" customHeight="1" x14ac:dyDescent="0.2">
      <c r="A458" s="199" t="s">
        <v>353</v>
      </c>
      <c r="B458" s="313" t="s">
        <v>354</v>
      </c>
      <c r="C458" s="473">
        <f>C461</f>
        <v>5000</v>
      </c>
      <c r="D458" s="360">
        <v>5000</v>
      </c>
      <c r="E458" s="473">
        <f>E461</f>
        <v>0</v>
      </c>
      <c r="F458" s="527">
        <f>E458/D458</f>
        <v>0</v>
      </c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</row>
    <row r="459" spans="1:45" ht="15" customHeight="1" x14ac:dyDescent="0.2">
      <c r="A459" s="200"/>
      <c r="B459" s="311" t="s">
        <v>322</v>
      </c>
      <c r="C459" s="498"/>
      <c r="D459" s="385"/>
      <c r="E459" s="498"/>
      <c r="F459" s="520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</row>
    <row r="460" spans="1:45" ht="12.75" customHeight="1" x14ac:dyDescent="0.2">
      <c r="A460" s="201" t="s">
        <v>100</v>
      </c>
      <c r="B460" s="312" t="s">
        <v>122</v>
      </c>
      <c r="C460" s="507"/>
      <c r="D460" s="394"/>
      <c r="E460" s="507"/>
      <c r="F460" s="521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</row>
    <row r="461" spans="1:45" ht="12.75" customHeight="1" x14ac:dyDescent="0.2">
      <c r="A461" s="104">
        <v>3</v>
      </c>
      <c r="B461" s="247" t="s">
        <v>63</v>
      </c>
      <c r="C461" s="492">
        <f t="shared" ref="C461:E463" si="45">C462</f>
        <v>5000</v>
      </c>
      <c r="D461" s="379">
        <v>5000</v>
      </c>
      <c r="E461" s="492">
        <f t="shared" si="45"/>
        <v>0</v>
      </c>
      <c r="F461" s="522">
        <f>E461/D461</f>
        <v>0</v>
      </c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</row>
    <row r="462" spans="1:45" ht="12.75" customHeight="1" x14ac:dyDescent="0.2">
      <c r="A462" s="105">
        <v>38</v>
      </c>
      <c r="B462" s="248" t="s">
        <v>36</v>
      </c>
      <c r="C462" s="493">
        <f t="shared" si="45"/>
        <v>5000</v>
      </c>
      <c r="D462" s="380">
        <v>5000</v>
      </c>
      <c r="E462" s="493">
        <f t="shared" si="45"/>
        <v>0</v>
      </c>
      <c r="F462" s="523">
        <f>E462/D462</f>
        <v>0</v>
      </c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</row>
    <row r="463" spans="1:45" ht="12.75" customHeight="1" x14ac:dyDescent="0.2">
      <c r="A463" s="135">
        <v>381</v>
      </c>
      <c r="B463" s="269" t="s">
        <v>65</v>
      </c>
      <c r="C463" s="476">
        <f t="shared" si="45"/>
        <v>5000</v>
      </c>
      <c r="D463" s="363">
        <v>5000</v>
      </c>
      <c r="E463" s="476">
        <f t="shared" si="45"/>
        <v>0</v>
      </c>
      <c r="F463" s="524">
        <f>E463/D463</f>
        <v>0</v>
      </c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</row>
    <row r="464" spans="1:45" ht="12.75" customHeight="1" x14ac:dyDescent="0.2">
      <c r="A464" s="136">
        <v>381</v>
      </c>
      <c r="B464" s="270" t="s">
        <v>65</v>
      </c>
      <c r="C464" s="477">
        <v>5000</v>
      </c>
      <c r="D464" s="364">
        <v>5000</v>
      </c>
      <c r="E464" s="477">
        <v>0</v>
      </c>
      <c r="F464" s="521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</row>
    <row r="465" spans="1:45" ht="24.95" customHeight="1" x14ac:dyDescent="0.2">
      <c r="A465" s="202"/>
      <c r="B465" s="320" t="s">
        <v>280</v>
      </c>
      <c r="C465" s="490"/>
      <c r="D465" s="377"/>
      <c r="E465" s="490"/>
      <c r="F465" s="536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</row>
    <row r="466" spans="1:45" ht="24.95" customHeight="1" x14ac:dyDescent="0.2">
      <c r="A466" s="183" t="s">
        <v>156</v>
      </c>
      <c r="B466" s="66"/>
      <c r="C466" s="468">
        <f>C467+C474+C481+C488+C495+C502+C509</f>
        <v>76000</v>
      </c>
      <c r="D466" s="355">
        <v>76000</v>
      </c>
      <c r="E466" s="468">
        <f>E467+E474+E481+E488+E495+E502+E509</f>
        <v>27125</v>
      </c>
      <c r="F466" s="532">
        <f>E466/D466</f>
        <v>0.35690789473684209</v>
      </c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</row>
    <row r="467" spans="1:45" ht="15" customHeight="1" x14ac:dyDescent="0.2">
      <c r="A467" s="186" t="s">
        <v>239</v>
      </c>
      <c r="B467" s="313" t="s">
        <v>240</v>
      </c>
      <c r="C467" s="473">
        <f>C470</f>
        <v>15000</v>
      </c>
      <c r="D467" s="360">
        <v>15000</v>
      </c>
      <c r="E467" s="473">
        <f>E470</f>
        <v>0</v>
      </c>
      <c r="F467" s="527">
        <f>E467/D467</f>
        <v>0</v>
      </c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</row>
    <row r="468" spans="1:45" ht="15" customHeight="1" x14ac:dyDescent="0.2">
      <c r="A468" s="187"/>
      <c r="B468" s="311" t="s">
        <v>324</v>
      </c>
      <c r="C468" s="498"/>
      <c r="D468" s="385"/>
      <c r="E468" s="498"/>
      <c r="F468" s="520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</row>
    <row r="469" spans="1:45" ht="12.75" customHeight="1" x14ac:dyDescent="0.2">
      <c r="A469" s="203" t="s">
        <v>96</v>
      </c>
      <c r="B469" s="316" t="s">
        <v>122</v>
      </c>
      <c r="C469" s="502"/>
      <c r="D469" s="389"/>
      <c r="E469" s="502"/>
      <c r="F469" s="521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</row>
    <row r="470" spans="1:45" ht="12.75" customHeight="1" x14ac:dyDescent="0.2">
      <c r="A470" s="104">
        <v>3</v>
      </c>
      <c r="B470" s="247" t="s">
        <v>63</v>
      </c>
      <c r="C470" s="492">
        <f t="shared" ref="C470:E472" si="46">C471</f>
        <v>15000</v>
      </c>
      <c r="D470" s="379">
        <v>15000</v>
      </c>
      <c r="E470" s="492">
        <f t="shared" si="46"/>
        <v>0</v>
      </c>
      <c r="F470" s="522">
        <f>E470/D470</f>
        <v>0</v>
      </c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</row>
    <row r="471" spans="1:45" ht="12.75" customHeight="1" x14ac:dyDescent="0.2">
      <c r="A471" s="105">
        <v>38</v>
      </c>
      <c r="B471" s="248" t="s">
        <v>36</v>
      </c>
      <c r="C471" s="493">
        <f t="shared" si="46"/>
        <v>15000</v>
      </c>
      <c r="D471" s="380">
        <v>15000</v>
      </c>
      <c r="E471" s="493">
        <f t="shared" si="46"/>
        <v>0</v>
      </c>
      <c r="F471" s="523">
        <f>E471/D471</f>
        <v>0</v>
      </c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</row>
    <row r="472" spans="1:45" ht="12.75" customHeight="1" x14ac:dyDescent="0.2">
      <c r="A472" s="135">
        <v>381</v>
      </c>
      <c r="B472" s="269" t="s">
        <v>65</v>
      </c>
      <c r="C472" s="476">
        <f t="shared" si="46"/>
        <v>15000</v>
      </c>
      <c r="D472" s="363">
        <v>15000</v>
      </c>
      <c r="E472" s="476">
        <f t="shared" si="46"/>
        <v>0</v>
      </c>
      <c r="F472" s="524">
        <f>E472/D472</f>
        <v>0</v>
      </c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</row>
    <row r="473" spans="1:45" ht="12.75" customHeight="1" x14ac:dyDescent="0.2">
      <c r="A473" s="136">
        <v>381</v>
      </c>
      <c r="B473" s="270" t="s">
        <v>65</v>
      </c>
      <c r="C473" s="477">
        <v>15000</v>
      </c>
      <c r="D473" s="364">
        <v>15000</v>
      </c>
      <c r="E473" s="477">
        <v>0</v>
      </c>
      <c r="F473" s="52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</row>
    <row r="474" spans="1:45" ht="15" customHeight="1" x14ac:dyDescent="0.2">
      <c r="A474" s="204" t="s">
        <v>242</v>
      </c>
      <c r="B474" s="313" t="s">
        <v>241</v>
      </c>
      <c r="C474" s="473">
        <f>C477</f>
        <v>3000</v>
      </c>
      <c r="D474" s="360">
        <v>3000</v>
      </c>
      <c r="E474" s="473">
        <f>E477</f>
        <v>2625</v>
      </c>
      <c r="F474" s="527">
        <f>E474/D474</f>
        <v>0.875</v>
      </c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</row>
    <row r="475" spans="1:45" ht="15" customHeight="1" x14ac:dyDescent="0.2">
      <c r="A475" s="204"/>
      <c r="B475" s="311" t="s">
        <v>325</v>
      </c>
      <c r="C475" s="498"/>
      <c r="D475" s="385"/>
      <c r="E475" s="498"/>
      <c r="F475" s="520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</row>
    <row r="476" spans="1:45" ht="12.75" customHeight="1" x14ac:dyDescent="0.2">
      <c r="A476" s="203" t="s">
        <v>96</v>
      </c>
      <c r="B476" s="316" t="s">
        <v>122</v>
      </c>
      <c r="C476" s="502"/>
      <c r="D476" s="389"/>
      <c r="E476" s="502"/>
      <c r="F476" s="521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</row>
    <row r="477" spans="1:45" ht="12.75" customHeight="1" x14ac:dyDescent="0.2">
      <c r="A477" s="104">
        <v>3</v>
      </c>
      <c r="B477" s="247" t="s">
        <v>63</v>
      </c>
      <c r="C477" s="492">
        <f t="shared" ref="C477:E479" si="47">C478</f>
        <v>3000</v>
      </c>
      <c r="D477" s="379">
        <v>3000</v>
      </c>
      <c r="E477" s="492">
        <f t="shared" si="47"/>
        <v>2625</v>
      </c>
      <c r="F477" s="522">
        <f>E477/D477</f>
        <v>0.875</v>
      </c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</row>
    <row r="478" spans="1:45" ht="12.75" customHeight="1" x14ac:dyDescent="0.2">
      <c r="A478" s="105">
        <v>32</v>
      </c>
      <c r="B478" s="248" t="s">
        <v>28</v>
      </c>
      <c r="C478" s="493">
        <f t="shared" si="47"/>
        <v>3000</v>
      </c>
      <c r="D478" s="380">
        <v>3000</v>
      </c>
      <c r="E478" s="493">
        <f t="shared" si="47"/>
        <v>2625</v>
      </c>
      <c r="F478" s="523">
        <f>E478/D478</f>
        <v>0.875</v>
      </c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</row>
    <row r="479" spans="1:45" ht="12.75" customHeight="1" x14ac:dyDescent="0.2">
      <c r="A479" s="135">
        <v>329</v>
      </c>
      <c r="B479" s="269" t="s">
        <v>32</v>
      </c>
      <c r="C479" s="476">
        <f t="shared" si="47"/>
        <v>3000</v>
      </c>
      <c r="D479" s="363">
        <v>3000</v>
      </c>
      <c r="E479" s="476">
        <f t="shared" si="47"/>
        <v>2625</v>
      </c>
      <c r="F479" s="524">
        <f>E479/D479</f>
        <v>0.875</v>
      </c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</row>
    <row r="480" spans="1:45" ht="12.75" customHeight="1" x14ac:dyDescent="0.2">
      <c r="A480" s="136">
        <v>329</v>
      </c>
      <c r="B480" s="270" t="s">
        <v>32</v>
      </c>
      <c r="C480" s="477">
        <v>3000</v>
      </c>
      <c r="D480" s="364">
        <v>3000</v>
      </c>
      <c r="E480" s="477">
        <v>2625</v>
      </c>
      <c r="F480" s="52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</row>
    <row r="481" spans="1:45" ht="15" customHeight="1" x14ac:dyDescent="0.2">
      <c r="A481" s="186" t="s">
        <v>244</v>
      </c>
      <c r="B481" s="313" t="s">
        <v>243</v>
      </c>
      <c r="C481" s="473">
        <f>C484</f>
        <v>25000</v>
      </c>
      <c r="D481" s="360">
        <v>25000</v>
      </c>
      <c r="E481" s="473">
        <f>E484</f>
        <v>12500</v>
      </c>
      <c r="F481" s="527">
        <f>E481/D481</f>
        <v>0.5</v>
      </c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</row>
    <row r="482" spans="1:45" ht="15" customHeight="1" x14ac:dyDescent="0.2">
      <c r="A482" s="187"/>
      <c r="B482" s="311" t="s">
        <v>324</v>
      </c>
      <c r="C482" s="498"/>
      <c r="D482" s="385"/>
      <c r="E482" s="498"/>
      <c r="F482" s="520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</row>
    <row r="483" spans="1:45" ht="12.75" customHeight="1" x14ac:dyDescent="0.2">
      <c r="A483" s="203" t="s">
        <v>99</v>
      </c>
      <c r="B483" s="316" t="s">
        <v>122</v>
      </c>
      <c r="C483" s="502"/>
      <c r="D483" s="389"/>
      <c r="E483" s="502"/>
      <c r="F483" s="521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</row>
    <row r="484" spans="1:45" ht="12.75" customHeight="1" x14ac:dyDescent="0.2">
      <c r="A484" s="104">
        <v>3</v>
      </c>
      <c r="B484" s="247" t="s">
        <v>63</v>
      </c>
      <c r="C484" s="492">
        <f t="shared" ref="C484:E486" si="48">C485</f>
        <v>25000</v>
      </c>
      <c r="D484" s="379">
        <v>25000</v>
      </c>
      <c r="E484" s="492">
        <f t="shared" si="48"/>
        <v>12500</v>
      </c>
      <c r="F484" s="522">
        <f>E484/D484</f>
        <v>0.5</v>
      </c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</row>
    <row r="485" spans="1:45" ht="12.75" customHeight="1" x14ac:dyDescent="0.2">
      <c r="A485" s="105">
        <v>38</v>
      </c>
      <c r="B485" s="248" t="s">
        <v>36</v>
      </c>
      <c r="C485" s="493">
        <f t="shared" si="48"/>
        <v>25000</v>
      </c>
      <c r="D485" s="380">
        <v>25000</v>
      </c>
      <c r="E485" s="493">
        <f t="shared" si="48"/>
        <v>12500</v>
      </c>
      <c r="F485" s="523">
        <f>E485/D485</f>
        <v>0.5</v>
      </c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</row>
    <row r="486" spans="1:45" ht="12.75" customHeight="1" x14ac:dyDescent="0.2">
      <c r="A486" s="135">
        <v>381</v>
      </c>
      <c r="B486" s="269" t="s">
        <v>65</v>
      </c>
      <c r="C486" s="476">
        <f t="shared" si="48"/>
        <v>25000</v>
      </c>
      <c r="D486" s="363">
        <v>25000</v>
      </c>
      <c r="E486" s="476">
        <f t="shared" si="48"/>
        <v>12500</v>
      </c>
      <c r="F486" s="524">
        <f>E486/D486</f>
        <v>0.5</v>
      </c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</row>
    <row r="487" spans="1:45" ht="12.75" customHeight="1" x14ac:dyDescent="0.2">
      <c r="A487" s="136">
        <v>381</v>
      </c>
      <c r="B487" s="270" t="s">
        <v>65</v>
      </c>
      <c r="C487" s="477">
        <v>25000</v>
      </c>
      <c r="D487" s="364">
        <v>25000</v>
      </c>
      <c r="E487" s="477">
        <v>12500</v>
      </c>
      <c r="F487" s="52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</row>
    <row r="488" spans="1:45" ht="15" customHeight="1" x14ac:dyDescent="0.2">
      <c r="A488" s="186" t="s">
        <v>246</v>
      </c>
      <c r="B488" s="313" t="s">
        <v>245</v>
      </c>
      <c r="C488" s="473">
        <f>C491</f>
        <v>2000</v>
      </c>
      <c r="D488" s="360">
        <v>2000</v>
      </c>
      <c r="E488" s="473">
        <f>E491</f>
        <v>2000</v>
      </c>
      <c r="F488" s="527">
        <f>E488/D488</f>
        <v>1</v>
      </c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</row>
    <row r="489" spans="1:45" ht="15" customHeight="1" x14ac:dyDescent="0.2">
      <c r="A489" s="187"/>
      <c r="B489" s="311" t="s">
        <v>324</v>
      </c>
      <c r="C489" s="498"/>
      <c r="D489" s="385"/>
      <c r="E489" s="498"/>
      <c r="F489" s="520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</row>
    <row r="490" spans="1:45" ht="12.75" customHeight="1" x14ac:dyDescent="0.2">
      <c r="A490" s="203" t="s">
        <v>99</v>
      </c>
      <c r="B490" s="316" t="s">
        <v>122</v>
      </c>
      <c r="C490" s="502"/>
      <c r="D490" s="389"/>
      <c r="E490" s="502"/>
      <c r="F490" s="521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</row>
    <row r="491" spans="1:45" ht="12.75" customHeight="1" x14ac:dyDescent="0.2">
      <c r="A491" s="104">
        <v>3</v>
      </c>
      <c r="B491" s="247" t="s">
        <v>63</v>
      </c>
      <c r="C491" s="492">
        <f t="shared" ref="C491:E493" si="49">C492</f>
        <v>2000</v>
      </c>
      <c r="D491" s="379">
        <v>2000</v>
      </c>
      <c r="E491" s="492">
        <f t="shared" si="49"/>
        <v>2000</v>
      </c>
      <c r="F491" s="522">
        <f>E491/D491</f>
        <v>1</v>
      </c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</row>
    <row r="492" spans="1:45" ht="12.75" customHeight="1" x14ac:dyDescent="0.2">
      <c r="A492" s="105">
        <v>38</v>
      </c>
      <c r="B492" s="248" t="s">
        <v>36</v>
      </c>
      <c r="C492" s="493">
        <f t="shared" si="49"/>
        <v>2000</v>
      </c>
      <c r="D492" s="380">
        <v>2000</v>
      </c>
      <c r="E492" s="493">
        <f t="shared" si="49"/>
        <v>2000</v>
      </c>
      <c r="F492" s="523">
        <f>E492/D492</f>
        <v>1</v>
      </c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</row>
    <row r="493" spans="1:45" ht="12.75" customHeight="1" x14ac:dyDescent="0.2">
      <c r="A493" s="135">
        <v>381</v>
      </c>
      <c r="B493" s="269" t="s">
        <v>65</v>
      </c>
      <c r="C493" s="476">
        <f t="shared" si="49"/>
        <v>2000</v>
      </c>
      <c r="D493" s="363">
        <v>2000</v>
      </c>
      <c r="E493" s="476">
        <f t="shared" si="49"/>
        <v>2000</v>
      </c>
      <c r="F493" s="524">
        <f>E493/D493</f>
        <v>1</v>
      </c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</row>
    <row r="494" spans="1:45" ht="12.75" customHeight="1" x14ac:dyDescent="0.2">
      <c r="A494" s="136">
        <v>381</v>
      </c>
      <c r="B494" s="270" t="s">
        <v>65</v>
      </c>
      <c r="C494" s="477">
        <v>2000</v>
      </c>
      <c r="D494" s="364">
        <v>2000</v>
      </c>
      <c r="E494" s="477">
        <v>2000</v>
      </c>
      <c r="F494" s="52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</row>
    <row r="495" spans="1:45" ht="15" customHeight="1" x14ac:dyDescent="0.2">
      <c r="A495" s="186" t="s">
        <v>248</v>
      </c>
      <c r="B495" s="313" t="s">
        <v>247</v>
      </c>
      <c r="C495" s="473">
        <f>C498</f>
        <v>3000</v>
      </c>
      <c r="D495" s="360">
        <v>3000</v>
      </c>
      <c r="E495" s="473">
        <f>E498</f>
        <v>0</v>
      </c>
      <c r="F495" s="527">
        <f>E495/D495</f>
        <v>0</v>
      </c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</row>
    <row r="496" spans="1:45" ht="15" customHeight="1" x14ac:dyDescent="0.2">
      <c r="A496" s="187"/>
      <c r="B496" s="311" t="s">
        <v>324</v>
      </c>
      <c r="C496" s="498"/>
      <c r="D496" s="385"/>
      <c r="E496" s="498"/>
      <c r="F496" s="520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</row>
    <row r="497" spans="1:45" ht="12.75" customHeight="1" x14ac:dyDescent="0.2">
      <c r="A497" s="203" t="s">
        <v>99</v>
      </c>
      <c r="B497" s="316" t="s">
        <v>122</v>
      </c>
      <c r="C497" s="502"/>
      <c r="D497" s="389"/>
      <c r="E497" s="502"/>
      <c r="F497" s="521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</row>
    <row r="498" spans="1:45" ht="12.75" customHeight="1" x14ac:dyDescent="0.2">
      <c r="A498" s="104">
        <v>3</v>
      </c>
      <c r="B498" s="247" t="s">
        <v>63</v>
      </c>
      <c r="C498" s="492">
        <f t="shared" ref="C498:E500" si="50">C499</f>
        <v>3000</v>
      </c>
      <c r="D498" s="379">
        <v>3000</v>
      </c>
      <c r="E498" s="492">
        <f t="shared" si="50"/>
        <v>0</v>
      </c>
      <c r="F498" s="522">
        <f>E498/D498</f>
        <v>0</v>
      </c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</row>
    <row r="499" spans="1:45" ht="12.75" customHeight="1" x14ac:dyDescent="0.2">
      <c r="A499" s="105">
        <v>38</v>
      </c>
      <c r="B499" s="248" t="s">
        <v>36</v>
      </c>
      <c r="C499" s="493">
        <f t="shared" si="50"/>
        <v>3000</v>
      </c>
      <c r="D499" s="380">
        <v>3000</v>
      </c>
      <c r="E499" s="493">
        <f t="shared" si="50"/>
        <v>0</v>
      </c>
      <c r="F499" s="523">
        <f>E499/D499</f>
        <v>0</v>
      </c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</row>
    <row r="500" spans="1:45" ht="12.75" customHeight="1" x14ac:dyDescent="0.2">
      <c r="A500" s="135">
        <v>381</v>
      </c>
      <c r="B500" s="269" t="s">
        <v>65</v>
      </c>
      <c r="C500" s="476">
        <f t="shared" si="50"/>
        <v>3000</v>
      </c>
      <c r="D500" s="363">
        <v>3000</v>
      </c>
      <c r="E500" s="476">
        <f t="shared" si="50"/>
        <v>0</v>
      </c>
      <c r="F500" s="524">
        <f>E500/D500</f>
        <v>0</v>
      </c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</row>
    <row r="501" spans="1:45" ht="12.75" customHeight="1" x14ac:dyDescent="0.2">
      <c r="A501" s="136">
        <v>381</v>
      </c>
      <c r="B501" s="270" t="s">
        <v>65</v>
      </c>
      <c r="C501" s="477">
        <v>3000</v>
      </c>
      <c r="D501" s="364">
        <v>3000</v>
      </c>
      <c r="E501" s="477">
        <v>0</v>
      </c>
      <c r="F501" s="52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</row>
    <row r="502" spans="1:45" ht="15" customHeight="1" x14ac:dyDescent="0.2">
      <c r="A502" s="186" t="s">
        <v>264</v>
      </c>
      <c r="B502" s="313" t="s">
        <v>263</v>
      </c>
      <c r="C502" s="473">
        <f>C505</f>
        <v>18000</v>
      </c>
      <c r="D502" s="360">
        <v>18000</v>
      </c>
      <c r="E502" s="473">
        <f>E505</f>
        <v>9000</v>
      </c>
      <c r="F502" s="527">
        <f>E502/D502</f>
        <v>0.5</v>
      </c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</row>
    <row r="503" spans="1:45" ht="15" customHeight="1" x14ac:dyDescent="0.2">
      <c r="A503" s="187"/>
      <c r="B503" s="311" t="s">
        <v>324</v>
      </c>
      <c r="C503" s="498"/>
      <c r="D503" s="385"/>
      <c r="E503" s="498"/>
      <c r="F503" s="520"/>
      <c r="G503" s="45"/>
      <c r="H503" s="45"/>
      <c r="I503" s="45"/>
      <c r="J503" s="45"/>
      <c r="K503" s="45"/>
      <c r="L503" s="45"/>
      <c r="M503" s="45"/>
      <c r="N503" s="21"/>
    </row>
    <row r="504" spans="1:45" ht="12.75" customHeight="1" x14ac:dyDescent="0.2">
      <c r="A504" s="203" t="s">
        <v>99</v>
      </c>
      <c r="B504" s="316" t="s">
        <v>122</v>
      </c>
      <c r="C504" s="502"/>
      <c r="D504" s="389"/>
      <c r="E504" s="502"/>
      <c r="F504" s="521"/>
      <c r="G504" s="45"/>
      <c r="H504" s="45"/>
      <c r="I504" s="45"/>
      <c r="J504" s="45"/>
      <c r="K504" s="45"/>
      <c r="L504" s="45"/>
      <c r="M504" s="45"/>
      <c r="N504" s="21"/>
    </row>
    <row r="505" spans="1:45" ht="12.75" customHeight="1" x14ac:dyDescent="0.2">
      <c r="A505" s="104">
        <v>3</v>
      </c>
      <c r="B505" s="247" t="s">
        <v>63</v>
      </c>
      <c r="C505" s="492">
        <f t="shared" ref="C505:E507" si="51">C506</f>
        <v>18000</v>
      </c>
      <c r="D505" s="379">
        <v>18000</v>
      </c>
      <c r="E505" s="492">
        <f t="shared" si="51"/>
        <v>9000</v>
      </c>
      <c r="F505" s="522">
        <f>E505/D505</f>
        <v>0.5</v>
      </c>
      <c r="G505" s="45"/>
      <c r="H505" s="45"/>
      <c r="I505" s="45"/>
      <c r="J505" s="45"/>
      <c r="K505" s="45"/>
      <c r="L505" s="45"/>
      <c r="M505" s="45"/>
      <c r="N505" s="21"/>
    </row>
    <row r="506" spans="1:45" ht="12.75" customHeight="1" x14ac:dyDescent="0.2">
      <c r="A506" s="105">
        <v>38</v>
      </c>
      <c r="B506" s="248" t="s">
        <v>36</v>
      </c>
      <c r="C506" s="493">
        <f t="shared" si="51"/>
        <v>18000</v>
      </c>
      <c r="D506" s="380">
        <v>18000</v>
      </c>
      <c r="E506" s="493">
        <f t="shared" si="51"/>
        <v>9000</v>
      </c>
      <c r="F506" s="523">
        <f>E506/D506</f>
        <v>0.5</v>
      </c>
      <c r="G506" s="45"/>
      <c r="H506" s="45"/>
      <c r="I506" s="45"/>
      <c r="J506" s="45"/>
      <c r="K506" s="45"/>
      <c r="L506" s="45"/>
      <c r="M506" s="45"/>
      <c r="N506" s="21"/>
    </row>
    <row r="507" spans="1:45" ht="12.75" customHeight="1" x14ac:dyDescent="0.2">
      <c r="A507" s="135">
        <v>381</v>
      </c>
      <c r="B507" s="269" t="s">
        <v>65</v>
      </c>
      <c r="C507" s="476">
        <f t="shared" si="51"/>
        <v>18000</v>
      </c>
      <c r="D507" s="363">
        <v>18000</v>
      </c>
      <c r="E507" s="476">
        <f t="shared" si="51"/>
        <v>9000</v>
      </c>
      <c r="F507" s="524">
        <f>E507/D507</f>
        <v>0.5</v>
      </c>
      <c r="G507" s="45"/>
      <c r="H507" s="45"/>
      <c r="I507" s="45"/>
      <c r="J507" s="45"/>
      <c r="K507" s="45"/>
      <c r="L507" s="45"/>
      <c r="M507" s="45"/>
      <c r="N507" s="21"/>
    </row>
    <row r="508" spans="1:45" ht="12.75" customHeight="1" x14ac:dyDescent="0.2">
      <c r="A508" s="136">
        <v>381</v>
      </c>
      <c r="B508" s="270" t="s">
        <v>65</v>
      </c>
      <c r="C508" s="477">
        <v>18000</v>
      </c>
      <c r="D508" s="364">
        <v>18000</v>
      </c>
      <c r="E508" s="477">
        <v>9000</v>
      </c>
      <c r="F508" s="525"/>
      <c r="G508" s="45"/>
      <c r="H508" s="45"/>
      <c r="I508" s="45"/>
      <c r="J508" s="45"/>
      <c r="K508" s="45"/>
      <c r="L508" s="45"/>
      <c r="M508" s="45"/>
      <c r="N508" s="21"/>
    </row>
    <row r="509" spans="1:45" ht="15" customHeight="1" x14ac:dyDescent="0.2">
      <c r="A509" s="186" t="s">
        <v>265</v>
      </c>
      <c r="B509" s="313" t="s">
        <v>266</v>
      </c>
      <c r="C509" s="473">
        <f>C512</f>
        <v>10000</v>
      </c>
      <c r="D509" s="360">
        <v>10000</v>
      </c>
      <c r="E509" s="473">
        <f>E512</f>
        <v>1000</v>
      </c>
      <c r="F509" s="527">
        <f>E509/D509</f>
        <v>0.1</v>
      </c>
      <c r="G509" s="45"/>
      <c r="H509" s="45"/>
      <c r="I509" s="45"/>
      <c r="J509" s="45"/>
      <c r="K509" s="45"/>
      <c r="L509" s="45"/>
      <c r="M509" s="45"/>
      <c r="N509" s="21"/>
    </row>
    <row r="510" spans="1:45" ht="15" customHeight="1" x14ac:dyDescent="0.2">
      <c r="A510" s="187"/>
      <c r="B510" s="311" t="s">
        <v>324</v>
      </c>
      <c r="C510" s="498"/>
      <c r="D510" s="385"/>
      <c r="E510" s="498"/>
      <c r="F510" s="520"/>
      <c r="G510" s="45"/>
      <c r="H510" s="45"/>
      <c r="I510" s="45"/>
      <c r="J510" s="45"/>
      <c r="K510" s="45"/>
      <c r="L510" s="45"/>
      <c r="M510" s="45"/>
      <c r="N510" s="21"/>
    </row>
    <row r="511" spans="1:45" ht="12.75" customHeight="1" x14ac:dyDescent="0.2">
      <c r="A511" s="203" t="s">
        <v>99</v>
      </c>
      <c r="B511" s="321" t="s">
        <v>122</v>
      </c>
      <c r="C511" s="508"/>
      <c r="D511" s="395"/>
      <c r="E511" s="508"/>
      <c r="F511" s="521"/>
      <c r="G511" s="45"/>
      <c r="H511" s="45"/>
      <c r="I511" s="45"/>
      <c r="J511" s="45"/>
      <c r="K511" s="45"/>
      <c r="L511" s="45"/>
      <c r="M511" s="45"/>
      <c r="N511" s="21"/>
    </row>
    <row r="512" spans="1:45" ht="12.75" customHeight="1" x14ac:dyDescent="0.2">
      <c r="A512" s="104">
        <v>3</v>
      </c>
      <c r="B512" s="247" t="s">
        <v>63</v>
      </c>
      <c r="C512" s="492">
        <f t="shared" ref="C512:E514" si="52">C513</f>
        <v>10000</v>
      </c>
      <c r="D512" s="379">
        <v>10000</v>
      </c>
      <c r="E512" s="492">
        <f t="shared" si="52"/>
        <v>1000</v>
      </c>
      <c r="F512" s="522">
        <f>E512/D512</f>
        <v>0.1</v>
      </c>
      <c r="G512" s="45"/>
      <c r="H512" s="45"/>
      <c r="I512" s="45"/>
      <c r="J512" s="45"/>
      <c r="K512" s="45"/>
      <c r="L512" s="45"/>
      <c r="M512" s="45"/>
      <c r="N512" s="21"/>
    </row>
    <row r="513" spans="1:14" ht="12.75" customHeight="1" x14ac:dyDescent="0.2">
      <c r="A513" s="105">
        <v>38</v>
      </c>
      <c r="B513" s="248" t="s">
        <v>36</v>
      </c>
      <c r="C513" s="493">
        <f t="shared" si="52"/>
        <v>10000</v>
      </c>
      <c r="D513" s="380">
        <v>10000</v>
      </c>
      <c r="E513" s="493">
        <f t="shared" si="52"/>
        <v>1000</v>
      </c>
      <c r="F513" s="523">
        <f>E513/D513</f>
        <v>0.1</v>
      </c>
      <c r="G513" s="45"/>
      <c r="H513" s="45"/>
      <c r="I513" s="45"/>
      <c r="J513" s="45"/>
      <c r="K513" s="45"/>
      <c r="L513" s="45"/>
      <c r="M513" s="45"/>
      <c r="N513" s="21"/>
    </row>
    <row r="514" spans="1:14" ht="12.75" customHeight="1" x14ac:dyDescent="0.2">
      <c r="A514" s="135">
        <v>381</v>
      </c>
      <c r="B514" s="269" t="s">
        <v>65</v>
      </c>
      <c r="C514" s="476">
        <f t="shared" si="52"/>
        <v>10000</v>
      </c>
      <c r="D514" s="363">
        <v>10000</v>
      </c>
      <c r="E514" s="476">
        <f t="shared" si="52"/>
        <v>1000</v>
      </c>
      <c r="F514" s="524">
        <f>E514/D514</f>
        <v>0.1</v>
      </c>
      <c r="G514" s="45"/>
      <c r="H514" s="45"/>
      <c r="I514" s="45"/>
      <c r="J514" s="45"/>
      <c r="K514" s="45"/>
      <c r="L514" s="45"/>
      <c r="M514" s="45"/>
      <c r="N514" s="21"/>
    </row>
    <row r="515" spans="1:14" ht="12.75" customHeight="1" x14ac:dyDescent="0.2">
      <c r="A515" s="136">
        <v>381</v>
      </c>
      <c r="B515" s="270" t="s">
        <v>65</v>
      </c>
      <c r="C515" s="477">
        <v>10000</v>
      </c>
      <c r="D515" s="364">
        <v>10000</v>
      </c>
      <c r="E515" s="477">
        <v>1000</v>
      </c>
      <c r="F515" s="525"/>
      <c r="G515" s="45"/>
      <c r="H515" s="45"/>
      <c r="I515" s="45"/>
      <c r="J515" s="45"/>
      <c r="K515" s="45"/>
      <c r="L515" s="45"/>
      <c r="M515" s="45"/>
      <c r="N515" s="21"/>
    </row>
    <row r="516" spans="1:14" ht="24.95" customHeight="1" x14ac:dyDescent="0.2">
      <c r="A516" s="205" t="s">
        <v>387</v>
      </c>
      <c r="B516" s="322" t="s">
        <v>105</v>
      </c>
      <c r="C516" s="509">
        <f>C517</f>
        <v>931000</v>
      </c>
      <c r="D516" s="396">
        <v>956000</v>
      </c>
      <c r="E516" s="509">
        <f>E517</f>
        <v>448525</v>
      </c>
      <c r="F516" s="538">
        <f>E516/D516</f>
        <v>0.46916841004184101</v>
      </c>
      <c r="G516" s="45"/>
      <c r="H516" s="45"/>
      <c r="I516" s="45"/>
      <c r="J516" s="45"/>
      <c r="K516" s="45"/>
      <c r="L516" s="45"/>
      <c r="M516" s="45"/>
      <c r="N516" s="21"/>
    </row>
    <row r="517" spans="1:14" ht="24.95" customHeight="1" x14ac:dyDescent="0.2">
      <c r="A517" s="220" t="s">
        <v>383</v>
      </c>
      <c r="B517" s="323"/>
      <c r="C517" s="444">
        <f>C519</f>
        <v>931000</v>
      </c>
      <c r="D517" s="331">
        <v>956000</v>
      </c>
      <c r="E517" s="444">
        <f>E519</f>
        <v>448525</v>
      </c>
      <c r="F517" s="532">
        <f>E517/D517</f>
        <v>0.46916841004184101</v>
      </c>
      <c r="G517" s="45"/>
      <c r="H517" s="45"/>
      <c r="I517" s="45"/>
      <c r="J517" s="45"/>
      <c r="K517" s="45"/>
      <c r="L517" s="45"/>
      <c r="M517" s="45"/>
      <c r="N517" s="21"/>
    </row>
    <row r="518" spans="1:14" ht="15" customHeight="1" x14ac:dyDescent="0.2">
      <c r="A518" s="206" t="s">
        <v>384</v>
      </c>
      <c r="B518" s="92" t="s">
        <v>216</v>
      </c>
      <c r="C518" s="473"/>
      <c r="D518" s="360"/>
      <c r="E518" s="473"/>
      <c r="F518" s="527"/>
      <c r="G518" s="45"/>
      <c r="H518" s="45"/>
      <c r="I518" s="45"/>
      <c r="J518" s="45"/>
      <c r="K518" s="45"/>
      <c r="L518" s="45"/>
      <c r="M518" s="45"/>
      <c r="N518" s="21"/>
    </row>
    <row r="519" spans="1:14" ht="15" customHeight="1" x14ac:dyDescent="0.2">
      <c r="A519" s="207"/>
      <c r="B519" s="94" t="s">
        <v>106</v>
      </c>
      <c r="C519" s="473">
        <f>C523+C527</f>
        <v>931000</v>
      </c>
      <c r="D519" s="360">
        <v>956000</v>
      </c>
      <c r="E519" s="473">
        <v>448525</v>
      </c>
      <c r="F519" s="527">
        <f>E519/D519</f>
        <v>0.46916841004184101</v>
      </c>
      <c r="G519" s="45"/>
      <c r="H519" s="45"/>
      <c r="I519" s="45"/>
      <c r="J519" s="45"/>
      <c r="K519" s="45"/>
      <c r="L519" s="45"/>
      <c r="M519" s="45"/>
      <c r="N519" s="21"/>
    </row>
    <row r="520" spans="1:14" ht="15" customHeight="1" x14ac:dyDescent="0.2">
      <c r="A520" s="208"/>
      <c r="B520" s="324" t="s">
        <v>323</v>
      </c>
      <c r="C520" s="473"/>
      <c r="D520" s="360"/>
      <c r="E520" s="473"/>
      <c r="F520" s="520"/>
      <c r="G520" s="45"/>
      <c r="H520" s="45"/>
      <c r="I520" s="45"/>
      <c r="J520" s="45"/>
      <c r="K520" s="45"/>
      <c r="L520" s="45"/>
      <c r="M520" s="45"/>
      <c r="N520" s="21"/>
    </row>
    <row r="521" spans="1:14" ht="12.75" customHeight="1" x14ac:dyDescent="0.2">
      <c r="A521" s="209" t="s">
        <v>101</v>
      </c>
      <c r="B521" s="325" t="s">
        <v>123</v>
      </c>
      <c r="C521" s="483"/>
      <c r="D521" s="370"/>
      <c r="E521" s="483"/>
      <c r="F521" s="521"/>
      <c r="G521" s="45"/>
      <c r="H521" s="45"/>
      <c r="I521" s="45"/>
      <c r="J521" s="45"/>
      <c r="K521" s="45"/>
      <c r="L521" s="45"/>
      <c r="M521" s="45"/>
      <c r="N521" s="21"/>
    </row>
    <row r="522" spans="1:14" ht="12.75" customHeight="1" x14ac:dyDescent="0.2">
      <c r="A522" s="210">
        <v>3</v>
      </c>
      <c r="B522" s="266" t="s">
        <v>63</v>
      </c>
      <c r="C522" s="463">
        <f>C523+C527</f>
        <v>931000</v>
      </c>
      <c r="D522" s="350">
        <v>956000</v>
      </c>
      <c r="E522" s="463">
        <f>E523+E527</f>
        <v>0</v>
      </c>
      <c r="F522" s="522">
        <f>E522/D522</f>
        <v>0</v>
      </c>
      <c r="G522" s="45"/>
      <c r="H522" s="45"/>
      <c r="I522" s="45"/>
      <c r="J522" s="45"/>
      <c r="K522" s="45"/>
      <c r="L522" s="45"/>
      <c r="M522" s="45"/>
      <c r="N522" s="21"/>
    </row>
    <row r="523" spans="1:14" ht="12.75" customHeight="1" x14ac:dyDescent="0.2">
      <c r="A523" s="105">
        <v>36</v>
      </c>
      <c r="B523" s="248" t="s">
        <v>24</v>
      </c>
      <c r="C523" s="448">
        <f>C524+C525+C526</f>
        <v>671000</v>
      </c>
      <c r="D523" s="335">
        <v>671000</v>
      </c>
      <c r="E523" s="448">
        <f>E524+E525+E526</f>
        <v>0</v>
      </c>
      <c r="F523" s="523">
        <f>E523/D523</f>
        <v>0</v>
      </c>
      <c r="G523" s="45"/>
      <c r="H523" s="45"/>
      <c r="I523" s="45"/>
      <c r="J523" s="45"/>
      <c r="K523" s="45"/>
      <c r="L523" s="45"/>
      <c r="M523" s="45"/>
      <c r="N523" s="21"/>
    </row>
    <row r="524" spans="1:14" ht="12.75" customHeight="1" x14ac:dyDescent="0.2">
      <c r="A524" s="107">
        <v>367</v>
      </c>
      <c r="B524" s="250" t="s">
        <v>56</v>
      </c>
      <c r="C524" s="450">
        <v>550000</v>
      </c>
      <c r="D524" s="337">
        <v>550000</v>
      </c>
      <c r="E524" s="450"/>
      <c r="F524" s="521"/>
      <c r="G524" s="45"/>
      <c r="H524" s="45"/>
      <c r="I524" s="45"/>
      <c r="J524" s="45"/>
      <c r="K524" s="45"/>
      <c r="L524" s="45"/>
      <c r="M524" s="45"/>
      <c r="N524" s="21"/>
    </row>
    <row r="525" spans="1:14" ht="12.75" customHeight="1" x14ac:dyDescent="0.2">
      <c r="A525" s="107">
        <v>367</v>
      </c>
      <c r="B525" s="250" t="s">
        <v>26</v>
      </c>
      <c r="C525" s="450">
        <v>26000</v>
      </c>
      <c r="D525" s="337">
        <v>26000</v>
      </c>
      <c r="E525" s="450"/>
      <c r="F525" s="521"/>
      <c r="G525" s="45"/>
      <c r="H525" s="45"/>
      <c r="I525" s="45"/>
      <c r="J525" s="45"/>
      <c r="K525" s="45"/>
      <c r="L525" s="45"/>
      <c r="M525" s="45"/>
      <c r="N525" s="21"/>
    </row>
    <row r="526" spans="1:14" ht="12.75" customHeight="1" x14ac:dyDescent="0.2">
      <c r="A526" s="107">
        <v>367</v>
      </c>
      <c r="B526" s="250" t="s">
        <v>115</v>
      </c>
      <c r="C526" s="450">
        <v>95000</v>
      </c>
      <c r="D526" s="337">
        <v>95000</v>
      </c>
      <c r="E526" s="450"/>
      <c r="F526" s="521"/>
      <c r="G526" s="45"/>
      <c r="H526" s="45"/>
      <c r="I526" s="45"/>
      <c r="J526" s="45"/>
      <c r="K526" s="45"/>
      <c r="L526" s="45"/>
      <c r="M526" s="45"/>
      <c r="N526" s="21"/>
    </row>
    <row r="527" spans="1:14" ht="12.75" customHeight="1" x14ac:dyDescent="0.2">
      <c r="A527" s="105">
        <v>36</v>
      </c>
      <c r="B527" s="248" t="s">
        <v>28</v>
      </c>
      <c r="C527" s="335">
        <f>C528+C529+C530+C531+C532+C533</f>
        <v>260000</v>
      </c>
      <c r="D527" s="335">
        <v>285000</v>
      </c>
      <c r="E527" s="448">
        <f>E528+E529+E530+E531+E532+E533</f>
        <v>0</v>
      </c>
      <c r="F527" s="523">
        <f>E527/D527</f>
        <v>0</v>
      </c>
      <c r="G527" s="45"/>
      <c r="H527" s="45"/>
      <c r="I527" s="45"/>
      <c r="J527" s="45"/>
      <c r="K527" s="45"/>
      <c r="L527" s="45"/>
      <c r="M527" s="45"/>
      <c r="N527" s="21"/>
    </row>
    <row r="528" spans="1:14" ht="12.75" customHeight="1" x14ac:dyDescent="0.2">
      <c r="A528" s="140">
        <v>367</v>
      </c>
      <c r="B528" s="246" t="s">
        <v>29</v>
      </c>
      <c r="C528" s="352">
        <v>25000</v>
      </c>
      <c r="D528" s="352">
        <v>25000</v>
      </c>
      <c r="E528" s="465"/>
      <c r="F528" s="521"/>
      <c r="G528" s="45"/>
      <c r="H528" s="45"/>
      <c r="I528" s="45"/>
      <c r="J528" s="45"/>
      <c r="K528" s="45"/>
      <c r="L528" s="45"/>
      <c r="M528" s="45"/>
      <c r="N528" s="21"/>
    </row>
    <row r="529" spans="1:14" ht="12.75" customHeight="1" x14ac:dyDescent="0.2">
      <c r="A529" s="140">
        <v>367</v>
      </c>
      <c r="B529" s="246" t="s">
        <v>30</v>
      </c>
      <c r="C529" s="352">
        <v>30000</v>
      </c>
      <c r="D529" s="352">
        <v>30000</v>
      </c>
      <c r="E529" s="465"/>
      <c r="F529" s="521"/>
      <c r="G529" s="45"/>
      <c r="H529" s="45"/>
      <c r="I529" s="45"/>
      <c r="J529" s="45"/>
      <c r="K529" s="45"/>
      <c r="L529" s="45"/>
      <c r="M529" s="45"/>
      <c r="N529" s="21"/>
    </row>
    <row r="530" spans="1:14" ht="12.75" customHeight="1" x14ac:dyDescent="0.2">
      <c r="A530" s="107">
        <v>367</v>
      </c>
      <c r="B530" s="250" t="s">
        <v>31</v>
      </c>
      <c r="C530" s="337">
        <v>30000</v>
      </c>
      <c r="D530" s="337">
        <v>30000</v>
      </c>
      <c r="E530" s="450"/>
      <c r="F530" s="521"/>
      <c r="G530" s="45"/>
      <c r="H530" s="45"/>
      <c r="I530" s="45"/>
      <c r="J530" s="45"/>
      <c r="K530" s="45"/>
      <c r="L530" s="45"/>
      <c r="M530" s="45"/>
      <c r="N530" s="21"/>
    </row>
    <row r="531" spans="1:14" ht="12.75" customHeight="1" x14ac:dyDescent="0.2">
      <c r="A531" s="107">
        <v>367</v>
      </c>
      <c r="B531" s="250" t="s">
        <v>32</v>
      </c>
      <c r="C531" s="337">
        <v>65000</v>
      </c>
      <c r="D531" s="337">
        <v>65000</v>
      </c>
      <c r="E531" s="450"/>
      <c r="F531" s="521"/>
      <c r="G531" s="45"/>
      <c r="H531" s="45"/>
      <c r="I531" s="45"/>
      <c r="J531" s="45"/>
      <c r="K531" s="45"/>
      <c r="L531" s="45"/>
      <c r="M531" s="45"/>
      <c r="N531" s="21"/>
    </row>
    <row r="532" spans="1:14" ht="12.75" customHeight="1" x14ac:dyDescent="0.2">
      <c r="A532" s="107">
        <v>367</v>
      </c>
      <c r="B532" s="250" t="s">
        <v>392</v>
      </c>
      <c r="C532" s="337">
        <v>110000</v>
      </c>
      <c r="D532" s="337">
        <v>110000</v>
      </c>
      <c r="E532" s="450"/>
      <c r="F532" s="521"/>
      <c r="G532" s="45"/>
      <c r="H532" s="45"/>
      <c r="I532" s="45"/>
      <c r="J532" s="45"/>
      <c r="K532" s="45"/>
      <c r="L532" s="45"/>
      <c r="M532" s="45"/>
      <c r="N532" s="21"/>
    </row>
    <row r="533" spans="1:14" ht="12.75" customHeight="1" x14ac:dyDescent="0.2">
      <c r="A533" s="107">
        <v>367</v>
      </c>
      <c r="B533" s="250"/>
      <c r="C533" s="337"/>
      <c r="D533" s="337">
        <v>25000</v>
      </c>
      <c r="E533" s="450"/>
      <c r="F533" s="521"/>
      <c r="G533" s="45"/>
      <c r="H533" s="45"/>
      <c r="I533" s="45"/>
      <c r="J533" s="45"/>
      <c r="K533" s="45"/>
      <c r="L533" s="45"/>
      <c r="M533" s="45"/>
      <c r="N533" s="21"/>
    </row>
    <row r="534" spans="1:14" ht="24.95" customHeight="1" x14ac:dyDescent="0.2">
      <c r="A534" s="211" t="s">
        <v>388</v>
      </c>
      <c r="B534" s="326" t="s">
        <v>108</v>
      </c>
      <c r="C534" s="397">
        <f>C535</f>
        <v>195500</v>
      </c>
      <c r="D534" s="397">
        <v>195500</v>
      </c>
      <c r="E534" s="510">
        <f>E535</f>
        <v>90199</v>
      </c>
      <c r="F534" s="538">
        <f>E534/D535</f>
        <v>0.46137595907928391</v>
      </c>
      <c r="G534" s="45"/>
      <c r="H534" s="45"/>
      <c r="I534" s="45"/>
      <c r="J534" s="45"/>
      <c r="K534" s="45"/>
      <c r="L534" s="45"/>
      <c r="M534" s="45"/>
      <c r="N534" s="21"/>
    </row>
    <row r="535" spans="1:14" ht="24.95" customHeight="1" x14ac:dyDescent="0.2">
      <c r="A535" s="185" t="s">
        <v>385</v>
      </c>
      <c r="B535" s="327"/>
      <c r="C535" s="384">
        <f>C537</f>
        <v>195500</v>
      </c>
      <c r="D535" s="384">
        <v>195500</v>
      </c>
      <c r="E535" s="497">
        <f>E537</f>
        <v>90199</v>
      </c>
      <c r="F535" s="532">
        <f>E535/D535</f>
        <v>0.46137595907928391</v>
      </c>
      <c r="G535" s="45"/>
      <c r="H535" s="45"/>
      <c r="I535" s="45"/>
      <c r="J535" s="45"/>
      <c r="K535" s="45"/>
      <c r="L535" s="45"/>
      <c r="M535" s="45"/>
      <c r="N535" s="21"/>
    </row>
    <row r="536" spans="1:14" ht="15" customHeight="1" x14ac:dyDescent="0.2">
      <c r="A536" s="166" t="s">
        <v>386</v>
      </c>
      <c r="B536" s="92" t="s">
        <v>225</v>
      </c>
      <c r="C536" s="369"/>
      <c r="D536" s="369"/>
      <c r="E536" s="482"/>
      <c r="F536" s="527"/>
      <c r="G536" s="45"/>
      <c r="H536" s="45"/>
      <c r="I536" s="45"/>
      <c r="J536" s="45"/>
      <c r="K536" s="45"/>
      <c r="L536" s="45"/>
      <c r="M536" s="45"/>
      <c r="N536" s="21"/>
    </row>
    <row r="537" spans="1:14" ht="15" customHeight="1" x14ac:dyDescent="0.2">
      <c r="A537" s="212"/>
      <c r="B537" s="328" t="s">
        <v>226</v>
      </c>
      <c r="C537" s="360">
        <f>C540</f>
        <v>195500</v>
      </c>
      <c r="D537" s="360">
        <v>195500</v>
      </c>
      <c r="E537" s="473">
        <v>90199</v>
      </c>
      <c r="F537" s="527">
        <f>E537/D537</f>
        <v>0.46137595907928391</v>
      </c>
      <c r="G537" s="45"/>
      <c r="H537" s="45"/>
      <c r="I537" s="45"/>
      <c r="J537" s="45"/>
      <c r="K537" s="45"/>
      <c r="L537" s="45"/>
      <c r="M537" s="45"/>
      <c r="N537" s="21"/>
    </row>
    <row r="538" spans="1:14" ht="15" customHeight="1" x14ac:dyDescent="0.2">
      <c r="A538" s="213"/>
      <c r="B538" s="329" t="s">
        <v>322</v>
      </c>
      <c r="C538" s="398"/>
      <c r="D538" s="398"/>
      <c r="E538" s="511"/>
      <c r="F538" s="520"/>
      <c r="G538" s="45"/>
      <c r="H538" s="45"/>
      <c r="I538" s="45"/>
      <c r="J538" s="45"/>
      <c r="K538" s="45"/>
      <c r="L538" s="45"/>
      <c r="M538" s="45"/>
      <c r="N538" s="21"/>
    </row>
    <row r="539" spans="1:14" ht="12.75" customHeight="1" x14ac:dyDescent="0.2">
      <c r="A539" s="214" t="s">
        <v>101</v>
      </c>
      <c r="B539" s="325" t="s">
        <v>123</v>
      </c>
      <c r="C539" s="378"/>
      <c r="D539" s="378"/>
      <c r="E539" s="491"/>
      <c r="F539" s="521"/>
      <c r="G539" s="45"/>
      <c r="H539" s="45"/>
      <c r="I539" s="45"/>
      <c r="J539" s="45"/>
      <c r="K539" s="45"/>
      <c r="L539" s="45"/>
      <c r="M539" s="45"/>
      <c r="N539" s="21"/>
    </row>
    <row r="540" spans="1:14" ht="12.75" customHeight="1" x14ac:dyDescent="0.2">
      <c r="A540" s="215">
        <v>3</v>
      </c>
      <c r="B540" s="247" t="s">
        <v>63</v>
      </c>
      <c r="C540" s="379">
        <f>C541+C545+C550+C552+C554</f>
        <v>195500</v>
      </c>
      <c r="D540" s="379">
        <v>195500</v>
      </c>
      <c r="E540" s="492">
        <f>E541+E545+E550+E552+E554</f>
        <v>0</v>
      </c>
      <c r="F540" s="522">
        <f>E540/D540</f>
        <v>0</v>
      </c>
      <c r="G540" s="45"/>
      <c r="H540" s="45"/>
      <c r="I540" s="45"/>
      <c r="J540" s="45"/>
      <c r="K540" s="45"/>
      <c r="L540" s="45"/>
      <c r="M540" s="45"/>
      <c r="N540" s="21"/>
    </row>
    <row r="541" spans="1:14" ht="12.75" customHeight="1" x14ac:dyDescent="0.2">
      <c r="A541" s="138">
        <v>36</v>
      </c>
      <c r="B541" s="296" t="s">
        <v>24</v>
      </c>
      <c r="C541" s="362">
        <f>C542+C543+C544</f>
        <v>96500</v>
      </c>
      <c r="D541" s="362">
        <v>96500</v>
      </c>
      <c r="E541" s="475">
        <f>E542+E543+E544</f>
        <v>0</v>
      </c>
      <c r="F541" s="523">
        <f>E541/D541</f>
        <v>0</v>
      </c>
      <c r="G541" s="45"/>
      <c r="H541" s="45"/>
      <c r="I541" s="45"/>
      <c r="J541" s="45"/>
      <c r="K541" s="45"/>
      <c r="L541" s="45"/>
      <c r="M541" s="45"/>
      <c r="N541" s="21"/>
    </row>
    <row r="542" spans="1:14" ht="12.75" customHeight="1" x14ac:dyDescent="0.2">
      <c r="A542" s="136">
        <v>367</v>
      </c>
      <c r="B542" s="308" t="s">
        <v>68</v>
      </c>
      <c r="C542" s="337">
        <v>78000</v>
      </c>
      <c r="D542" s="337">
        <v>78000</v>
      </c>
      <c r="E542" s="450"/>
      <c r="F542" s="521"/>
      <c r="G542" s="45"/>
      <c r="H542" s="45"/>
      <c r="I542" s="45"/>
      <c r="J542" s="45"/>
      <c r="K542" s="45"/>
      <c r="L542" s="45"/>
      <c r="M542" s="45"/>
      <c r="N542" s="21"/>
    </row>
    <row r="543" spans="1:14" ht="12.75" customHeight="1" x14ac:dyDescent="0.2">
      <c r="A543" s="136">
        <v>367</v>
      </c>
      <c r="B543" s="270" t="s">
        <v>26</v>
      </c>
      <c r="C543" s="337">
        <v>3500</v>
      </c>
      <c r="D543" s="337">
        <v>3500</v>
      </c>
      <c r="E543" s="450"/>
      <c r="F543" s="521"/>
      <c r="G543" s="45"/>
      <c r="H543" s="45"/>
      <c r="I543" s="45"/>
      <c r="J543" s="45"/>
      <c r="K543" s="45"/>
      <c r="L543" s="45"/>
      <c r="M543" s="45"/>
      <c r="N543" s="21"/>
    </row>
    <row r="544" spans="1:14" ht="12.75" customHeight="1" x14ac:dyDescent="0.2">
      <c r="A544" s="136">
        <v>367</v>
      </c>
      <c r="B544" s="270" t="s">
        <v>115</v>
      </c>
      <c r="C544" s="337">
        <v>15000</v>
      </c>
      <c r="D544" s="337">
        <v>15000</v>
      </c>
      <c r="E544" s="450"/>
      <c r="F544" s="521"/>
      <c r="G544" s="45"/>
      <c r="H544" s="45"/>
      <c r="I544" s="45"/>
      <c r="J544" s="45"/>
      <c r="K544" s="45"/>
      <c r="L544" s="45"/>
      <c r="M544" s="45"/>
      <c r="N544" s="21"/>
    </row>
    <row r="545" spans="1:14" ht="12.75" customHeight="1" x14ac:dyDescent="0.2">
      <c r="A545" s="138">
        <v>36</v>
      </c>
      <c r="B545" s="267" t="s">
        <v>28</v>
      </c>
      <c r="C545" s="362">
        <f>C546+C547+C548+C549</f>
        <v>77000</v>
      </c>
      <c r="D545" s="362">
        <v>77000</v>
      </c>
      <c r="E545" s="475">
        <f>E546+E547+E548+E549</f>
        <v>0</v>
      </c>
      <c r="F545" s="523">
        <f>E545/D545</f>
        <v>0</v>
      </c>
      <c r="G545" s="45"/>
      <c r="H545" s="45"/>
      <c r="I545" s="45"/>
      <c r="J545" s="45"/>
      <c r="K545" s="45"/>
      <c r="L545" s="45"/>
      <c r="M545" s="45"/>
      <c r="N545" s="21"/>
    </row>
    <row r="546" spans="1:14" ht="12.75" customHeight="1" x14ac:dyDescent="0.2">
      <c r="A546" s="136">
        <v>367</v>
      </c>
      <c r="B546" s="270" t="s">
        <v>29</v>
      </c>
      <c r="C546" s="364">
        <v>2000</v>
      </c>
      <c r="D546" s="364">
        <v>2000</v>
      </c>
      <c r="E546" s="477"/>
      <c r="F546" s="521"/>
      <c r="G546" s="45"/>
      <c r="H546" s="45"/>
      <c r="I546" s="45"/>
      <c r="J546" s="45"/>
      <c r="K546" s="45"/>
      <c r="L546" s="45"/>
      <c r="M546" s="45"/>
      <c r="N546" s="21"/>
    </row>
    <row r="547" spans="1:14" ht="12.75" customHeight="1" x14ac:dyDescent="0.2">
      <c r="A547" s="136">
        <v>367</v>
      </c>
      <c r="B547" s="270" t="s">
        <v>30</v>
      </c>
      <c r="C547" s="364">
        <v>30000</v>
      </c>
      <c r="D547" s="364">
        <v>30000</v>
      </c>
      <c r="E547" s="477"/>
      <c r="F547" s="521"/>
      <c r="G547" s="45"/>
      <c r="H547" s="45"/>
      <c r="I547" s="45"/>
      <c r="J547" s="45"/>
      <c r="K547" s="45"/>
      <c r="L547" s="45"/>
      <c r="M547" s="45"/>
      <c r="N547" s="21"/>
    </row>
    <row r="548" spans="1:14" ht="12.75" customHeight="1" x14ac:dyDescent="0.2">
      <c r="A548" s="136">
        <v>367</v>
      </c>
      <c r="B548" s="270" t="s">
        <v>31</v>
      </c>
      <c r="C548" s="364">
        <v>15000</v>
      </c>
      <c r="D548" s="364">
        <v>15000</v>
      </c>
      <c r="E548" s="477"/>
      <c r="F548" s="521"/>
      <c r="G548" s="45"/>
      <c r="H548" s="45"/>
      <c r="I548" s="45"/>
      <c r="J548" s="45"/>
      <c r="K548" s="45"/>
      <c r="L548" s="45"/>
      <c r="M548" s="45"/>
      <c r="N548" s="21"/>
    </row>
    <row r="549" spans="1:14" ht="12.75" customHeight="1" x14ac:dyDescent="0.2">
      <c r="A549" s="136">
        <v>367</v>
      </c>
      <c r="B549" s="270" t="s">
        <v>32</v>
      </c>
      <c r="C549" s="364">
        <v>30000</v>
      </c>
      <c r="D549" s="364">
        <v>30000</v>
      </c>
      <c r="E549" s="477"/>
      <c r="F549" s="521"/>
      <c r="G549" s="45"/>
      <c r="H549" s="45"/>
      <c r="I549" s="45"/>
      <c r="J549" s="45"/>
      <c r="K549" s="45"/>
      <c r="L549" s="45"/>
      <c r="M549" s="45"/>
      <c r="N549" s="21"/>
    </row>
    <row r="550" spans="1:14" ht="12.75" customHeight="1" x14ac:dyDescent="0.2">
      <c r="A550" s="138">
        <v>36</v>
      </c>
      <c r="B550" s="267" t="s">
        <v>33</v>
      </c>
      <c r="C550" s="362">
        <f>C551</f>
        <v>2000</v>
      </c>
      <c r="D550" s="362">
        <v>2000</v>
      </c>
      <c r="E550" s="475">
        <f>E551</f>
        <v>0</v>
      </c>
      <c r="F550" s="523">
        <f>E550/D550</f>
        <v>0</v>
      </c>
      <c r="G550" s="45"/>
      <c r="H550" s="45"/>
      <c r="I550" s="45"/>
      <c r="J550" s="45"/>
      <c r="K550" s="45"/>
      <c r="L550" s="45"/>
      <c r="M550" s="45"/>
      <c r="N550" s="21"/>
    </row>
    <row r="551" spans="1:14" ht="12.75" customHeight="1" x14ac:dyDescent="0.2">
      <c r="A551" s="136">
        <v>367</v>
      </c>
      <c r="B551" s="270" t="s">
        <v>34</v>
      </c>
      <c r="C551" s="364">
        <v>2000</v>
      </c>
      <c r="D551" s="364">
        <v>2000</v>
      </c>
      <c r="E551" s="477"/>
      <c r="F551" s="539"/>
      <c r="G551" s="45"/>
      <c r="H551" s="45"/>
      <c r="I551" s="45"/>
      <c r="J551" s="45"/>
      <c r="K551" s="45"/>
      <c r="L551" s="45"/>
      <c r="M551" s="45"/>
      <c r="N551" s="21"/>
    </row>
    <row r="552" spans="1:14" ht="12.75" customHeight="1" x14ac:dyDescent="0.2">
      <c r="A552" s="138">
        <v>36</v>
      </c>
      <c r="B552" s="267" t="s">
        <v>359</v>
      </c>
      <c r="C552" s="362">
        <f>C553</f>
        <v>5000</v>
      </c>
      <c r="D552" s="362">
        <v>5000</v>
      </c>
      <c r="E552" s="475">
        <f>E553</f>
        <v>0</v>
      </c>
      <c r="F552" s="523">
        <f>E552/D552</f>
        <v>0</v>
      </c>
      <c r="G552" s="45"/>
      <c r="H552" s="45"/>
      <c r="I552" s="45"/>
      <c r="J552" s="45"/>
      <c r="K552" s="45"/>
      <c r="L552" s="45"/>
      <c r="M552" s="45"/>
      <c r="N552" s="21"/>
    </row>
    <row r="553" spans="1:14" ht="12.75" customHeight="1" x14ac:dyDescent="0.2">
      <c r="A553" s="136">
        <v>367</v>
      </c>
      <c r="B553" s="270" t="s">
        <v>360</v>
      </c>
      <c r="C553" s="364">
        <v>5000</v>
      </c>
      <c r="D553" s="364">
        <v>5000</v>
      </c>
      <c r="E553" s="477"/>
      <c r="F553" s="539"/>
      <c r="G553" s="45"/>
      <c r="H553" s="45"/>
      <c r="I553" s="45"/>
      <c r="J553" s="45"/>
      <c r="K553" s="45"/>
      <c r="L553" s="45"/>
      <c r="M553" s="45"/>
      <c r="N553" s="21"/>
    </row>
    <row r="554" spans="1:14" ht="12.75" customHeight="1" x14ac:dyDescent="0.2">
      <c r="A554" s="138">
        <v>36</v>
      </c>
      <c r="B554" s="267" t="s">
        <v>80</v>
      </c>
      <c r="C554" s="362">
        <f>C555</f>
        <v>15000</v>
      </c>
      <c r="D554" s="362">
        <v>15000</v>
      </c>
      <c r="E554" s="475">
        <f>E555</f>
        <v>0</v>
      </c>
      <c r="F554" s="523">
        <f>E554/D554</f>
        <v>0</v>
      </c>
      <c r="G554" s="45"/>
      <c r="H554" s="45"/>
      <c r="I554" s="45"/>
      <c r="J554" s="45"/>
      <c r="K554" s="45"/>
      <c r="L554" s="45"/>
      <c r="M554" s="45"/>
      <c r="N554" s="21"/>
    </row>
    <row r="555" spans="1:14" ht="12.75" customHeight="1" thickBot="1" x14ac:dyDescent="0.25">
      <c r="A555" s="216">
        <v>367</v>
      </c>
      <c r="B555" s="330" t="s">
        <v>69</v>
      </c>
      <c r="C555" s="401">
        <v>15000</v>
      </c>
      <c r="D555" s="401">
        <v>15000</v>
      </c>
      <c r="E555" s="512"/>
      <c r="F555" s="540"/>
      <c r="G555" s="45"/>
      <c r="H555" s="45"/>
      <c r="I555" s="45"/>
      <c r="J555" s="45"/>
      <c r="K555" s="45"/>
      <c r="L555" s="45"/>
      <c r="M555" s="45"/>
      <c r="N555" s="21"/>
    </row>
    <row r="556" spans="1:14" x14ac:dyDescent="0.2">
      <c r="E556" s="42"/>
      <c r="F556" s="42"/>
      <c r="G556" s="45"/>
      <c r="H556" s="45"/>
      <c r="I556" s="45"/>
      <c r="J556" s="45"/>
      <c r="K556" s="45"/>
      <c r="L556" s="45"/>
      <c r="M556" s="45"/>
      <c r="N556" s="21"/>
    </row>
    <row r="557" spans="1:14" x14ac:dyDescent="0.2">
      <c r="B557" s="15"/>
      <c r="C557" s="15"/>
      <c r="D557" s="15"/>
      <c r="E557" s="45"/>
      <c r="F557" s="45"/>
      <c r="G557" s="45"/>
      <c r="H557" s="45"/>
      <c r="I557" s="45"/>
      <c r="J557" s="45"/>
      <c r="K557" s="45"/>
      <c r="L557" s="45"/>
      <c r="M557" s="45"/>
      <c r="N557" s="21"/>
    </row>
    <row r="558" spans="1:14" x14ac:dyDescent="0.2">
      <c r="B558" s="15"/>
      <c r="C558" s="15"/>
      <c r="D558" s="15"/>
      <c r="E558" s="45"/>
      <c r="F558" s="45"/>
      <c r="G558" s="45"/>
      <c r="H558" s="45"/>
      <c r="I558" s="45"/>
      <c r="J558" s="45"/>
      <c r="K558" s="45"/>
      <c r="L558" s="45"/>
      <c r="M558" s="45"/>
      <c r="N558" s="21"/>
    </row>
    <row r="559" spans="1:14" x14ac:dyDescent="0.2">
      <c r="B559" s="15"/>
      <c r="C559" s="15"/>
      <c r="D559" s="15"/>
      <c r="E559" s="45"/>
      <c r="F559" s="45"/>
      <c r="G559" s="45"/>
      <c r="H559" s="45"/>
      <c r="I559" s="45"/>
      <c r="J559" s="45"/>
      <c r="K559" s="45"/>
      <c r="L559" s="45"/>
      <c r="M559" s="45"/>
      <c r="N559" s="21"/>
    </row>
    <row r="560" spans="1:14" x14ac:dyDescent="0.2">
      <c r="B560" s="15"/>
      <c r="C560" s="15"/>
      <c r="D560" s="15"/>
      <c r="E560" s="45"/>
      <c r="F560" s="45"/>
      <c r="G560" s="45"/>
      <c r="H560" s="45"/>
      <c r="I560" s="45"/>
      <c r="J560" s="45"/>
      <c r="K560" s="45"/>
      <c r="L560" s="45"/>
      <c r="M560" s="45"/>
      <c r="N560" s="21"/>
    </row>
    <row r="561" spans="2:14" x14ac:dyDescent="0.2">
      <c r="B561" s="15"/>
      <c r="C561" s="15"/>
      <c r="D561" s="15"/>
      <c r="E561" s="45"/>
      <c r="F561" s="45"/>
      <c r="G561" s="45"/>
      <c r="H561" s="45"/>
      <c r="I561" s="45"/>
      <c r="J561" s="45"/>
      <c r="K561" s="45"/>
      <c r="L561" s="45"/>
      <c r="M561" s="45"/>
      <c r="N561" s="21"/>
    </row>
    <row r="562" spans="2:14" x14ac:dyDescent="0.2">
      <c r="B562" s="15"/>
      <c r="C562" s="15"/>
      <c r="D562" s="15"/>
      <c r="E562" s="45"/>
      <c r="F562" s="45"/>
      <c r="G562" s="45"/>
      <c r="H562" s="45"/>
      <c r="I562" s="45"/>
      <c r="J562" s="45"/>
      <c r="K562" s="45"/>
      <c r="L562" s="45"/>
      <c r="M562" s="45"/>
      <c r="N562" s="21"/>
    </row>
    <row r="563" spans="2:14" x14ac:dyDescent="0.2">
      <c r="B563" s="15"/>
      <c r="C563" s="15"/>
      <c r="D563" s="15"/>
      <c r="E563" s="45"/>
      <c r="F563" s="45"/>
      <c r="G563" s="45"/>
      <c r="H563" s="45"/>
      <c r="I563" s="45"/>
      <c r="J563" s="45"/>
      <c r="K563" s="45"/>
      <c r="L563" s="45"/>
      <c r="M563" s="45"/>
      <c r="N563" s="21"/>
    </row>
    <row r="564" spans="2:14" x14ac:dyDescent="0.2">
      <c r="B564" s="15"/>
      <c r="C564" s="15"/>
      <c r="D564" s="15"/>
      <c r="E564" s="45"/>
      <c r="F564" s="45"/>
      <c r="G564" s="45"/>
      <c r="H564" s="45"/>
      <c r="I564" s="45"/>
      <c r="J564" s="45"/>
      <c r="K564" s="45"/>
      <c r="L564" s="45"/>
      <c r="M564" s="45"/>
      <c r="N564" s="21"/>
    </row>
    <row r="565" spans="2:14" x14ac:dyDescent="0.2">
      <c r="B565" s="15"/>
      <c r="C565" s="15"/>
      <c r="D565" s="15"/>
      <c r="E565" s="45"/>
      <c r="F565" s="45"/>
      <c r="G565" s="45"/>
      <c r="H565" s="45"/>
      <c r="I565" s="45"/>
      <c r="J565" s="45"/>
      <c r="K565" s="45"/>
      <c r="L565" s="45"/>
      <c r="M565" s="45"/>
      <c r="N565" s="21"/>
    </row>
    <row r="566" spans="2:14" x14ac:dyDescent="0.2">
      <c r="B566" s="15"/>
      <c r="C566" s="15"/>
      <c r="D566" s="15"/>
      <c r="E566" s="45"/>
      <c r="F566" s="45"/>
      <c r="G566" s="45"/>
      <c r="H566" s="45"/>
      <c r="I566" s="45"/>
      <c r="J566" s="45"/>
      <c r="K566" s="45"/>
      <c r="L566" s="45"/>
      <c r="M566" s="45"/>
      <c r="N566" s="21"/>
    </row>
    <row r="567" spans="2:14" x14ac:dyDescent="0.2">
      <c r="B567" s="15"/>
      <c r="C567" s="15"/>
      <c r="D567" s="15"/>
      <c r="E567" s="45"/>
      <c r="F567" s="45"/>
      <c r="G567" s="45"/>
      <c r="H567" s="45"/>
      <c r="I567" s="45"/>
      <c r="J567" s="45"/>
      <c r="K567" s="45"/>
      <c r="L567" s="45"/>
      <c r="M567" s="45"/>
      <c r="N567" s="21"/>
    </row>
    <row r="568" spans="2:14" x14ac:dyDescent="0.2">
      <c r="B568" s="15"/>
      <c r="C568" s="15"/>
      <c r="D568" s="15"/>
      <c r="E568" s="45"/>
      <c r="F568" s="45"/>
      <c r="G568" s="45"/>
      <c r="H568" s="45"/>
      <c r="I568" s="45"/>
      <c r="J568" s="45"/>
      <c r="K568" s="45"/>
      <c r="L568" s="45"/>
      <c r="M568" s="45"/>
      <c r="N568" s="21"/>
    </row>
    <row r="569" spans="2:14" x14ac:dyDescent="0.2">
      <c r="B569" s="15"/>
      <c r="C569" s="15"/>
      <c r="D569" s="15"/>
      <c r="E569" s="45"/>
      <c r="F569" s="45"/>
      <c r="G569" s="45"/>
      <c r="H569" s="45"/>
      <c r="I569" s="45"/>
      <c r="J569" s="45"/>
      <c r="K569" s="45"/>
      <c r="L569" s="45"/>
      <c r="M569" s="45"/>
      <c r="N569" s="21"/>
    </row>
    <row r="570" spans="2:14" x14ac:dyDescent="0.2">
      <c r="B570" s="15"/>
      <c r="C570" s="15"/>
      <c r="D570" s="15"/>
      <c r="E570" s="45"/>
      <c r="F570" s="45"/>
      <c r="G570" s="45"/>
      <c r="H570" s="45"/>
      <c r="I570" s="45"/>
      <c r="J570" s="45"/>
      <c r="K570" s="45"/>
      <c r="L570" s="45"/>
      <c r="M570" s="45"/>
      <c r="N570" s="21"/>
    </row>
    <row r="571" spans="2:14" x14ac:dyDescent="0.2">
      <c r="B571" s="15"/>
      <c r="C571" s="15"/>
      <c r="D571" s="15"/>
      <c r="E571" s="45"/>
      <c r="F571" s="45"/>
      <c r="G571" s="45"/>
      <c r="H571" s="45"/>
      <c r="I571" s="45"/>
      <c r="J571" s="45"/>
      <c r="K571" s="45"/>
      <c r="L571" s="45"/>
      <c r="M571" s="45"/>
      <c r="N571" s="21"/>
    </row>
    <row r="572" spans="2:14" x14ac:dyDescent="0.2">
      <c r="B572" s="15"/>
      <c r="C572" s="15"/>
      <c r="D572" s="15"/>
      <c r="E572" s="45"/>
      <c r="F572" s="45"/>
      <c r="G572" s="45"/>
      <c r="H572" s="45"/>
      <c r="I572" s="45"/>
      <c r="J572" s="45"/>
      <c r="K572" s="45"/>
      <c r="L572" s="45"/>
      <c r="M572" s="45"/>
      <c r="N572" s="21"/>
    </row>
    <row r="573" spans="2:14" x14ac:dyDescent="0.2">
      <c r="B573" s="15"/>
      <c r="C573" s="15"/>
      <c r="D573" s="15"/>
      <c r="E573" s="45"/>
      <c r="F573" s="45"/>
      <c r="G573" s="45"/>
      <c r="H573" s="45"/>
      <c r="I573" s="45"/>
      <c r="J573" s="45"/>
      <c r="K573" s="45"/>
      <c r="L573" s="45"/>
      <c r="M573" s="45"/>
      <c r="N573" s="21"/>
    </row>
    <row r="574" spans="2:14" x14ac:dyDescent="0.2">
      <c r="B574" s="15"/>
      <c r="C574" s="15"/>
      <c r="D574" s="15"/>
      <c r="E574" s="45"/>
      <c r="F574" s="45"/>
      <c r="G574" s="45"/>
      <c r="H574" s="45"/>
      <c r="I574" s="45"/>
      <c r="J574" s="45"/>
      <c r="K574" s="45"/>
      <c r="L574" s="45"/>
      <c r="M574" s="45"/>
      <c r="N574" s="21"/>
    </row>
    <row r="575" spans="2:14" x14ac:dyDescent="0.2">
      <c r="B575" s="15"/>
      <c r="C575" s="15"/>
      <c r="D575" s="15"/>
      <c r="E575" s="45"/>
      <c r="F575" s="45"/>
      <c r="G575" s="45"/>
      <c r="H575" s="45"/>
      <c r="I575" s="45"/>
      <c r="J575" s="45"/>
      <c r="K575" s="45"/>
      <c r="L575" s="45"/>
      <c r="M575" s="45"/>
      <c r="N575" s="21"/>
    </row>
    <row r="576" spans="2:14" x14ac:dyDescent="0.2">
      <c r="B576" s="15"/>
      <c r="C576" s="15"/>
      <c r="D576" s="15"/>
      <c r="E576" s="45"/>
      <c r="F576" s="45"/>
      <c r="G576" s="45"/>
      <c r="H576" s="45"/>
      <c r="I576" s="45"/>
      <c r="J576" s="45"/>
      <c r="K576" s="45"/>
      <c r="L576" s="45"/>
      <c r="M576" s="45"/>
      <c r="N576" s="21"/>
    </row>
    <row r="577" spans="2:14" x14ac:dyDescent="0.2">
      <c r="B577" s="15"/>
      <c r="C577" s="15"/>
      <c r="D577" s="15"/>
      <c r="E577" s="45"/>
      <c r="F577" s="45"/>
      <c r="G577" s="45"/>
      <c r="H577" s="45"/>
      <c r="I577" s="45"/>
      <c r="J577" s="45"/>
      <c r="K577" s="45"/>
      <c r="L577" s="45"/>
      <c r="M577" s="45"/>
      <c r="N577" s="21"/>
    </row>
    <row r="578" spans="2:14" x14ac:dyDescent="0.2">
      <c r="B578" s="15"/>
      <c r="C578" s="15"/>
      <c r="D578" s="15"/>
      <c r="E578" s="45"/>
      <c r="F578" s="45"/>
      <c r="G578" s="45"/>
      <c r="H578" s="45"/>
      <c r="I578" s="45"/>
      <c r="J578" s="45"/>
      <c r="K578" s="45"/>
      <c r="L578" s="45"/>
      <c r="M578" s="45"/>
      <c r="N578" s="21"/>
    </row>
    <row r="579" spans="2:14" x14ac:dyDescent="0.2">
      <c r="B579" s="15"/>
      <c r="C579" s="15"/>
      <c r="D579" s="15"/>
      <c r="E579" s="45"/>
      <c r="F579" s="45"/>
      <c r="G579" s="45"/>
      <c r="H579" s="45"/>
      <c r="I579" s="45"/>
      <c r="J579" s="45"/>
      <c r="K579" s="45"/>
      <c r="L579" s="45"/>
      <c r="M579" s="45"/>
      <c r="N579" s="21"/>
    </row>
    <row r="580" spans="2:14" x14ac:dyDescent="0.2">
      <c r="B580" s="15"/>
      <c r="C580" s="15"/>
      <c r="D580" s="15"/>
      <c r="E580" s="45"/>
      <c r="F580" s="45"/>
      <c r="G580" s="45"/>
      <c r="H580" s="45"/>
      <c r="I580" s="45"/>
      <c r="J580" s="45"/>
      <c r="K580" s="45"/>
      <c r="L580" s="45"/>
      <c r="M580" s="45"/>
      <c r="N580" s="21"/>
    </row>
    <row r="581" spans="2:14" x14ac:dyDescent="0.2">
      <c r="B581" s="15"/>
      <c r="C581" s="15"/>
      <c r="D581" s="15"/>
      <c r="E581" s="45"/>
      <c r="F581" s="45"/>
      <c r="G581" s="45"/>
      <c r="H581" s="45"/>
      <c r="I581" s="45"/>
      <c r="J581" s="45"/>
      <c r="K581" s="45"/>
      <c r="L581" s="45"/>
      <c r="M581" s="45"/>
      <c r="N581" s="21"/>
    </row>
    <row r="582" spans="2:14" x14ac:dyDescent="0.2">
      <c r="B582" s="15"/>
      <c r="C582" s="15"/>
      <c r="D582" s="15"/>
      <c r="E582" s="45"/>
      <c r="F582" s="45"/>
      <c r="G582" s="45"/>
      <c r="H582" s="45"/>
      <c r="I582" s="45"/>
      <c r="J582" s="45"/>
      <c r="K582" s="45"/>
      <c r="L582" s="45"/>
      <c r="M582" s="45"/>
      <c r="N582" s="21"/>
    </row>
    <row r="583" spans="2:14" x14ac:dyDescent="0.2">
      <c r="B583" s="15"/>
      <c r="C583" s="15"/>
      <c r="D583" s="15"/>
      <c r="E583" s="45"/>
      <c r="F583" s="45"/>
      <c r="G583" s="45"/>
      <c r="H583" s="45"/>
      <c r="I583" s="45"/>
      <c r="J583" s="45"/>
      <c r="K583" s="45"/>
      <c r="L583" s="45"/>
      <c r="M583" s="45"/>
      <c r="N583" s="21"/>
    </row>
    <row r="584" spans="2:14" x14ac:dyDescent="0.2">
      <c r="B584" s="15"/>
      <c r="C584" s="15"/>
      <c r="D584" s="15"/>
      <c r="E584" s="45"/>
      <c r="F584" s="45"/>
      <c r="G584" s="45"/>
      <c r="H584" s="45"/>
      <c r="I584" s="45"/>
      <c r="J584" s="45"/>
      <c r="K584" s="45"/>
      <c r="L584" s="45"/>
      <c r="M584" s="45"/>
      <c r="N584" s="21"/>
    </row>
    <row r="585" spans="2:14" x14ac:dyDescent="0.2">
      <c r="B585" s="15"/>
      <c r="C585" s="15"/>
      <c r="D585" s="15"/>
      <c r="E585" s="45"/>
      <c r="F585" s="45"/>
      <c r="G585" s="45"/>
      <c r="H585" s="45"/>
      <c r="I585" s="45"/>
      <c r="J585" s="45"/>
      <c r="K585" s="45"/>
      <c r="L585" s="45"/>
      <c r="M585" s="45"/>
      <c r="N585" s="21"/>
    </row>
    <row r="586" spans="2:14" x14ac:dyDescent="0.2">
      <c r="B586" s="15"/>
      <c r="C586" s="15"/>
      <c r="D586" s="15"/>
      <c r="E586" s="45"/>
      <c r="F586" s="45"/>
      <c r="G586" s="45"/>
      <c r="H586" s="45"/>
      <c r="I586" s="45"/>
      <c r="J586" s="45"/>
      <c r="K586" s="45"/>
      <c r="L586" s="45"/>
      <c r="M586" s="45"/>
      <c r="N586" s="21"/>
    </row>
    <row r="587" spans="2:14" x14ac:dyDescent="0.2">
      <c r="B587" s="15"/>
      <c r="C587" s="15"/>
      <c r="D587" s="15"/>
      <c r="E587" s="45"/>
      <c r="F587" s="45"/>
      <c r="G587" s="45"/>
      <c r="H587" s="45"/>
      <c r="I587" s="45"/>
      <c r="J587" s="45"/>
      <c r="K587" s="45"/>
      <c r="L587" s="45"/>
      <c r="M587" s="45"/>
      <c r="N587" s="21"/>
    </row>
    <row r="588" spans="2:14" x14ac:dyDescent="0.2">
      <c r="B588" s="15"/>
      <c r="C588" s="15"/>
      <c r="D588" s="15"/>
      <c r="E588" s="45"/>
      <c r="F588" s="45"/>
      <c r="G588" s="45"/>
      <c r="H588" s="45"/>
      <c r="I588" s="45"/>
      <c r="J588" s="45"/>
      <c r="K588" s="45"/>
      <c r="L588" s="45"/>
      <c r="M588" s="45"/>
      <c r="N588" s="21"/>
    </row>
    <row r="589" spans="2:14" x14ac:dyDescent="0.2">
      <c r="B589" s="15"/>
      <c r="C589" s="15"/>
      <c r="D589" s="15"/>
      <c r="E589" s="45"/>
      <c r="F589" s="45"/>
      <c r="G589" s="45"/>
      <c r="H589" s="45"/>
      <c r="I589" s="45"/>
      <c r="J589" s="45"/>
      <c r="K589" s="45"/>
      <c r="L589" s="45"/>
      <c r="M589" s="45"/>
      <c r="N589" s="21"/>
    </row>
    <row r="590" spans="2:14" x14ac:dyDescent="0.2">
      <c r="B590" s="15"/>
      <c r="C590" s="15"/>
      <c r="D590" s="15"/>
      <c r="E590" s="21"/>
      <c r="F590" s="21"/>
      <c r="G590" s="45"/>
      <c r="H590" s="45"/>
      <c r="I590" s="45"/>
      <c r="J590" s="45"/>
      <c r="K590" s="45"/>
      <c r="L590" s="45"/>
      <c r="M590" s="45"/>
      <c r="N590" s="21"/>
    </row>
    <row r="591" spans="2:14" x14ac:dyDescent="0.2">
      <c r="B591" s="15"/>
      <c r="C591" s="15"/>
      <c r="D591" s="15"/>
      <c r="E591" s="21"/>
      <c r="F591" s="21"/>
      <c r="G591" s="45"/>
      <c r="H591" s="45"/>
      <c r="I591" s="45"/>
      <c r="J591" s="45"/>
      <c r="K591" s="45"/>
      <c r="L591" s="45"/>
      <c r="M591" s="45"/>
      <c r="N591" s="21"/>
    </row>
    <row r="592" spans="2:14" x14ac:dyDescent="0.2">
      <c r="B592" s="15"/>
      <c r="C592" s="15"/>
      <c r="D592" s="15"/>
      <c r="E592" s="21"/>
      <c r="F592" s="21"/>
      <c r="G592" s="45"/>
      <c r="H592" s="45"/>
      <c r="I592" s="45"/>
      <c r="J592" s="45"/>
      <c r="K592" s="45"/>
      <c r="L592" s="45"/>
      <c r="M592" s="45"/>
      <c r="N592" s="21"/>
    </row>
    <row r="593" spans="2:14" x14ac:dyDescent="0.2">
      <c r="B593" s="15"/>
      <c r="C593" s="15"/>
      <c r="D593" s="15"/>
      <c r="E593" s="21"/>
      <c r="F593" s="21"/>
      <c r="G593" s="45"/>
      <c r="H593" s="45"/>
      <c r="I593" s="45"/>
      <c r="J593" s="45"/>
      <c r="K593" s="45"/>
      <c r="L593" s="45"/>
      <c r="M593" s="45"/>
      <c r="N593" s="21"/>
    </row>
    <row r="594" spans="2:14" x14ac:dyDescent="0.2">
      <c r="B594" s="15"/>
      <c r="C594" s="15"/>
      <c r="D594" s="15"/>
      <c r="E594" s="21"/>
      <c r="F594" s="21"/>
      <c r="G594" s="45"/>
      <c r="H594" s="45"/>
      <c r="I594" s="45"/>
      <c r="J594" s="45"/>
      <c r="K594" s="45"/>
      <c r="L594" s="45"/>
      <c r="M594" s="45"/>
      <c r="N594" s="21"/>
    </row>
    <row r="595" spans="2:14" x14ac:dyDescent="0.2">
      <c r="B595" s="15"/>
      <c r="C595" s="15"/>
      <c r="D595" s="15"/>
      <c r="E595" s="21"/>
      <c r="F595" s="21"/>
      <c r="G595" s="45"/>
      <c r="H595" s="45"/>
      <c r="I595" s="45"/>
      <c r="J595" s="45"/>
      <c r="K595" s="45"/>
      <c r="L595" s="45"/>
      <c r="M595" s="45"/>
      <c r="N595" s="21"/>
    </row>
    <row r="596" spans="2:14" x14ac:dyDescent="0.2">
      <c r="B596" s="15"/>
      <c r="C596" s="15"/>
      <c r="D596" s="15"/>
      <c r="E596" s="21"/>
      <c r="F596" s="21"/>
      <c r="G596" s="45"/>
      <c r="H596" s="45"/>
      <c r="I596" s="45"/>
      <c r="J596" s="45"/>
      <c r="K596" s="45"/>
      <c r="L596" s="45"/>
      <c r="M596" s="45"/>
      <c r="N596" s="21"/>
    </row>
    <row r="597" spans="2:14" x14ac:dyDescent="0.2">
      <c r="B597" s="15"/>
      <c r="C597" s="15"/>
      <c r="D597" s="15"/>
      <c r="E597" s="21"/>
      <c r="F597" s="21"/>
      <c r="G597" s="45"/>
      <c r="H597" s="45"/>
      <c r="I597" s="45"/>
      <c r="J597" s="45"/>
      <c r="K597" s="45"/>
      <c r="L597" s="45"/>
      <c r="M597" s="45"/>
      <c r="N597" s="21"/>
    </row>
    <row r="598" spans="2:14" x14ac:dyDescent="0.2">
      <c r="B598" s="15"/>
      <c r="C598" s="15"/>
      <c r="D598" s="15"/>
      <c r="E598" s="21"/>
      <c r="F598" s="21"/>
      <c r="G598" s="45"/>
      <c r="H598" s="45"/>
      <c r="I598" s="45"/>
      <c r="J598" s="45"/>
      <c r="K598" s="45"/>
      <c r="L598" s="45"/>
      <c r="M598" s="45"/>
      <c r="N598" s="21"/>
    </row>
    <row r="599" spans="2:14" x14ac:dyDescent="0.2">
      <c r="B599" s="15"/>
      <c r="C599" s="15"/>
      <c r="D599" s="15"/>
      <c r="E599" s="21"/>
      <c r="F599" s="21"/>
      <c r="G599" s="45"/>
      <c r="H599" s="45"/>
      <c r="I599" s="45"/>
      <c r="J599" s="45"/>
      <c r="K599" s="45"/>
      <c r="L599" s="45"/>
      <c r="M599" s="45"/>
      <c r="N599" s="21"/>
    </row>
    <row r="600" spans="2:14" x14ac:dyDescent="0.2">
      <c r="B600" s="15"/>
      <c r="C600" s="15"/>
      <c r="D600" s="15"/>
      <c r="E600" s="21"/>
      <c r="F600" s="21"/>
      <c r="G600" s="45"/>
      <c r="H600" s="45"/>
      <c r="I600" s="45"/>
      <c r="J600" s="45"/>
      <c r="K600" s="45"/>
      <c r="L600" s="45"/>
      <c r="M600" s="45"/>
      <c r="N600" s="21"/>
    </row>
    <row r="601" spans="2:14" x14ac:dyDescent="0.2">
      <c r="B601" s="15"/>
      <c r="C601" s="15"/>
      <c r="D601" s="15"/>
      <c r="E601" s="21"/>
      <c r="F601" s="21"/>
      <c r="G601" s="45"/>
      <c r="H601" s="45"/>
      <c r="I601" s="45"/>
      <c r="J601" s="45"/>
      <c r="K601" s="45"/>
      <c r="L601" s="45"/>
      <c r="M601" s="45"/>
      <c r="N601" s="21"/>
    </row>
    <row r="602" spans="2:14" x14ac:dyDescent="0.2">
      <c r="B602" s="15"/>
      <c r="C602" s="15"/>
      <c r="D602" s="15"/>
      <c r="E602" s="21"/>
      <c r="F602" s="21"/>
      <c r="G602" s="45"/>
      <c r="H602" s="45"/>
      <c r="I602" s="45"/>
      <c r="J602" s="45"/>
      <c r="K602" s="45"/>
      <c r="L602" s="45"/>
      <c r="M602" s="45"/>
      <c r="N602" s="21"/>
    </row>
    <row r="603" spans="2:14" x14ac:dyDescent="0.2">
      <c r="B603" s="15"/>
      <c r="C603" s="15"/>
      <c r="D603" s="15"/>
      <c r="E603" s="21"/>
      <c r="F603" s="21"/>
      <c r="G603" s="45"/>
      <c r="H603" s="45"/>
      <c r="I603" s="45"/>
      <c r="J603" s="45"/>
      <c r="K603" s="45"/>
      <c r="L603" s="45"/>
      <c r="M603" s="45"/>
      <c r="N603" s="21"/>
    </row>
    <row r="604" spans="2:14" x14ac:dyDescent="0.2">
      <c r="B604" s="15"/>
      <c r="C604" s="15"/>
      <c r="D604" s="15"/>
      <c r="E604" s="21"/>
      <c r="F604" s="21"/>
      <c r="G604" s="45"/>
      <c r="H604" s="45"/>
      <c r="I604" s="45"/>
      <c r="J604" s="45"/>
      <c r="K604" s="45"/>
      <c r="L604" s="45"/>
      <c r="M604" s="45"/>
      <c r="N604" s="21"/>
    </row>
    <row r="605" spans="2:14" x14ac:dyDescent="0.2">
      <c r="B605" s="15"/>
      <c r="C605" s="15"/>
      <c r="D605" s="15"/>
      <c r="E605" s="21"/>
      <c r="F605" s="21"/>
      <c r="G605" s="45"/>
      <c r="H605" s="45"/>
      <c r="I605" s="45"/>
      <c r="J605" s="45"/>
      <c r="K605" s="45"/>
      <c r="L605" s="45"/>
      <c r="M605" s="45"/>
      <c r="N605" s="21"/>
    </row>
    <row r="606" spans="2:14" x14ac:dyDescent="0.2">
      <c r="B606" s="15"/>
      <c r="C606" s="15"/>
      <c r="D606" s="15"/>
      <c r="E606" s="21"/>
      <c r="F606" s="21"/>
      <c r="G606" s="45"/>
      <c r="H606" s="45"/>
      <c r="I606" s="45"/>
      <c r="J606" s="45"/>
      <c r="K606" s="45"/>
      <c r="L606" s="45"/>
      <c r="M606" s="45"/>
      <c r="N606" s="21"/>
    </row>
    <row r="607" spans="2:14" x14ac:dyDescent="0.2">
      <c r="B607" s="15"/>
      <c r="C607" s="15"/>
      <c r="D607" s="15"/>
      <c r="E607" s="21"/>
      <c r="F607" s="21"/>
      <c r="G607" s="45"/>
      <c r="H607" s="45"/>
      <c r="I607" s="45"/>
      <c r="J607" s="45"/>
      <c r="K607" s="45"/>
      <c r="L607" s="45"/>
      <c r="M607" s="45"/>
      <c r="N607" s="21"/>
    </row>
    <row r="608" spans="2:14" x14ac:dyDescent="0.2">
      <c r="B608" s="15"/>
      <c r="C608" s="15"/>
      <c r="D608" s="15"/>
      <c r="E608" s="21"/>
      <c r="F608" s="21"/>
      <c r="G608" s="45"/>
      <c r="H608" s="45"/>
      <c r="I608" s="45"/>
      <c r="J608" s="45"/>
      <c r="K608" s="45"/>
      <c r="L608" s="45"/>
      <c r="M608" s="45"/>
      <c r="N608" s="21"/>
    </row>
    <row r="609" spans="2:14" x14ac:dyDescent="0.2">
      <c r="B609" s="15"/>
      <c r="C609" s="15"/>
      <c r="D609" s="15"/>
      <c r="E609" s="21"/>
      <c r="F609" s="21"/>
      <c r="G609" s="45"/>
      <c r="H609" s="45"/>
      <c r="I609" s="45"/>
      <c r="J609" s="45"/>
      <c r="K609" s="45"/>
      <c r="L609" s="45"/>
      <c r="M609" s="45"/>
      <c r="N609" s="21"/>
    </row>
    <row r="610" spans="2:14" x14ac:dyDescent="0.2">
      <c r="B610" s="15"/>
      <c r="C610" s="15"/>
      <c r="D610" s="15"/>
      <c r="E610" s="21"/>
      <c r="F610" s="21"/>
      <c r="G610" s="45"/>
      <c r="H610" s="45"/>
      <c r="I610" s="45"/>
      <c r="J610" s="45"/>
      <c r="K610" s="45"/>
      <c r="L610" s="45"/>
      <c r="M610" s="45"/>
      <c r="N610" s="21"/>
    </row>
    <row r="611" spans="2:14" x14ac:dyDescent="0.2">
      <c r="B611" s="15"/>
      <c r="C611" s="15"/>
      <c r="D611" s="15"/>
      <c r="E611" s="21"/>
      <c r="F611" s="21"/>
      <c r="G611" s="45"/>
      <c r="H611" s="45"/>
      <c r="I611" s="45"/>
      <c r="J611" s="45"/>
      <c r="K611" s="45"/>
      <c r="L611" s="45"/>
      <c r="M611" s="45"/>
      <c r="N611" s="21"/>
    </row>
    <row r="612" spans="2:14" x14ac:dyDescent="0.2">
      <c r="B612" s="15"/>
      <c r="C612" s="15"/>
      <c r="D612" s="15"/>
      <c r="E612" s="21"/>
      <c r="F612" s="21"/>
      <c r="G612" s="45"/>
      <c r="H612" s="45"/>
      <c r="I612" s="45"/>
      <c r="J612" s="45"/>
      <c r="K612" s="45"/>
      <c r="L612" s="45"/>
      <c r="M612" s="45"/>
      <c r="N612" s="21"/>
    </row>
    <row r="613" spans="2:14" x14ac:dyDescent="0.2">
      <c r="B613" s="15"/>
      <c r="C613" s="15"/>
      <c r="D613" s="15"/>
      <c r="E613" s="21"/>
      <c r="F613" s="21"/>
      <c r="G613" s="45"/>
      <c r="H613" s="45"/>
      <c r="I613" s="45"/>
      <c r="J613" s="45"/>
      <c r="K613" s="45"/>
      <c r="L613" s="45"/>
      <c r="M613" s="45"/>
      <c r="N613" s="21"/>
    </row>
    <row r="614" spans="2:14" x14ac:dyDescent="0.2">
      <c r="B614" s="15"/>
      <c r="C614" s="15"/>
      <c r="D614" s="15"/>
      <c r="E614" s="21"/>
      <c r="F614" s="21"/>
      <c r="G614" s="45"/>
      <c r="H614" s="45"/>
      <c r="I614" s="45"/>
      <c r="J614" s="45"/>
      <c r="K614" s="45"/>
      <c r="L614" s="45"/>
      <c r="M614" s="45"/>
      <c r="N614" s="21"/>
    </row>
    <row r="615" spans="2:14" x14ac:dyDescent="0.2">
      <c r="B615" s="15"/>
      <c r="C615" s="15"/>
      <c r="D615" s="15"/>
      <c r="E615" s="21"/>
      <c r="F615" s="21"/>
      <c r="G615" s="45"/>
      <c r="H615" s="45"/>
      <c r="I615" s="45"/>
      <c r="J615" s="45"/>
      <c r="K615" s="45"/>
      <c r="L615" s="45"/>
      <c r="M615" s="45"/>
      <c r="N615" s="21"/>
    </row>
    <row r="616" spans="2:14" x14ac:dyDescent="0.2">
      <c r="B616" s="15"/>
      <c r="C616" s="15"/>
      <c r="D616" s="15"/>
      <c r="E616" s="21"/>
      <c r="F616" s="21"/>
      <c r="G616" s="45"/>
      <c r="H616" s="45"/>
      <c r="I616" s="45"/>
      <c r="J616" s="45"/>
      <c r="K616" s="45"/>
      <c r="L616" s="45"/>
      <c r="M616" s="45"/>
      <c r="N616" s="21"/>
    </row>
    <row r="617" spans="2:14" x14ac:dyDescent="0.2">
      <c r="B617" s="15"/>
      <c r="C617" s="15"/>
      <c r="D617" s="15"/>
      <c r="E617" s="21"/>
      <c r="F617" s="21"/>
      <c r="G617" s="45"/>
      <c r="H617" s="45"/>
      <c r="I617" s="45"/>
      <c r="J617" s="45"/>
      <c r="K617" s="45"/>
      <c r="L617" s="45"/>
      <c r="M617" s="45"/>
      <c r="N617" s="21"/>
    </row>
    <row r="618" spans="2:14" x14ac:dyDescent="0.2">
      <c r="B618" s="15"/>
      <c r="C618" s="15"/>
      <c r="D618" s="15"/>
      <c r="E618" s="21"/>
      <c r="F618" s="21"/>
      <c r="G618" s="45"/>
      <c r="H618" s="45"/>
      <c r="I618" s="45"/>
      <c r="J618" s="45"/>
      <c r="K618" s="45"/>
      <c r="L618" s="45"/>
      <c r="M618" s="45"/>
      <c r="N618" s="21"/>
    </row>
    <row r="619" spans="2:14" x14ac:dyDescent="0.2">
      <c r="B619" s="15"/>
      <c r="C619" s="15"/>
      <c r="D619" s="15"/>
      <c r="E619" s="21"/>
      <c r="F619" s="21"/>
      <c r="G619" s="45"/>
      <c r="H619" s="45"/>
      <c r="I619" s="45"/>
      <c r="J619" s="45"/>
      <c r="K619" s="45"/>
      <c r="L619" s="45"/>
      <c r="M619" s="45"/>
      <c r="N619" s="21"/>
    </row>
    <row r="620" spans="2:14" x14ac:dyDescent="0.2">
      <c r="B620" s="15"/>
      <c r="C620" s="15"/>
      <c r="D620" s="15"/>
      <c r="E620" s="21"/>
      <c r="F620" s="21"/>
      <c r="G620" s="45"/>
      <c r="H620" s="45"/>
      <c r="I620" s="45"/>
      <c r="J620" s="45"/>
      <c r="K620" s="45"/>
      <c r="L620" s="45"/>
      <c r="M620" s="45"/>
      <c r="N620" s="21"/>
    </row>
    <row r="621" spans="2:14" x14ac:dyDescent="0.2">
      <c r="B621" s="15"/>
      <c r="C621" s="15"/>
      <c r="D621" s="15"/>
      <c r="E621" s="21"/>
      <c r="F621" s="21"/>
      <c r="G621" s="45"/>
      <c r="H621" s="45"/>
      <c r="I621" s="45"/>
      <c r="J621" s="45"/>
      <c r="K621" s="45"/>
      <c r="L621" s="45"/>
      <c r="M621" s="45"/>
      <c r="N621" s="21"/>
    </row>
    <row r="622" spans="2:14" x14ac:dyDescent="0.2">
      <c r="B622" s="15"/>
      <c r="C622" s="15"/>
      <c r="D622" s="15"/>
      <c r="E622" s="21"/>
      <c r="F622" s="21"/>
      <c r="G622" s="45"/>
      <c r="H622" s="45"/>
      <c r="I622" s="45"/>
      <c r="J622" s="45"/>
      <c r="K622" s="45"/>
      <c r="L622" s="45"/>
      <c r="M622" s="45"/>
      <c r="N622" s="21"/>
    </row>
    <row r="623" spans="2:14" x14ac:dyDescent="0.2">
      <c r="B623" s="15"/>
      <c r="C623" s="15"/>
      <c r="D623" s="15"/>
      <c r="E623" s="21"/>
      <c r="F623" s="21"/>
      <c r="G623" s="45"/>
      <c r="H623" s="45"/>
      <c r="I623" s="45"/>
      <c r="J623" s="45"/>
      <c r="K623" s="45"/>
      <c r="L623" s="45"/>
      <c r="M623" s="45"/>
      <c r="N623" s="21"/>
    </row>
    <row r="624" spans="2:14" x14ac:dyDescent="0.2">
      <c r="B624" s="15"/>
      <c r="C624" s="15"/>
      <c r="D624" s="15"/>
      <c r="E624" s="21"/>
      <c r="F624" s="21"/>
      <c r="G624" s="45"/>
      <c r="H624" s="45"/>
      <c r="I624" s="45"/>
      <c r="J624" s="45"/>
      <c r="K624" s="45"/>
      <c r="L624" s="45"/>
      <c r="M624" s="45"/>
      <c r="N624" s="21"/>
    </row>
    <row r="625" spans="2:14" x14ac:dyDescent="0.2">
      <c r="B625" s="15"/>
      <c r="C625" s="15"/>
      <c r="D625" s="15"/>
      <c r="E625" s="21"/>
      <c r="F625" s="21"/>
      <c r="G625" s="45"/>
      <c r="H625" s="45"/>
      <c r="I625" s="45"/>
      <c r="J625" s="45"/>
      <c r="K625" s="45"/>
      <c r="L625" s="45"/>
      <c r="M625" s="45"/>
      <c r="N625" s="21"/>
    </row>
    <row r="626" spans="2:14" x14ac:dyDescent="0.2">
      <c r="B626" s="15"/>
      <c r="C626" s="15"/>
      <c r="D626" s="15"/>
      <c r="E626" s="21"/>
      <c r="F626" s="21"/>
      <c r="G626" s="45"/>
      <c r="H626" s="45"/>
      <c r="I626" s="45"/>
      <c r="J626" s="45"/>
      <c r="K626" s="45"/>
      <c r="L626" s="45"/>
      <c r="M626" s="45"/>
      <c r="N626" s="21"/>
    </row>
    <row r="627" spans="2:14" x14ac:dyDescent="0.2">
      <c r="B627" s="15"/>
      <c r="C627" s="15"/>
      <c r="D627" s="15"/>
      <c r="E627" s="21"/>
      <c r="F627" s="21"/>
      <c r="G627" s="45"/>
      <c r="H627" s="45"/>
      <c r="I627" s="45"/>
      <c r="J627" s="45"/>
      <c r="K627" s="45"/>
      <c r="L627" s="45"/>
      <c r="M627" s="45"/>
      <c r="N627" s="21"/>
    </row>
    <row r="628" spans="2:14" x14ac:dyDescent="0.2">
      <c r="B628" s="15"/>
      <c r="C628" s="15"/>
      <c r="D628" s="15"/>
      <c r="E628" s="21"/>
      <c r="F628" s="21"/>
      <c r="G628" s="45"/>
      <c r="H628" s="45"/>
      <c r="I628" s="45"/>
      <c r="J628" s="45"/>
      <c r="K628" s="45"/>
      <c r="L628" s="45"/>
      <c r="M628" s="45"/>
      <c r="N628" s="21"/>
    </row>
    <row r="629" spans="2:14" x14ac:dyDescent="0.2">
      <c r="B629" s="15"/>
      <c r="C629" s="15"/>
      <c r="D629" s="15"/>
      <c r="E629" s="21"/>
      <c r="F629" s="21"/>
      <c r="G629" s="45"/>
      <c r="H629" s="45"/>
      <c r="I629" s="45"/>
      <c r="J629" s="45"/>
      <c r="K629" s="45"/>
      <c r="L629" s="45"/>
      <c r="M629" s="45"/>
      <c r="N629" s="21"/>
    </row>
    <row r="630" spans="2:14" x14ac:dyDescent="0.2">
      <c r="B630" s="15"/>
      <c r="C630" s="15"/>
      <c r="D630" s="15"/>
      <c r="E630" s="21"/>
      <c r="F630" s="21"/>
      <c r="G630" s="45"/>
      <c r="H630" s="45"/>
      <c r="I630" s="45"/>
      <c r="J630" s="45"/>
      <c r="K630" s="45"/>
      <c r="L630" s="45"/>
      <c r="M630" s="45"/>
      <c r="N630" s="21"/>
    </row>
    <row r="631" spans="2:14" x14ac:dyDescent="0.2">
      <c r="B631" s="15"/>
      <c r="C631" s="15"/>
      <c r="D631" s="15"/>
      <c r="E631" s="21"/>
      <c r="F631" s="21"/>
      <c r="G631" s="45"/>
      <c r="H631" s="45"/>
      <c r="I631" s="45"/>
      <c r="J631" s="45"/>
      <c r="K631" s="45"/>
      <c r="L631" s="45"/>
      <c r="M631" s="45"/>
      <c r="N631" s="21"/>
    </row>
    <row r="632" spans="2:14" x14ac:dyDescent="0.2">
      <c r="B632" s="15"/>
      <c r="C632" s="15"/>
      <c r="D632" s="15"/>
      <c r="E632" s="21"/>
      <c r="F632" s="21"/>
      <c r="G632" s="45"/>
      <c r="H632" s="45"/>
      <c r="I632" s="45"/>
      <c r="J632" s="45"/>
      <c r="K632" s="45"/>
      <c r="L632" s="45"/>
      <c r="M632" s="45"/>
      <c r="N632" s="21"/>
    </row>
    <row r="633" spans="2:14" x14ac:dyDescent="0.2">
      <c r="B633" s="15"/>
      <c r="C633" s="15"/>
      <c r="D633" s="15"/>
      <c r="E633" s="21"/>
      <c r="F633" s="21"/>
      <c r="G633" s="45"/>
      <c r="H633" s="45"/>
      <c r="I633" s="45"/>
      <c r="J633" s="45"/>
      <c r="K633" s="45"/>
      <c r="L633" s="45"/>
      <c r="M633" s="45"/>
      <c r="N633" s="21"/>
    </row>
    <row r="634" spans="2:14" x14ac:dyDescent="0.2">
      <c r="B634" s="15"/>
      <c r="C634" s="15"/>
      <c r="D634" s="15"/>
      <c r="E634" s="21"/>
      <c r="F634" s="21"/>
      <c r="G634" s="45"/>
      <c r="H634" s="45"/>
      <c r="I634" s="45"/>
      <c r="J634" s="45"/>
      <c r="K634" s="45"/>
      <c r="L634" s="45"/>
      <c r="M634" s="45"/>
      <c r="N634" s="21"/>
    </row>
    <row r="635" spans="2:14" x14ac:dyDescent="0.2">
      <c r="B635" s="15"/>
      <c r="C635" s="15"/>
      <c r="D635" s="15"/>
      <c r="E635" s="21"/>
      <c r="F635" s="21"/>
      <c r="G635" s="45"/>
      <c r="H635" s="45"/>
      <c r="I635" s="45"/>
      <c r="J635" s="45"/>
      <c r="K635" s="45"/>
      <c r="L635" s="45"/>
      <c r="M635" s="45"/>
      <c r="N635" s="21"/>
    </row>
    <row r="636" spans="2:14" x14ac:dyDescent="0.2">
      <c r="B636" s="15"/>
      <c r="C636" s="15"/>
      <c r="D636" s="15"/>
      <c r="E636" s="21"/>
      <c r="F636" s="21"/>
      <c r="G636" s="45"/>
      <c r="H636" s="45"/>
      <c r="I636" s="45"/>
      <c r="J636" s="45"/>
      <c r="K636" s="45"/>
      <c r="L636" s="45"/>
      <c r="M636" s="45"/>
      <c r="N636" s="21"/>
    </row>
    <row r="637" spans="2:14" x14ac:dyDescent="0.2">
      <c r="B637" s="15"/>
      <c r="C637" s="15"/>
      <c r="D637" s="15"/>
      <c r="E637" s="21"/>
      <c r="F637" s="21"/>
      <c r="G637" s="45"/>
      <c r="H637" s="45"/>
      <c r="I637" s="45"/>
      <c r="J637" s="45"/>
      <c r="K637" s="45"/>
      <c r="L637" s="45"/>
      <c r="M637" s="45"/>
      <c r="N637" s="21"/>
    </row>
    <row r="638" spans="2:14" x14ac:dyDescent="0.2">
      <c r="B638" s="15"/>
      <c r="C638" s="15"/>
      <c r="D638" s="15"/>
      <c r="E638" s="21"/>
      <c r="F638" s="21"/>
      <c r="G638" s="45"/>
      <c r="H638" s="45"/>
      <c r="I638" s="45"/>
      <c r="J638" s="45"/>
      <c r="K638" s="45"/>
      <c r="L638" s="45"/>
      <c r="M638" s="45"/>
      <c r="N638" s="21"/>
    </row>
    <row r="639" spans="2:14" x14ac:dyDescent="0.2">
      <c r="B639" s="15"/>
      <c r="C639" s="15"/>
      <c r="D639" s="15"/>
      <c r="E639" s="21"/>
      <c r="F639" s="21"/>
      <c r="G639" s="45"/>
      <c r="H639" s="45"/>
      <c r="I639" s="45"/>
      <c r="J639" s="45"/>
      <c r="K639" s="45"/>
      <c r="L639" s="45"/>
      <c r="M639" s="45"/>
      <c r="N639" s="21"/>
    </row>
    <row r="640" spans="2:14" x14ac:dyDescent="0.2">
      <c r="B640" s="15"/>
      <c r="C640" s="15"/>
      <c r="D640" s="15"/>
      <c r="E640" s="21"/>
      <c r="F640" s="21"/>
      <c r="G640" s="45"/>
      <c r="H640" s="45"/>
      <c r="I640" s="45"/>
      <c r="J640" s="45"/>
      <c r="K640" s="45"/>
      <c r="L640" s="45"/>
      <c r="M640" s="45"/>
      <c r="N640" s="21"/>
    </row>
    <row r="641" spans="2:14" x14ac:dyDescent="0.2">
      <c r="B641" s="15"/>
      <c r="C641" s="15"/>
      <c r="D641" s="15"/>
      <c r="E641" s="21"/>
      <c r="F641" s="21"/>
      <c r="G641" s="45"/>
      <c r="H641" s="45"/>
      <c r="I641" s="45"/>
      <c r="J641" s="45"/>
      <c r="K641" s="45"/>
      <c r="L641" s="45"/>
      <c r="M641" s="45"/>
      <c r="N641" s="21"/>
    </row>
    <row r="642" spans="2:14" x14ac:dyDescent="0.2">
      <c r="B642" s="15"/>
      <c r="C642" s="15"/>
      <c r="D642" s="15"/>
      <c r="E642" s="21"/>
      <c r="F642" s="21"/>
      <c r="G642" s="45"/>
      <c r="H642" s="45"/>
      <c r="I642" s="45"/>
      <c r="J642" s="45"/>
      <c r="K642" s="45"/>
      <c r="L642" s="45"/>
      <c r="M642" s="45"/>
      <c r="N642" s="21"/>
    </row>
    <row r="643" spans="2:14" x14ac:dyDescent="0.2">
      <c r="B643" s="15"/>
      <c r="C643" s="15"/>
      <c r="D643" s="15"/>
      <c r="E643" s="21"/>
      <c r="F643" s="21"/>
      <c r="G643" s="45"/>
      <c r="H643" s="45"/>
      <c r="I643" s="45"/>
      <c r="J643" s="45"/>
      <c r="K643" s="45"/>
      <c r="L643" s="45"/>
      <c r="M643" s="45"/>
      <c r="N643" s="21"/>
    </row>
    <row r="644" spans="2:14" x14ac:dyDescent="0.2">
      <c r="B644" s="15"/>
      <c r="C644" s="15"/>
      <c r="D644" s="15"/>
      <c r="E644" s="21"/>
      <c r="F644" s="21"/>
      <c r="G644" s="45"/>
      <c r="H644" s="45"/>
      <c r="I644" s="45"/>
      <c r="J644" s="45"/>
      <c r="K644" s="45"/>
      <c r="L644" s="45"/>
      <c r="M644" s="45"/>
      <c r="N644" s="21"/>
    </row>
    <row r="645" spans="2:14" x14ac:dyDescent="0.2">
      <c r="B645" s="15"/>
      <c r="C645" s="15"/>
      <c r="D645" s="15"/>
      <c r="E645" s="21"/>
      <c r="F645" s="21"/>
      <c r="G645" s="45"/>
      <c r="H645" s="45"/>
      <c r="I645" s="45"/>
      <c r="J645" s="45"/>
      <c r="K645" s="45"/>
      <c r="L645" s="45"/>
      <c r="M645" s="45"/>
      <c r="N645" s="21"/>
    </row>
    <row r="646" spans="2:14" x14ac:dyDescent="0.2">
      <c r="B646" s="15"/>
      <c r="C646" s="15"/>
      <c r="D646" s="15"/>
      <c r="E646" s="21"/>
      <c r="F646" s="21"/>
      <c r="G646" s="45"/>
      <c r="H646" s="45"/>
      <c r="I646" s="45"/>
      <c r="J646" s="45"/>
      <c r="K646" s="45"/>
      <c r="L646" s="45"/>
      <c r="M646" s="45"/>
      <c r="N646" s="21"/>
    </row>
    <row r="647" spans="2:14" x14ac:dyDescent="0.2">
      <c r="B647" s="15"/>
      <c r="C647" s="15"/>
      <c r="D647" s="15"/>
      <c r="E647" s="21"/>
      <c r="F647" s="21"/>
      <c r="G647" s="45"/>
      <c r="H647" s="45"/>
      <c r="I647" s="45"/>
      <c r="J647" s="45"/>
      <c r="K647" s="45"/>
      <c r="L647" s="45"/>
      <c r="M647" s="45"/>
      <c r="N647" s="21"/>
    </row>
    <row r="648" spans="2:14" x14ac:dyDescent="0.2">
      <c r="B648" s="15"/>
      <c r="C648" s="15"/>
      <c r="D648" s="15"/>
      <c r="E648" s="21"/>
      <c r="F648" s="21"/>
      <c r="G648" s="45"/>
      <c r="H648" s="45"/>
      <c r="I648" s="45"/>
      <c r="J648" s="45"/>
      <c r="K648" s="45"/>
      <c r="L648" s="45"/>
      <c r="M648" s="45"/>
      <c r="N648" s="21"/>
    </row>
    <row r="649" spans="2:14" x14ac:dyDescent="0.2">
      <c r="B649" s="15"/>
      <c r="C649" s="15"/>
      <c r="D649" s="15"/>
      <c r="E649" s="21"/>
      <c r="F649" s="21"/>
      <c r="G649" s="45"/>
      <c r="H649" s="45"/>
      <c r="I649" s="45"/>
      <c r="J649" s="45"/>
      <c r="K649" s="45"/>
      <c r="L649" s="45"/>
      <c r="M649" s="45"/>
      <c r="N649" s="21"/>
    </row>
    <row r="650" spans="2:14" x14ac:dyDescent="0.2">
      <c r="B650" s="15"/>
      <c r="C650" s="15"/>
      <c r="D650" s="15"/>
      <c r="E650" s="21"/>
      <c r="F650" s="21"/>
      <c r="G650" s="45"/>
      <c r="H650" s="45"/>
      <c r="I650" s="45"/>
      <c r="J650" s="45"/>
      <c r="K650" s="45"/>
      <c r="L650" s="45"/>
      <c r="M650" s="45"/>
      <c r="N650" s="21"/>
    </row>
    <row r="651" spans="2:14" x14ac:dyDescent="0.2">
      <c r="B651" s="15"/>
      <c r="C651" s="15"/>
      <c r="D651" s="15"/>
      <c r="E651" s="21"/>
      <c r="F651" s="21"/>
      <c r="G651" s="45"/>
      <c r="H651" s="45"/>
      <c r="I651" s="45"/>
      <c r="J651" s="45"/>
      <c r="K651" s="45"/>
      <c r="L651" s="45"/>
      <c r="M651" s="45"/>
      <c r="N651" s="21"/>
    </row>
    <row r="652" spans="2:14" x14ac:dyDescent="0.2">
      <c r="B652" s="15"/>
      <c r="C652" s="15"/>
      <c r="D652" s="15"/>
      <c r="E652" s="21"/>
      <c r="F652" s="21"/>
      <c r="G652" s="45"/>
      <c r="H652" s="45"/>
      <c r="I652" s="45"/>
      <c r="J652" s="45"/>
      <c r="K652" s="45"/>
      <c r="L652" s="45"/>
      <c r="M652" s="45"/>
      <c r="N652" s="21"/>
    </row>
    <row r="653" spans="2:14" x14ac:dyDescent="0.2">
      <c r="B653" s="15"/>
      <c r="C653" s="15"/>
      <c r="D653" s="15"/>
      <c r="E653" s="21"/>
      <c r="F653" s="21"/>
      <c r="G653" s="45"/>
      <c r="H653" s="45"/>
      <c r="I653" s="45"/>
      <c r="J653" s="45"/>
      <c r="K653" s="45"/>
      <c r="L653" s="45"/>
      <c r="M653" s="45"/>
      <c r="N653" s="21"/>
    </row>
    <row r="654" spans="2:14" x14ac:dyDescent="0.2">
      <c r="B654" s="15"/>
      <c r="C654" s="15"/>
      <c r="D654" s="15"/>
      <c r="E654" s="21"/>
      <c r="F654" s="21"/>
      <c r="G654" s="45"/>
      <c r="H654" s="45"/>
      <c r="I654" s="45"/>
      <c r="J654" s="45"/>
      <c r="K654" s="45"/>
      <c r="L654" s="45"/>
      <c r="M654" s="45"/>
      <c r="N654" s="21"/>
    </row>
    <row r="655" spans="2:14" x14ac:dyDescent="0.2">
      <c r="B655" s="15"/>
      <c r="C655" s="15"/>
      <c r="D655" s="15"/>
      <c r="E655" s="21"/>
      <c r="F655" s="21"/>
      <c r="G655" s="45"/>
      <c r="H655" s="45"/>
      <c r="I655" s="45"/>
      <c r="J655" s="45"/>
      <c r="K655" s="45"/>
      <c r="L655" s="45"/>
      <c r="M655" s="45"/>
      <c r="N655" s="21"/>
    </row>
    <row r="656" spans="2:14" x14ac:dyDescent="0.2">
      <c r="B656" s="15"/>
      <c r="C656" s="15"/>
      <c r="D656" s="15"/>
      <c r="E656" s="21"/>
      <c r="F656" s="21"/>
      <c r="G656" s="45"/>
      <c r="H656" s="45"/>
      <c r="I656" s="45"/>
      <c r="J656" s="45"/>
      <c r="K656" s="45"/>
      <c r="L656" s="45"/>
      <c r="M656" s="45"/>
      <c r="N656" s="21"/>
    </row>
    <row r="657" spans="2:14" x14ac:dyDescent="0.2">
      <c r="B657" s="15"/>
      <c r="C657" s="15"/>
      <c r="D657" s="15"/>
      <c r="E657" s="21"/>
      <c r="F657" s="21"/>
      <c r="G657" s="45"/>
      <c r="H657" s="45"/>
      <c r="I657" s="45"/>
      <c r="J657" s="45"/>
      <c r="K657" s="45"/>
      <c r="L657" s="45"/>
      <c r="M657" s="45"/>
      <c r="N657" s="21"/>
    </row>
    <row r="658" spans="2:14" x14ac:dyDescent="0.2">
      <c r="B658" s="15"/>
      <c r="C658" s="15"/>
      <c r="D658" s="15"/>
      <c r="E658" s="21"/>
      <c r="F658" s="21"/>
      <c r="G658" s="45"/>
      <c r="H658" s="45"/>
      <c r="I658" s="45"/>
      <c r="J658" s="45"/>
      <c r="K658" s="45"/>
      <c r="L658" s="45"/>
      <c r="M658" s="45"/>
      <c r="N658" s="21"/>
    </row>
    <row r="659" spans="2:14" x14ac:dyDescent="0.2">
      <c r="B659" s="15"/>
      <c r="C659" s="15"/>
      <c r="D659" s="15"/>
      <c r="E659" s="21"/>
      <c r="F659" s="21"/>
      <c r="G659" s="45"/>
      <c r="H659" s="45"/>
      <c r="I659" s="45"/>
      <c r="J659" s="45"/>
      <c r="K659" s="45"/>
      <c r="L659" s="45"/>
      <c r="M659" s="45"/>
      <c r="N659" s="21"/>
    </row>
    <row r="660" spans="2:14" x14ac:dyDescent="0.2">
      <c r="B660" s="15"/>
      <c r="C660" s="15"/>
      <c r="D660" s="15"/>
      <c r="E660" s="21"/>
      <c r="F660" s="21"/>
      <c r="G660" s="45"/>
      <c r="H660" s="45"/>
      <c r="I660" s="45"/>
      <c r="J660" s="45"/>
      <c r="K660" s="45"/>
      <c r="L660" s="45"/>
      <c r="M660" s="45"/>
      <c r="N660" s="21"/>
    </row>
    <row r="661" spans="2:14" x14ac:dyDescent="0.2">
      <c r="B661" s="15"/>
      <c r="C661" s="15"/>
      <c r="D661" s="15"/>
      <c r="E661" s="21"/>
      <c r="F661" s="21"/>
      <c r="G661" s="45"/>
      <c r="H661" s="45"/>
      <c r="I661" s="45"/>
      <c r="J661" s="45"/>
      <c r="K661" s="45"/>
      <c r="L661" s="45"/>
      <c r="M661" s="45"/>
      <c r="N661" s="21"/>
    </row>
    <row r="662" spans="2:14" x14ac:dyDescent="0.2">
      <c r="B662" s="15"/>
      <c r="C662" s="15"/>
      <c r="D662" s="15"/>
      <c r="E662" s="21"/>
      <c r="F662" s="21"/>
      <c r="G662" s="45"/>
      <c r="H662" s="45"/>
      <c r="I662" s="45"/>
      <c r="J662" s="45"/>
      <c r="K662" s="45"/>
      <c r="L662" s="45"/>
      <c r="M662" s="45"/>
      <c r="N662" s="21"/>
    </row>
    <row r="663" spans="2:14" x14ac:dyDescent="0.2">
      <c r="B663" s="15"/>
      <c r="C663" s="15"/>
      <c r="D663" s="15"/>
      <c r="E663" s="21"/>
      <c r="F663" s="21"/>
      <c r="G663" s="45"/>
      <c r="H663" s="45"/>
      <c r="I663" s="45"/>
      <c r="J663" s="45"/>
      <c r="K663" s="45"/>
      <c r="L663" s="45"/>
      <c r="M663" s="45"/>
      <c r="N663" s="21"/>
    </row>
    <row r="664" spans="2:14" x14ac:dyDescent="0.2">
      <c r="B664" s="15"/>
      <c r="C664" s="15"/>
      <c r="D664" s="15"/>
      <c r="E664" s="21"/>
      <c r="F664" s="21"/>
      <c r="G664" s="45"/>
      <c r="H664" s="45"/>
      <c r="I664" s="45"/>
      <c r="J664" s="45"/>
      <c r="K664" s="45"/>
      <c r="L664" s="45"/>
      <c r="M664" s="45"/>
      <c r="N664" s="21"/>
    </row>
    <row r="665" spans="2:14" x14ac:dyDescent="0.2">
      <c r="B665" s="15"/>
      <c r="C665" s="15"/>
      <c r="D665" s="15"/>
      <c r="E665" s="21"/>
      <c r="F665" s="21"/>
      <c r="G665" s="45"/>
      <c r="H665" s="45"/>
      <c r="I665" s="45"/>
      <c r="J665" s="45"/>
      <c r="K665" s="45"/>
      <c r="L665" s="45"/>
      <c r="M665" s="45"/>
      <c r="N665" s="21"/>
    </row>
    <row r="666" spans="2:14" x14ac:dyDescent="0.2">
      <c r="B666" s="15"/>
      <c r="C666" s="15"/>
      <c r="D666" s="15"/>
      <c r="E666" s="21"/>
      <c r="F666" s="21"/>
      <c r="G666" s="45"/>
      <c r="H666" s="45"/>
      <c r="I666" s="45"/>
      <c r="J666" s="45"/>
      <c r="K666" s="45"/>
      <c r="L666" s="45"/>
      <c r="M666" s="45"/>
      <c r="N666" s="21"/>
    </row>
    <row r="667" spans="2:14" x14ac:dyDescent="0.2">
      <c r="B667" s="15"/>
      <c r="C667" s="15"/>
      <c r="D667" s="15"/>
      <c r="E667" s="21"/>
      <c r="F667" s="21"/>
      <c r="G667" s="45"/>
      <c r="H667" s="45"/>
      <c r="I667" s="45"/>
      <c r="J667" s="45"/>
      <c r="K667" s="45"/>
      <c r="L667" s="45"/>
      <c r="M667" s="45"/>
      <c r="N667" s="21"/>
    </row>
    <row r="668" spans="2:14" x14ac:dyDescent="0.2">
      <c r="B668" s="15"/>
      <c r="C668" s="15"/>
      <c r="D668" s="15"/>
      <c r="E668" s="21"/>
      <c r="F668" s="21"/>
      <c r="G668" s="45"/>
      <c r="H668" s="45"/>
      <c r="I668" s="45"/>
      <c r="J668" s="45"/>
      <c r="K668" s="45"/>
      <c r="L668" s="45"/>
      <c r="M668" s="45"/>
      <c r="N668" s="21"/>
    </row>
    <row r="669" spans="2:14" x14ac:dyDescent="0.2">
      <c r="B669" s="15"/>
      <c r="C669" s="15"/>
      <c r="D669" s="15"/>
      <c r="E669" s="21"/>
      <c r="F669" s="21"/>
      <c r="G669" s="45"/>
      <c r="H669" s="45"/>
      <c r="I669" s="45"/>
      <c r="J669" s="45"/>
      <c r="K669" s="45"/>
      <c r="L669" s="45"/>
      <c r="M669" s="45"/>
      <c r="N669" s="21"/>
    </row>
    <row r="670" spans="2:14" x14ac:dyDescent="0.2">
      <c r="B670" s="15"/>
      <c r="C670" s="15"/>
      <c r="D670" s="15"/>
      <c r="E670" s="21"/>
      <c r="F670" s="21"/>
      <c r="G670" s="45"/>
      <c r="H670" s="45"/>
      <c r="I670" s="45"/>
      <c r="J670" s="45"/>
      <c r="K670" s="45"/>
      <c r="L670" s="45"/>
      <c r="M670" s="45"/>
      <c r="N670" s="21"/>
    </row>
    <row r="671" spans="2:14" x14ac:dyDescent="0.2">
      <c r="B671" s="15"/>
      <c r="C671" s="15"/>
      <c r="D671" s="15"/>
      <c r="E671" s="21"/>
      <c r="F671" s="21"/>
      <c r="G671" s="45"/>
      <c r="H671" s="45"/>
      <c r="I671" s="45"/>
      <c r="J671" s="45"/>
      <c r="K671" s="45"/>
      <c r="L671" s="45"/>
      <c r="M671" s="45"/>
      <c r="N671" s="21"/>
    </row>
    <row r="672" spans="2:14" x14ac:dyDescent="0.2">
      <c r="B672" s="15"/>
      <c r="C672" s="15"/>
      <c r="D672" s="15"/>
      <c r="E672" s="21"/>
      <c r="F672" s="21"/>
      <c r="G672" s="45"/>
      <c r="H672" s="45"/>
      <c r="I672" s="45"/>
      <c r="J672" s="45"/>
      <c r="K672" s="45"/>
      <c r="L672" s="45"/>
      <c r="M672" s="45"/>
      <c r="N672" s="21"/>
    </row>
    <row r="673" spans="2:14" x14ac:dyDescent="0.2">
      <c r="B673" s="15"/>
      <c r="C673" s="15"/>
      <c r="D673" s="15"/>
      <c r="E673" s="21"/>
      <c r="F673" s="21"/>
      <c r="G673" s="45"/>
      <c r="H673" s="45"/>
      <c r="I673" s="45"/>
      <c r="J673" s="45"/>
      <c r="K673" s="45"/>
      <c r="L673" s="45"/>
      <c r="M673" s="45"/>
      <c r="N673" s="21"/>
    </row>
    <row r="674" spans="2:14" x14ac:dyDescent="0.2">
      <c r="B674" s="15"/>
      <c r="C674" s="15"/>
      <c r="D674" s="15"/>
      <c r="E674" s="21"/>
      <c r="F674" s="21"/>
      <c r="G674" s="45"/>
      <c r="H674" s="45"/>
      <c r="I674" s="45"/>
      <c r="J674" s="45"/>
      <c r="K674" s="45"/>
      <c r="L674" s="45"/>
      <c r="M674" s="45"/>
      <c r="N674" s="21"/>
    </row>
    <row r="675" spans="2:14" x14ac:dyDescent="0.2">
      <c r="B675" s="15"/>
      <c r="C675" s="15"/>
      <c r="D675" s="15"/>
      <c r="E675" s="21"/>
      <c r="F675" s="21"/>
      <c r="G675" s="45"/>
      <c r="H675" s="45"/>
      <c r="I675" s="45"/>
      <c r="J675" s="45"/>
      <c r="K675" s="45"/>
      <c r="L675" s="45"/>
      <c r="M675" s="45"/>
      <c r="N675" s="21"/>
    </row>
    <row r="676" spans="2:14" x14ac:dyDescent="0.2">
      <c r="B676" s="15"/>
      <c r="C676" s="15"/>
      <c r="D676" s="15"/>
      <c r="E676" s="21"/>
      <c r="F676" s="21"/>
      <c r="G676" s="45"/>
      <c r="H676" s="45"/>
      <c r="I676" s="45"/>
      <c r="J676" s="45"/>
      <c r="K676" s="45"/>
      <c r="L676" s="45"/>
      <c r="M676" s="45"/>
      <c r="N676" s="21"/>
    </row>
    <row r="677" spans="2:14" x14ac:dyDescent="0.2">
      <c r="B677" s="15"/>
      <c r="C677" s="15"/>
      <c r="D677" s="15"/>
      <c r="E677" s="21"/>
      <c r="F677" s="21"/>
      <c r="G677" s="45"/>
      <c r="H677" s="45"/>
      <c r="I677" s="45"/>
      <c r="J677" s="45"/>
      <c r="K677" s="45"/>
      <c r="L677" s="45"/>
      <c r="M677" s="45"/>
      <c r="N677" s="21"/>
    </row>
    <row r="678" spans="2:14" x14ac:dyDescent="0.2">
      <c r="B678" s="15"/>
      <c r="C678" s="15"/>
      <c r="D678" s="15"/>
      <c r="E678" s="21"/>
      <c r="F678" s="21"/>
      <c r="G678" s="45"/>
      <c r="H678" s="45"/>
      <c r="I678" s="45"/>
      <c r="J678" s="45"/>
      <c r="K678" s="45"/>
      <c r="L678" s="45"/>
      <c r="M678" s="45"/>
      <c r="N678" s="21"/>
    </row>
    <row r="679" spans="2:14" x14ac:dyDescent="0.2">
      <c r="B679" s="15"/>
      <c r="C679" s="15"/>
      <c r="D679" s="15"/>
      <c r="E679" s="21"/>
      <c r="F679" s="21"/>
      <c r="G679" s="45"/>
      <c r="H679" s="45"/>
      <c r="I679" s="45"/>
      <c r="J679" s="45"/>
      <c r="K679" s="45"/>
      <c r="L679" s="45"/>
      <c r="M679" s="45"/>
      <c r="N679" s="21"/>
    </row>
    <row r="680" spans="2:14" x14ac:dyDescent="0.2">
      <c r="B680" s="15"/>
      <c r="C680" s="15"/>
      <c r="D680" s="15"/>
      <c r="E680" s="21"/>
      <c r="F680" s="21"/>
      <c r="G680" s="45"/>
      <c r="H680" s="45"/>
      <c r="I680" s="45"/>
      <c r="J680" s="45"/>
      <c r="K680" s="45"/>
      <c r="L680" s="45"/>
      <c r="M680" s="45"/>
      <c r="N680" s="21"/>
    </row>
    <row r="681" spans="2:14" x14ac:dyDescent="0.2">
      <c r="B681" s="15"/>
      <c r="C681" s="15"/>
      <c r="D681" s="15"/>
      <c r="E681" s="21"/>
      <c r="F681" s="21"/>
      <c r="G681" s="45"/>
      <c r="H681" s="45"/>
      <c r="I681" s="45"/>
      <c r="J681" s="45"/>
      <c r="K681" s="45"/>
      <c r="L681" s="45"/>
      <c r="M681" s="45"/>
      <c r="N681" s="21"/>
    </row>
    <row r="682" spans="2:14" x14ac:dyDescent="0.2">
      <c r="B682" s="15"/>
      <c r="C682" s="15"/>
      <c r="D682" s="15"/>
      <c r="E682" s="21"/>
      <c r="F682" s="21"/>
      <c r="G682" s="45"/>
      <c r="H682" s="45"/>
      <c r="I682" s="45"/>
      <c r="J682" s="45"/>
      <c r="K682" s="45"/>
      <c r="L682" s="45"/>
      <c r="M682" s="45"/>
      <c r="N682" s="21"/>
    </row>
    <row r="683" spans="2:14" x14ac:dyDescent="0.2">
      <c r="B683" s="15"/>
      <c r="C683" s="15"/>
      <c r="D683" s="15"/>
      <c r="E683" s="21"/>
      <c r="F683" s="21"/>
      <c r="G683" s="45"/>
      <c r="H683" s="45"/>
      <c r="I683" s="45"/>
      <c r="J683" s="45"/>
      <c r="K683" s="45"/>
      <c r="L683" s="45"/>
      <c r="M683" s="45"/>
      <c r="N683" s="21"/>
    </row>
    <row r="684" spans="2:14" x14ac:dyDescent="0.2">
      <c r="B684" s="15"/>
      <c r="C684" s="15"/>
      <c r="D684" s="15"/>
      <c r="E684" s="21"/>
      <c r="F684" s="21"/>
      <c r="G684" s="45"/>
      <c r="H684" s="45"/>
      <c r="I684" s="45"/>
      <c r="J684" s="45"/>
      <c r="K684" s="45"/>
      <c r="L684" s="45"/>
      <c r="M684" s="45"/>
      <c r="N684" s="21"/>
    </row>
    <row r="685" spans="2:14" x14ac:dyDescent="0.2">
      <c r="B685" s="15"/>
      <c r="C685" s="15"/>
      <c r="D685" s="15"/>
      <c r="E685" s="21"/>
      <c r="F685" s="21"/>
      <c r="G685" s="45"/>
      <c r="H685" s="45"/>
      <c r="I685" s="45"/>
      <c r="J685" s="45"/>
      <c r="K685" s="45"/>
      <c r="L685" s="45"/>
      <c r="M685" s="45"/>
      <c r="N685" s="21"/>
    </row>
    <row r="686" spans="2:14" x14ac:dyDescent="0.2">
      <c r="B686" s="15"/>
      <c r="C686" s="15"/>
      <c r="D686" s="15"/>
      <c r="E686" s="21"/>
      <c r="F686" s="21"/>
      <c r="G686" s="45"/>
      <c r="H686" s="45"/>
      <c r="I686" s="45"/>
      <c r="J686" s="45"/>
      <c r="K686" s="45"/>
      <c r="L686" s="45"/>
      <c r="M686" s="45"/>
      <c r="N686" s="21"/>
    </row>
    <row r="687" spans="2:14" x14ac:dyDescent="0.2">
      <c r="B687" s="15"/>
      <c r="C687" s="15"/>
      <c r="D687" s="15"/>
      <c r="E687" s="21"/>
      <c r="F687" s="21"/>
      <c r="G687" s="45"/>
      <c r="H687" s="45"/>
      <c r="I687" s="45"/>
      <c r="J687" s="45"/>
      <c r="K687" s="45"/>
      <c r="L687" s="45"/>
      <c r="M687" s="45"/>
      <c r="N687" s="21"/>
    </row>
    <row r="688" spans="2:14" x14ac:dyDescent="0.2">
      <c r="B688" s="15"/>
      <c r="C688" s="15"/>
      <c r="D688" s="15"/>
      <c r="E688" s="21"/>
      <c r="F688" s="21"/>
      <c r="G688" s="45"/>
      <c r="H688" s="45"/>
      <c r="I688" s="45"/>
      <c r="J688" s="45"/>
      <c r="K688" s="45"/>
      <c r="L688" s="45"/>
      <c r="M688" s="45"/>
      <c r="N688" s="21"/>
    </row>
    <row r="689" spans="2:14" x14ac:dyDescent="0.2">
      <c r="B689" s="15"/>
      <c r="C689" s="15"/>
      <c r="D689" s="15"/>
      <c r="E689" s="21"/>
      <c r="F689" s="21"/>
      <c r="G689" s="45"/>
      <c r="H689" s="45"/>
      <c r="I689" s="45"/>
      <c r="J689" s="45"/>
      <c r="K689" s="45"/>
      <c r="L689" s="45"/>
      <c r="M689" s="45"/>
      <c r="N689" s="21"/>
    </row>
    <row r="690" spans="2:14" x14ac:dyDescent="0.2">
      <c r="B690" s="15"/>
      <c r="C690" s="15"/>
      <c r="D690" s="15"/>
      <c r="E690" s="21"/>
      <c r="F690" s="21"/>
      <c r="G690" s="45"/>
      <c r="H690" s="45"/>
      <c r="I690" s="45"/>
      <c r="J690" s="45"/>
      <c r="K690" s="45"/>
      <c r="L690" s="45"/>
      <c r="M690" s="45"/>
      <c r="N690" s="21"/>
    </row>
    <row r="691" spans="2:14" x14ac:dyDescent="0.2">
      <c r="B691" s="15"/>
      <c r="C691" s="15"/>
      <c r="D691" s="15"/>
      <c r="E691" s="21"/>
      <c r="F691" s="21"/>
      <c r="G691" s="45"/>
      <c r="H691" s="45"/>
      <c r="I691" s="45"/>
      <c r="J691" s="45"/>
      <c r="K691" s="45"/>
      <c r="L691" s="45"/>
      <c r="M691" s="45"/>
      <c r="N691" s="21"/>
    </row>
    <row r="692" spans="2:14" x14ac:dyDescent="0.2">
      <c r="B692" s="15"/>
      <c r="C692" s="15"/>
      <c r="D692" s="15"/>
      <c r="E692" s="21"/>
      <c r="F692" s="21"/>
      <c r="G692" s="45"/>
      <c r="H692" s="45"/>
      <c r="I692" s="45"/>
      <c r="J692" s="45"/>
      <c r="K692" s="45"/>
      <c r="L692" s="45"/>
      <c r="M692" s="45"/>
      <c r="N692" s="21"/>
    </row>
    <row r="693" spans="2:14" x14ac:dyDescent="0.2">
      <c r="B693" s="15"/>
      <c r="C693" s="15"/>
      <c r="D693" s="15"/>
      <c r="E693" s="21"/>
      <c r="F693" s="21"/>
      <c r="G693" s="45"/>
      <c r="H693" s="45"/>
      <c r="I693" s="45"/>
      <c r="J693" s="45"/>
      <c r="K693" s="45"/>
      <c r="L693" s="45"/>
      <c r="M693" s="45"/>
      <c r="N693" s="21"/>
    </row>
    <row r="694" spans="2:14" x14ac:dyDescent="0.2">
      <c r="B694" s="15"/>
      <c r="C694" s="15"/>
      <c r="D694" s="15"/>
      <c r="E694" s="21"/>
      <c r="F694" s="21"/>
      <c r="G694" s="45"/>
      <c r="H694" s="45"/>
      <c r="I694" s="45"/>
      <c r="J694" s="45"/>
      <c r="K694" s="45"/>
      <c r="L694" s="45"/>
      <c r="M694" s="45"/>
      <c r="N694" s="21"/>
    </row>
    <row r="695" spans="2:14" x14ac:dyDescent="0.2">
      <c r="B695" s="15"/>
      <c r="C695" s="15"/>
      <c r="D695" s="15"/>
      <c r="E695" s="21"/>
      <c r="F695" s="21"/>
      <c r="G695" s="45"/>
      <c r="H695" s="45"/>
      <c r="I695" s="45"/>
      <c r="J695" s="45"/>
      <c r="K695" s="45"/>
      <c r="L695" s="45"/>
      <c r="M695" s="45"/>
      <c r="N695" s="21"/>
    </row>
    <row r="696" spans="2:14" x14ac:dyDescent="0.2">
      <c r="B696" s="15"/>
      <c r="C696" s="15"/>
      <c r="D696" s="15"/>
      <c r="E696" s="21"/>
      <c r="F696" s="21"/>
      <c r="G696" s="45"/>
      <c r="H696" s="45"/>
      <c r="I696" s="45"/>
      <c r="J696" s="45"/>
      <c r="K696" s="45"/>
      <c r="L696" s="45"/>
      <c r="M696" s="45"/>
      <c r="N696" s="21"/>
    </row>
    <row r="697" spans="2:14" x14ac:dyDescent="0.2">
      <c r="B697" s="15"/>
      <c r="C697" s="15"/>
      <c r="D697" s="15"/>
      <c r="E697" s="21"/>
      <c r="F697" s="21"/>
      <c r="G697" s="45"/>
      <c r="H697" s="45"/>
      <c r="I697" s="45"/>
      <c r="J697" s="45"/>
      <c r="K697" s="45"/>
      <c r="L697" s="45"/>
      <c r="M697" s="45"/>
      <c r="N697" s="21"/>
    </row>
    <row r="698" spans="2:14" x14ac:dyDescent="0.2">
      <c r="B698" s="15"/>
      <c r="C698" s="15"/>
      <c r="D698" s="15"/>
      <c r="E698" s="21"/>
      <c r="F698" s="21"/>
      <c r="G698" s="45"/>
      <c r="H698" s="45"/>
      <c r="I698" s="45"/>
      <c r="J698" s="45"/>
      <c r="K698" s="45"/>
      <c r="L698" s="45"/>
      <c r="M698" s="45"/>
      <c r="N698" s="21"/>
    </row>
    <row r="699" spans="2:14" x14ac:dyDescent="0.2">
      <c r="B699" s="15"/>
      <c r="C699" s="15"/>
      <c r="D699" s="15"/>
      <c r="E699" s="21"/>
      <c r="F699" s="21"/>
      <c r="G699" s="45"/>
      <c r="H699" s="45"/>
      <c r="I699" s="45"/>
      <c r="J699" s="45"/>
      <c r="K699" s="45"/>
      <c r="L699" s="45"/>
      <c r="M699" s="45"/>
      <c r="N699" s="21"/>
    </row>
    <row r="700" spans="2:14" x14ac:dyDescent="0.2">
      <c r="B700" s="15"/>
      <c r="C700" s="15"/>
      <c r="D700" s="15"/>
      <c r="E700" s="21"/>
      <c r="F700" s="21"/>
      <c r="G700" s="45"/>
      <c r="H700" s="45"/>
      <c r="I700" s="45"/>
      <c r="J700" s="45"/>
      <c r="K700" s="45"/>
      <c r="L700" s="45"/>
      <c r="M700" s="45"/>
      <c r="N700" s="21"/>
    </row>
    <row r="701" spans="2:14" x14ac:dyDescent="0.2">
      <c r="B701" s="15"/>
      <c r="C701" s="15"/>
      <c r="D701" s="15"/>
      <c r="E701" s="21"/>
      <c r="F701" s="21"/>
      <c r="G701" s="45"/>
      <c r="H701" s="45"/>
      <c r="I701" s="45"/>
      <c r="J701" s="45"/>
      <c r="K701" s="45"/>
      <c r="L701" s="45"/>
      <c r="M701" s="45"/>
      <c r="N701" s="21"/>
    </row>
    <row r="702" spans="2:14" x14ac:dyDescent="0.2">
      <c r="B702" s="15"/>
      <c r="C702" s="15"/>
      <c r="D702" s="15"/>
      <c r="E702" s="21"/>
      <c r="F702" s="21"/>
      <c r="G702" s="45"/>
      <c r="H702" s="45"/>
      <c r="I702" s="45"/>
      <c r="J702" s="45"/>
      <c r="K702" s="45"/>
      <c r="L702" s="45"/>
      <c r="M702" s="45"/>
      <c r="N702" s="21"/>
    </row>
    <row r="703" spans="2:14" x14ac:dyDescent="0.2">
      <c r="B703" s="15"/>
      <c r="C703" s="15"/>
      <c r="D703" s="15"/>
      <c r="E703" s="21"/>
      <c r="F703" s="21"/>
      <c r="G703" s="45"/>
      <c r="H703" s="45"/>
      <c r="I703" s="45"/>
      <c r="J703" s="45"/>
      <c r="K703" s="45"/>
      <c r="L703" s="45"/>
      <c r="M703" s="45"/>
      <c r="N703" s="21"/>
    </row>
    <row r="704" spans="2:14" x14ac:dyDescent="0.2">
      <c r="B704" s="15"/>
      <c r="C704" s="15"/>
      <c r="D704" s="15"/>
      <c r="E704" s="21"/>
      <c r="F704" s="21"/>
      <c r="G704" s="45"/>
      <c r="H704" s="45"/>
      <c r="I704" s="45"/>
      <c r="J704" s="45"/>
      <c r="K704" s="45"/>
      <c r="L704" s="45"/>
      <c r="M704" s="45"/>
      <c r="N704" s="21"/>
    </row>
    <row r="705" spans="2:14" x14ac:dyDescent="0.2">
      <c r="B705" s="15"/>
      <c r="C705" s="15"/>
      <c r="D705" s="15"/>
      <c r="E705" s="21"/>
      <c r="F705" s="21"/>
      <c r="G705" s="45"/>
      <c r="H705" s="45"/>
      <c r="I705" s="45"/>
      <c r="J705" s="45"/>
      <c r="K705" s="45"/>
      <c r="L705" s="45"/>
      <c r="M705" s="45"/>
      <c r="N705" s="21"/>
    </row>
    <row r="706" spans="2:14" x14ac:dyDescent="0.2">
      <c r="B706" s="15"/>
      <c r="C706" s="15"/>
      <c r="D706" s="15"/>
      <c r="E706" s="21"/>
      <c r="F706" s="21"/>
      <c r="G706" s="45"/>
      <c r="H706" s="45"/>
      <c r="I706" s="45"/>
      <c r="J706" s="45"/>
      <c r="K706" s="45"/>
      <c r="L706" s="45"/>
      <c r="M706" s="45"/>
      <c r="N706" s="21"/>
    </row>
    <row r="707" spans="2:14" x14ac:dyDescent="0.2">
      <c r="B707" s="15"/>
      <c r="C707" s="15"/>
      <c r="D707" s="15"/>
      <c r="E707" s="21"/>
      <c r="F707" s="21"/>
      <c r="G707" s="45"/>
      <c r="H707" s="45"/>
      <c r="I707" s="45"/>
      <c r="J707" s="45"/>
      <c r="K707" s="45"/>
      <c r="L707" s="45"/>
      <c r="M707" s="45"/>
      <c r="N707" s="21"/>
    </row>
    <row r="708" spans="2:14" x14ac:dyDescent="0.2">
      <c r="B708" s="15"/>
      <c r="C708" s="15"/>
      <c r="D708" s="15"/>
      <c r="E708" s="21"/>
      <c r="F708" s="21"/>
      <c r="G708" s="45"/>
      <c r="H708" s="45"/>
      <c r="I708" s="45"/>
      <c r="J708" s="45"/>
      <c r="K708" s="45"/>
      <c r="L708" s="45"/>
      <c r="M708" s="45"/>
      <c r="N708" s="21"/>
    </row>
    <row r="709" spans="2:14" x14ac:dyDescent="0.2">
      <c r="B709" s="15"/>
      <c r="C709" s="15"/>
      <c r="D709" s="15"/>
      <c r="E709" s="21"/>
      <c r="F709" s="21"/>
      <c r="G709" s="45"/>
      <c r="H709" s="45"/>
      <c r="I709" s="45"/>
      <c r="J709" s="45"/>
      <c r="K709" s="45"/>
      <c r="L709" s="45"/>
      <c r="M709" s="45"/>
      <c r="N709" s="21"/>
    </row>
    <row r="710" spans="2:14" x14ac:dyDescent="0.2">
      <c r="B710" s="15"/>
      <c r="C710" s="15"/>
      <c r="D710" s="15"/>
      <c r="E710" s="21"/>
      <c r="F710" s="21"/>
      <c r="G710" s="45"/>
      <c r="H710" s="45"/>
      <c r="I710" s="45"/>
      <c r="J710" s="45"/>
      <c r="K710" s="45"/>
      <c r="L710" s="45"/>
      <c r="M710" s="45"/>
      <c r="N710" s="21"/>
    </row>
    <row r="711" spans="2:14" x14ac:dyDescent="0.2">
      <c r="B711" s="15"/>
      <c r="C711" s="15"/>
      <c r="D711" s="15"/>
      <c r="E711" s="21"/>
      <c r="F711" s="21"/>
      <c r="G711" s="45"/>
      <c r="H711" s="45"/>
      <c r="I711" s="45"/>
      <c r="J711" s="45"/>
      <c r="K711" s="45"/>
      <c r="L711" s="45"/>
      <c r="M711" s="45"/>
      <c r="N711" s="21"/>
    </row>
    <row r="712" spans="2:14" x14ac:dyDescent="0.2">
      <c r="B712" s="15"/>
      <c r="C712" s="15"/>
      <c r="D712" s="15"/>
      <c r="E712" s="21"/>
      <c r="F712" s="21"/>
      <c r="G712" s="45"/>
      <c r="H712" s="45"/>
      <c r="I712" s="45"/>
      <c r="J712" s="45"/>
      <c r="K712" s="45"/>
      <c r="L712" s="45"/>
      <c r="M712" s="45"/>
      <c r="N712" s="21"/>
    </row>
    <row r="713" spans="2:14" x14ac:dyDescent="0.2">
      <c r="B713" s="15"/>
      <c r="C713" s="15"/>
      <c r="D713" s="15"/>
      <c r="E713" s="21"/>
      <c r="F713" s="21"/>
      <c r="G713" s="45"/>
      <c r="H713" s="45"/>
      <c r="I713" s="45"/>
      <c r="J713" s="45"/>
      <c r="K713" s="45"/>
      <c r="L713" s="45"/>
      <c r="M713" s="45"/>
      <c r="N713" s="21"/>
    </row>
    <row r="714" spans="2:14" x14ac:dyDescent="0.2">
      <c r="B714" s="15"/>
      <c r="C714" s="15"/>
      <c r="D714" s="15"/>
      <c r="E714" s="21"/>
      <c r="F714" s="21"/>
      <c r="G714" s="45"/>
      <c r="H714" s="45"/>
      <c r="I714" s="45"/>
      <c r="J714" s="45"/>
      <c r="K714" s="45"/>
      <c r="L714" s="45"/>
      <c r="M714" s="45"/>
      <c r="N714" s="21"/>
    </row>
    <row r="715" spans="2:14" x14ac:dyDescent="0.2">
      <c r="B715" s="15"/>
      <c r="C715" s="15"/>
      <c r="D715" s="15"/>
      <c r="E715" s="21"/>
      <c r="F715" s="21"/>
      <c r="G715" s="45"/>
      <c r="H715" s="45"/>
      <c r="I715" s="45"/>
      <c r="J715" s="45"/>
      <c r="K715" s="45"/>
      <c r="L715" s="45"/>
      <c r="M715" s="45"/>
      <c r="N715" s="21"/>
    </row>
    <row r="716" spans="2:14" x14ac:dyDescent="0.2">
      <c r="B716" s="15"/>
      <c r="C716" s="15"/>
      <c r="D716" s="15"/>
      <c r="E716" s="21"/>
      <c r="F716" s="21"/>
      <c r="G716" s="45"/>
      <c r="H716" s="45"/>
      <c r="I716" s="45"/>
      <c r="J716" s="45"/>
      <c r="K716" s="45"/>
      <c r="L716" s="45"/>
      <c r="M716" s="45"/>
      <c r="N716" s="21"/>
    </row>
    <row r="717" spans="2:14" x14ac:dyDescent="0.2">
      <c r="B717" s="15"/>
      <c r="C717" s="15"/>
      <c r="D717" s="15"/>
      <c r="E717" s="21"/>
      <c r="F717" s="21"/>
      <c r="G717" s="45"/>
      <c r="H717" s="45"/>
      <c r="I717" s="45"/>
      <c r="J717" s="45"/>
      <c r="K717" s="45"/>
      <c r="L717" s="45"/>
      <c r="M717" s="45"/>
      <c r="N717" s="21"/>
    </row>
    <row r="718" spans="2:14" x14ac:dyDescent="0.2">
      <c r="B718" s="15"/>
      <c r="C718" s="15"/>
      <c r="D718" s="15"/>
      <c r="E718" s="21"/>
      <c r="F718" s="21"/>
      <c r="G718" s="45"/>
      <c r="H718" s="45"/>
      <c r="I718" s="45"/>
      <c r="J718" s="45"/>
      <c r="K718" s="45"/>
      <c r="L718" s="45"/>
      <c r="M718" s="45"/>
      <c r="N718" s="21"/>
    </row>
    <row r="719" spans="2:14" x14ac:dyDescent="0.2">
      <c r="B719" s="15"/>
      <c r="C719" s="15"/>
      <c r="D719" s="15"/>
      <c r="E719" s="21"/>
      <c r="F719" s="21"/>
      <c r="G719" s="45"/>
      <c r="H719" s="45"/>
      <c r="I719" s="45"/>
      <c r="J719" s="45"/>
      <c r="K719" s="45"/>
      <c r="L719" s="45"/>
      <c r="M719" s="45"/>
      <c r="N719" s="21"/>
    </row>
    <row r="720" spans="2:14" x14ac:dyDescent="0.2">
      <c r="B720" s="15"/>
      <c r="C720" s="15"/>
      <c r="D720" s="15"/>
      <c r="E720" s="21"/>
      <c r="F720" s="21"/>
      <c r="G720" s="45"/>
      <c r="H720" s="45"/>
      <c r="I720" s="45"/>
      <c r="J720" s="45"/>
      <c r="K720" s="45"/>
      <c r="L720" s="45"/>
      <c r="M720" s="45"/>
      <c r="N720" s="21"/>
    </row>
    <row r="721" spans="2:14" x14ac:dyDescent="0.2">
      <c r="B721" s="15"/>
      <c r="C721" s="15"/>
      <c r="D721" s="15"/>
      <c r="E721" s="21"/>
      <c r="F721" s="21"/>
      <c r="G721" s="45"/>
      <c r="H721" s="45"/>
      <c r="I721" s="45"/>
      <c r="J721" s="45"/>
      <c r="K721" s="45"/>
      <c r="L721" s="45"/>
      <c r="M721" s="45"/>
      <c r="N721" s="21"/>
    </row>
    <row r="722" spans="2:14" x14ac:dyDescent="0.2">
      <c r="B722" s="15"/>
      <c r="C722" s="15"/>
      <c r="D722" s="15"/>
      <c r="E722" s="21"/>
      <c r="F722" s="21"/>
      <c r="G722" s="45"/>
      <c r="H722" s="45"/>
      <c r="I722" s="45"/>
      <c r="J722" s="45"/>
      <c r="K722" s="45"/>
      <c r="L722" s="45"/>
      <c r="M722" s="45"/>
      <c r="N722" s="21"/>
    </row>
    <row r="723" spans="2:14" x14ac:dyDescent="0.2">
      <c r="B723" s="15"/>
      <c r="C723" s="15"/>
      <c r="D723" s="15"/>
      <c r="E723" s="21"/>
      <c r="F723" s="21"/>
      <c r="G723" s="45"/>
      <c r="H723" s="45"/>
      <c r="I723" s="45"/>
      <c r="J723" s="45"/>
      <c r="K723" s="45"/>
      <c r="L723" s="45"/>
      <c r="M723" s="45"/>
      <c r="N723" s="21"/>
    </row>
    <row r="724" spans="2:14" x14ac:dyDescent="0.2">
      <c r="B724" s="15"/>
      <c r="C724" s="15"/>
      <c r="D724" s="15"/>
      <c r="E724" s="21"/>
      <c r="F724" s="21"/>
      <c r="G724" s="45"/>
      <c r="H724" s="45"/>
      <c r="I724" s="45"/>
      <c r="J724" s="45"/>
      <c r="K724" s="45"/>
      <c r="L724" s="45"/>
      <c r="M724" s="45"/>
      <c r="N724" s="21"/>
    </row>
    <row r="725" spans="2:14" x14ac:dyDescent="0.2">
      <c r="B725" s="15"/>
      <c r="C725" s="15"/>
      <c r="D725" s="15"/>
      <c r="E725" s="21"/>
      <c r="F725" s="21"/>
      <c r="G725" s="45"/>
      <c r="H725" s="45"/>
      <c r="I725" s="45"/>
      <c r="J725" s="45"/>
      <c r="K725" s="45"/>
      <c r="L725" s="45"/>
      <c r="M725" s="45"/>
      <c r="N725" s="21"/>
    </row>
    <row r="726" spans="2:14" x14ac:dyDescent="0.2">
      <c r="B726" s="15"/>
      <c r="C726" s="15"/>
      <c r="D726" s="15"/>
      <c r="E726" s="21"/>
      <c r="F726" s="21"/>
      <c r="G726" s="45"/>
      <c r="H726" s="45"/>
      <c r="I726" s="45"/>
      <c r="J726" s="45"/>
      <c r="K726" s="45"/>
      <c r="L726" s="45"/>
      <c r="M726" s="45"/>
      <c r="N726" s="21"/>
    </row>
    <row r="727" spans="2:14" x14ac:dyDescent="0.2">
      <c r="B727" s="15"/>
      <c r="C727" s="15"/>
      <c r="D727" s="15"/>
      <c r="E727" s="21"/>
      <c r="F727" s="21"/>
      <c r="G727" s="45"/>
      <c r="H727" s="45"/>
      <c r="I727" s="45"/>
      <c r="J727" s="45"/>
      <c r="K727" s="45"/>
      <c r="L727" s="45"/>
      <c r="M727" s="45"/>
      <c r="N727" s="21"/>
    </row>
    <row r="728" spans="2:14" x14ac:dyDescent="0.2">
      <c r="B728" s="15"/>
      <c r="C728" s="15"/>
      <c r="D728" s="15"/>
      <c r="E728" s="21"/>
      <c r="F728" s="21"/>
      <c r="G728" s="45"/>
      <c r="H728" s="45"/>
      <c r="I728" s="45"/>
      <c r="J728" s="45"/>
      <c r="K728" s="45"/>
      <c r="L728" s="45"/>
      <c r="M728" s="45"/>
      <c r="N728" s="21"/>
    </row>
    <row r="729" spans="2:14" x14ac:dyDescent="0.2">
      <c r="B729" s="15"/>
      <c r="C729" s="15"/>
      <c r="D729" s="15"/>
      <c r="E729" s="21"/>
      <c r="F729" s="21"/>
      <c r="G729" s="45"/>
      <c r="H729" s="45"/>
      <c r="I729" s="45"/>
      <c r="J729" s="45"/>
      <c r="K729" s="45"/>
      <c r="L729" s="45"/>
      <c r="M729" s="45"/>
      <c r="N729" s="21"/>
    </row>
    <row r="730" spans="2:14" x14ac:dyDescent="0.2">
      <c r="B730" s="15"/>
      <c r="C730" s="15"/>
      <c r="D730" s="15"/>
      <c r="E730" s="21"/>
      <c r="F730" s="21"/>
      <c r="G730" s="45"/>
      <c r="H730" s="45"/>
      <c r="I730" s="45"/>
      <c r="J730" s="45"/>
      <c r="K730" s="45"/>
      <c r="L730" s="45"/>
      <c r="M730" s="45"/>
      <c r="N730" s="21"/>
    </row>
    <row r="731" spans="2:14" x14ac:dyDescent="0.2">
      <c r="B731" s="15"/>
      <c r="C731" s="15"/>
      <c r="D731" s="15"/>
      <c r="E731" s="21"/>
      <c r="F731" s="21"/>
      <c r="G731" s="45"/>
      <c r="H731" s="45"/>
      <c r="I731" s="45"/>
      <c r="J731" s="45"/>
      <c r="K731" s="45"/>
      <c r="L731" s="45"/>
      <c r="M731" s="45"/>
      <c r="N731" s="21"/>
    </row>
    <row r="732" spans="2:14" x14ac:dyDescent="0.2">
      <c r="B732" s="15"/>
      <c r="C732" s="15"/>
      <c r="D732" s="15"/>
      <c r="E732" s="21"/>
      <c r="F732" s="21"/>
      <c r="G732" s="45"/>
      <c r="H732" s="45"/>
      <c r="I732" s="45"/>
      <c r="J732" s="45"/>
      <c r="K732" s="45"/>
      <c r="L732" s="45"/>
      <c r="M732" s="45"/>
      <c r="N732" s="21"/>
    </row>
    <row r="733" spans="2:14" x14ac:dyDescent="0.2">
      <c r="B733" s="15"/>
      <c r="C733" s="15"/>
      <c r="D733" s="15"/>
      <c r="E733" s="21"/>
      <c r="F733" s="21"/>
      <c r="G733" s="45"/>
      <c r="H733" s="45"/>
      <c r="I733" s="45"/>
      <c r="J733" s="45"/>
      <c r="K733" s="45"/>
      <c r="L733" s="45"/>
      <c r="M733" s="45"/>
      <c r="N733" s="21"/>
    </row>
    <row r="734" spans="2:14" x14ac:dyDescent="0.2">
      <c r="B734" s="15"/>
      <c r="C734" s="15"/>
      <c r="D734" s="15"/>
      <c r="E734" s="21"/>
      <c r="F734" s="21"/>
      <c r="G734" s="45"/>
      <c r="H734" s="45"/>
      <c r="I734" s="45"/>
      <c r="J734" s="45"/>
      <c r="K734" s="45"/>
      <c r="L734" s="45"/>
      <c r="M734" s="45"/>
      <c r="N734" s="21"/>
    </row>
    <row r="735" spans="2:14" x14ac:dyDescent="0.2">
      <c r="B735" s="15"/>
      <c r="C735" s="15"/>
      <c r="D735" s="15"/>
      <c r="E735" s="21"/>
      <c r="F735" s="21"/>
      <c r="G735" s="45"/>
      <c r="H735" s="45"/>
      <c r="I735" s="45"/>
      <c r="J735" s="45"/>
      <c r="K735" s="45"/>
      <c r="L735" s="45"/>
      <c r="M735" s="45"/>
      <c r="N735" s="21"/>
    </row>
    <row r="736" spans="2:14" x14ac:dyDescent="0.2">
      <c r="B736" s="15"/>
      <c r="C736" s="15"/>
      <c r="D736" s="15"/>
      <c r="E736" s="21"/>
      <c r="F736" s="21"/>
      <c r="G736" s="45"/>
      <c r="H736" s="45"/>
      <c r="I736" s="45"/>
      <c r="J736" s="45"/>
      <c r="K736" s="45"/>
      <c r="L736" s="45"/>
      <c r="M736" s="45"/>
      <c r="N736" s="21"/>
    </row>
    <row r="737" spans="2:14" x14ac:dyDescent="0.2">
      <c r="B737" s="15"/>
      <c r="C737" s="15"/>
      <c r="D737" s="15"/>
      <c r="E737" s="21"/>
      <c r="F737" s="21"/>
      <c r="G737" s="45"/>
      <c r="H737" s="45"/>
      <c r="I737" s="45"/>
      <c r="J737" s="45"/>
      <c r="K737" s="45"/>
      <c r="L737" s="45"/>
      <c r="M737" s="45"/>
      <c r="N737" s="21"/>
    </row>
    <row r="738" spans="2:14" x14ac:dyDescent="0.2">
      <c r="B738" s="15"/>
      <c r="C738" s="15"/>
      <c r="D738" s="15"/>
      <c r="E738" s="21"/>
      <c r="F738" s="21"/>
      <c r="G738" s="45"/>
      <c r="H738" s="45"/>
      <c r="I738" s="45"/>
      <c r="J738" s="45"/>
      <c r="K738" s="45"/>
      <c r="L738" s="45"/>
      <c r="M738" s="45"/>
      <c r="N738" s="21"/>
    </row>
    <row r="739" spans="2:14" x14ac:dyDescent="0.2">
      <c r="B739" s="15"/>
      <c r="C739" s="15"/>
      <c r="D739" s="15"/>
      <c r="E739" s="21"/>
      <c r="F739" s="21"/>
      <c r="G739" s="45"/>
      <c r="H739" s="45"/>
      <c r="I739" s="45"/>
      <c r="J739" s="45"/>
      <c r="K739" s="45"/>
      <c r="L739" s="45"/>
      <c r="M739" s="45"/>
      <c r="N739" s="21"/>
    </row>
    <row r="740" spans="2:14" x14ac:dyDescent="0.2">
      <c r="B740" s="15"/>
      <c r="C740" s="15"/>
      <c r="D740" s="15"/>
      <c r="E740" s="21"/>
      <c r="F740" s="21"/>
      <c r="G740" s="45"/>
      <c r="H740" s="45"/>
      <c r="I740" s="45"/>
      <c r="J740" s="45"/>
      <c r="K740" s="45"/>
      <c r="L740" s="45"/>
      <c r="M740" s="45"/>
      <c r="N740" s="21"/>
    </row>
    <row r="741" spans="2:14" x14ac:dyDescent="0.2">
      <c r="B741" s="15"/>
      <c r="C741" s="15"/>
      <c r="D741" s="15"/>
      <c r="E741" s="21"/>
      <c r="F741" s="21"/>
      <c r="G741" s="45"/>
      <c r="H741" s="45"/>
      <c r="I741" s="45"/>
      <c r="J741" s="45"/>
      <c r="K741" s="45"/>
      <c r="L741" s="45"/>
      <c r="M741" s="45"/>
      <c r="N741" s="21"/>
    </row>
    <row r="742" spans="2:14" x14ac:dyDescent="0.2">
      <c r="B742" s="15"/>
      <c r="C742" s="15"/>
      <c r="D742" s="15"/>
      <c r="E742" s="21"/>
      <c r="F742" s="21"/>
      <c r="G742" s="45"/>
      <c r="H742" s="45"/>
      <c r="I742" s="45"/>
      <c r="J742" s="45"/>
      <c r="K742" s="45"/>
      <c r="L742" s="45"/>
      <c r="M742" s="45"/>
      <c r="N742" s="21"/>
    </row>
    <row r="743" spans="2:14" x14ac:dyDescent="0.2">
      <c r="B743" s="15"/>
      <c r="C743" s="15"/>
      <c r="D743" s="15"/>
      <c r="E743" s="21"/>
      <c r="F743" s="21"/>
      <c r="G743" s="45"/>
      <c r="H743" s="45"/>
      <c r="I743" s="45"/>
      <c r="J743" s="45"/>
      <c r="K743" s="45"/>
      <c r="L743" s="45"/>
      <c r="M743" s="45"/>
      <c r="N743" s="21"/>
    </row>
    <row r="744" spans="2:14" x14ac:dyDescent="0.2">
      <c r="B744" s="15"/>
      <c r="C744" s="15"/>
      <c r="D744" s="15"/>
      <c r="E744" s="21"/>
      <c r="F744" s="21"/>
      <c r="G744" s="45"/>
      <c r="H744" s="45"/>
      <c r="I744" s="45"/>
      <c r="J744" s="45"/>
      <c r="K744" s="45"/>
      <c r="L744" s="45"/>
      <c r="M744" s="45"/>
      <c r="N744" s="21"/>
    </row>
    <row r="745" spans="2:14" x14ac:dyDescent="0.2">
      <c r="B745" s="15"/>
      <c r="C745" s="15"/>
      <c r="D745" s="15"/>
      <c r="E745" s="21"/>
      <c r="F745" s="21"/>
      <c r="G745" s="45"/>
      <c r="H745" s="45"/>
      <c r="I745" s="45"/>
      <c r="J745" s="45"/>
      <c r="K745" s="45"/>
      <c r="L745" s="45"/>
      <c r="M745" s="45"/>
      <c r="N745" s="21"/>
    </row>
    <row r="746" spans="2:14" x14ac:dyDescent="0.2">
      <c r="B746" s="15"/>
      <c r="C746" s="15"/>
      <c r="D746" s="15"/>
      <c r="E746" s="21"/>
      <c r="F746" s="21"/>
      <c r="G746" s="45"/>
      <c r="H746" s="45"/>
      <c r="I746" s="45"/>
      <c r="J746" s="45"/>
      <c r="K746" s="45"/>
      <c r="L746" s="45"/>
      <c r="M746" s="45"/>
      <c r="N746" s="21"/>
    </row>
    <row r="747" spans="2:14" x14ac:dyDescent="0.2">
      <c r="B747" s="15"/>
      <c r="C747" s="15"/>
      <c r="D747" s="15"/>
      <c r="E747" s="21"/>
      <c r="F747" s="21"/>
      <c r="G747" s="45"/>
      <c r="H747" s="45"/>
      <c r="I747" s="45"/>
      <c r="J747" s="45"/>
      <c r="K747" s="45"/>
      <c r="L747" s="45"/>
      <c r="M747" s="45"/>
      <c r="N747" s="21"/>
    </row>
    <row r="748" spans="2:14" x14ac:dyDescent="0.2">
      <c r="B748" s="15"/>
      <c r="C748" s="15"/>
      <c r="D748" s="15"/>
      <c r="E748" s="21"/>
      <c r="F748" s="21"/>
      <c r="G748" s="45"/>
      <c r="H748" s="45"/>
      <c r="I748" s="45"/>
      <c r="J748" s="45"/>
      <c r="K748" s="45"/>
      <c r="L748" s="45"/>
      <c r="M748" s="45"/>
      <c r="N748" s="21"/>
    </row>
    <row r="749" spans="2:14" x14ac:dyDescent="0.2">
      <c r="B749" s="15"/>
      <c r="C749" s="15"/>
      <c r="D749" s="15"/>
      <c r="E749" s="21"/>
      <c r="F749" s="21"/>
      <c r="G749" s="45"/>
      <c r="H749" s="45"/>
      <c r="I749" s="45"/>
      <c r="J749" s="45"/>
      <c r="K749" s="45"/>
      <c r="L749" s="45"/>
      <c r="M749" s="45"/>
      <c r="N749" s="21"/>
    </row>
    <row r="750" spans="2:14" x14ac:dyDescent="0.2">
      <c r="B750" s="15"/>
      <c r="C750" s="15"/>
      <c r="D750" s="15"/>
      <c r="E750" s="21"/>
      <c r="F750" s="21"/>
      <c r="G750" s="45"/>
      <c r="H750" s="45"/>
      <c r="I750" s="45"/>
      <c r="J750" s="45"/>
      <c r="K750" s="45"/>
      <c r="L750" s="45"/>
      <c r="M750" s="45"/>
      <c r="N750" s="21"/>
    </row>
    <row r="751" spans="2:14" x14ac:dyDescent="0.2">
      <c r="B751" s="15"/>
      <c r="C751" s="15"/>
      <c r="D751" s="15"/>
      <c r="E751" s="21"/>
      <c r="F751" s="21"/>
      <c r="G751" s="45"/>
      <c r="H751" s="45"/>
      <c r="I751" s="45"/>
      <c r="J751" s="45"/>
      <c r="K751" s="45"/>
      <c r="L751" s="45"/>
      <c r="M751" s="45"/>
      <c r="N751" s="21"/>
    </row>
    <row r="752" spans="2:14" x14ac:dyDescent="0.2">
      <c r="B752" s="15"/>
      <c r="C752" s="15"/>
      <c r="D752" s="15"/>
      <c r="E752" s="21"/>
      <c r="F752" s="21"/>
      <c r="G752" s="45"/>
      <c r="H752" s="45"/>
      <c r="I752" s="45"/>
      <c r="J752" s="45"/>
      <c r="K752" s="45"/>
      <c r="L752" s="45"/>
      <c r="M752" s="45"/>
      <c r="N752" s="21"/>
    </row>
    <row r="753" spans="2:14" x14ac:dyDescent="0.2">
      <c r="B753" s="15"/>
      <c r="C753" s="15"/>
      <c r="D753" s="15"/>
      <c r="E753" s="21"/>
      <c r="F753" s="21"/>
      <c r="G753" s="45"/>
      <c r="H753" s="45"/>
      <c r="I753" s="45"/>
      <c r="J753" s="45"/>
      <c r="K753" s="45"/>
      <c r="L753" s="45"/>
      <c r="M753" s="45"/>
      <c r="N753" s="21"/>
    </row>
    <row r="754" spans="2:14" x14ac:dyDescent="0.2">
      <c r="B754" s="15"/>
      <c r="C754" s="15"/>
      <c r="D754" s="15"/>
      <c r="E754" s="21"/>
      <c r="F754" s="21"/>
      <c r="G754" s="45"/>
      <c r="H754" s="45"/>
      <c r="I754" s="45"/>
      <c r="J754" s="45"/>
      <c r="K754" s="45"/>
      <c r="L754" s="45"/>
      <c r="M754" s="45"/>
      <c r="N754" s="21"/>
    </row>
    <row r="755" spans="2:14" x14ac:dyDescent="0.2">
      <c r="B755" s="15"/>
      <c r="C755" s="15"/>
      <c r="D755" s="15"/>
      <c r="E755" s="21"/>
      <c r="F755" s="21"/>
      <c r="G755" s="45"/>
      <c r="H755" s="45"/>
      <c r="I755" s="45"/>
      <c r="J755" s="45"/>
      <c r="K755" s="45"/>
      <c r="L755" s="45"/>
      <c r="M755" s="45"/>
      <c r="N755" s="21"/>
    </row>
    <row r="756" spans="2:14" x14ac:dyDescent="0.2">
      <c r="B756" s="15"/>
      <c r="C756" s="15"/>
      <c r="D756" s="15"/>
      <c r="E756" s="21"/>
      <c r="F756" s="21"/>
      <c r="G756" s="45"/>
      <c r="H756" s="45"/>
      <c r="I756" s="45"/>
      <c r="J756" s="45"/>
      <c r="K756" s="45"/>
      <c r="L756" s="45"/>
      <c r="M756" s="45"/>
      <c r="N756" s="21"/>
    </row>
    <row r="757" spans="2:14" x14ac:dyDescent="0.2">
      <c r="B757" s="15"/>
      <c r="C757" s="15"/>
      <c r="D757" s="15"/>
      <c r="E757" s="21"/>
      <c r="F757" s="21"/>
      <c r="G757" s="45"/>
      <c r="H757" s="45"/>
      <c r="I757" s="45"/>
      <c r="J757" s="45"/>
      <c r="K757" s="45"/>
      <c r="L757" s="45"/>
      <c r="M757" s="45"/>
      <c r="N757" s="21"/>
    </row>
    <row r="758" spans="2:14" x14ac:dyDescent="0.2">
      <c r="B758" s="15"/>
      <c r="C758" s="15"/>
      <c r="D758" s="15"/>
      <c r="E758" s="21"/>
      <c r="F758" s="21"/>
      <c r="G758" s="45"/>
      <c r="H758" s="45"/>
      <c r="I758" s="45"/>
      <c r="J758" s="45"/>
      <c r="K758" s="45"/>
      <c r="L758" s="45"/>
      <c r="M758" s="45"/>
      <c r="N758" s="21"/>
    </row>
    <row r="759" spans="2:14" x14ac:dyDescent="0.2">
      <c r="B759" s="15"/>
      <c r="C759" s="15"/>
      <c r="D759" s="15"/>
      <c r="E759" s="21"/>
      <c r="F759" s="21"/>
      <c r="G759" s="45"/>
      <c r="H759" s="45"/>
      <c r="I759" s="45"/>
      <c r="J759" s="45"/>
      <c r="K759" s="45"/>
      <c r="L759" s="45"/>
      <c r="M759" s="45"/>
      <c r="N759" s="21"/>
    </row>
    <row r="760" spans="2:14" x14ac:dyDescent="0.2">
      <c r="B760" s="15"/>
      <c r="C760" s="15"/>
      <c r="D760" s="15"/>
      <c r="E760" s="21"/>
      <c r="F760" s="21"/>
      <c r="G760" s="45"/>
      <c r="H760" s="45"/>
      <c r="I760" s="45"/>
      <c r="J760" s="45"/>
      <c r="K760" s="45"/>
      <c r="L760" s="45"/>
      <c r="M760" s="45"/>
      <c r="N760" s="21"/>
    </row>
    <row r="761" spans="2:14" x14ac:dyDescent="0.2">
      <c r="B761" s="15"/>
      <c r="C761" s="15"/>
      <c r="D761" s="15"/>
      <c r="E761" s="21"/>
      <c r="F761" s="21"/>
      <c r="G761" s="45"/>
      <c r="H761" s="45"/>
      <c r="I761" s="45"/>
      <c r="J761" s="45"/>
      <c r="K761" s="45"/>
      <c r="L761" s="45"/>
      <c r="M761" s="45"/>
      <c r="N761" s="21"/>
    </row>
    <row r="762" spans="2:14" x14ac:dyDescent="0.2">
      <c r="B762" s="15"/>
      <c r="C762" s="15"/>
      <c r="D762" s="15"/>
      <c r="E762" s="21"/>
      <c r="F762" s="21"/>
      <c r="G762" s="45"/>
      <c r="H762" s="45"/>
      <c r="I762" s="45"/>
      <c r="J762" s="45"/>
      <c r="K762" s="45"/>
      <c r="L762" s="45"/>
      <c r="M762" s="45"/>
      <c r="N762" s="21"/>
    </row>
    <row r="763" spans="2:14" x14ac:dyDescent="0.2">
      <c r="B763" s="15"/>
      <c r="C763" s="15"/>
      <c r="D763" s="15"/>
      <c r="E763" s="21"/>
      <c r="F763" s="21"/>
      <c r="G763" s="45"/>
      <c r="H763" s="45"/>
      <c r="I763" s="45"/>
      <c r="J763" s="45"/>
      <c r="K763" s="45"/>
      <c r="L763" s="45"/>
      <c r="M763" s="45"/>
      <c r="N763" s="21"/>
    </row>
    <row r="764" spans="2:14" x14ac:dyDescent="0.2">
      <c r="B764" s="15"/>
      <c r="C764" s="15"/>
      <c r="D764" s="15"/>
      <c r="E764" s="21"/>
      <c r="F764" s="21"/>
      <c r="G764" s="45"/>
      <c r="H764" s="45"/>
      <c r="I764" s="45"/>
      <c r="J764" s="45"/>
      <c r="K764" s="45"/>
      <c r="L764" s="45"/>
      <c r="M764" s="45"/>
      <c r="N764" s="21"/>
    </row>
    <row r="765" spans="2:14" x14ac:dyDescent="0.2">
      <c r="B765" s="15"/>
      <c r="C765" s="15"/>
      <c r="D765" s="15"/>
      <c r="E765" s="21"/>
      <c r="F765" s="21"/>
      <c r="G765" s="45"/>
      <c r="H765" s="45"/>
      <c r="I765" s="45"/>
      <c r="J765" s="45"/>
      <c r="K765" s="45"/>
      <c r="L765" s="45"/>
      <c r="M765" s="45"/>
      <c r="N765" s="21"/>
    </row>
    <row r="766" spans="2:14" x14ac:dyDescent="0.2">
      <c r="B766" s="15"/>
      <c r="C766" s="15"/>
      <c r="D766" s="15"/>
      <c r="E766" s="21"/>
      <c r="F766" s="21"/>
      <c r="G766" s="45"/>
      <c r="H766" s="45"/>
      <c r="I766" s="45"/>
      <c r="J766" s="45"/>
      <c r="K766" s="45"/>
      <c r="L766" s="45"/>
      <c r="M766" s="45"/>
      <c r="N766" s="21"/>
    </row>
    <row r="767" spans="2:14" x14ac:dyDescent="0.2">
      <c r="B767" s="15"/>
      <c r="C767" s="15"/>
      <c r="D767" s="15"/>
      <c r="E767" s="21"/>
      <c r="F767" s="21"/>
      <c r="G767" s="45"/>
      <c r="H767" s="45"/>
      <c r="I767" s="45"/>
      <c r="J767" s="45"/>
      <c r="K767" s="45"/>
      <c r="L767" s="45"/>
      <c r="M767" s="45"/>
      <c r="N767" s="21"/>
    </row>
    <row r="768" spans="2:14" x14ac:dyDescent="0.2">
      <c r="B768" s="15"/>
      <c r="C768" s="15"/>
      <c r="D768" s="15"/>
      <c r="E768" s="21"/>
      <c r="F768" s="21"/>
      <c r="G768" s="45"/>
      <c r="H768" s="45"/>
      <c r="I768" s="45"/>
      <c r="J768" s="45"/>
      <c r="K768" s="45"/>
      <c r="L768" s="45"/>
      <c r="M768" s="45"/>
      <c r="N768" s="21"/>
    </row>
    <row r="769" spans="2:14" x14ac:dyDescent="0.2">
      <c r="B769" s="15"/>
      <c r="C769" s="15"/>
      <c r="D769" s="15"/>
      <c r="E769" s="21"/>
      <c r="F769" s="21"/>
      <c r="G769" s="45"/>
      <c r="H769" s="45"/>
      <c r="I769" s="45"/>
      <c r="J769" s="45"/>
      <c r="K769" s="45"/>
      <c r="L769" s="45"/>
      <c r="M769" s="45"/>
      <c r="N769" s="21"/>
    </row>
    <row r="770" spans="2:14" x14ac:dyDescent="0.2">
      <c r="B770" s="15"/>
      <c r="C770" s="15"/>
      <c r="D770" s="15"/>
      <c r="E770" s="21"/>
      <c r="F770" s="21"/>
      <c r="G770" s="45"/>
      <c r="H770" s="45"/>
      <c r="I770" s="45"/>
      <c r="J770" s="45"/>
      <c r="K770" s="45"/>
      <c r="L770" s="45"/>
      <c r="M770" s="45"/>
      <c r="N770" s="21"/>
    </row>
    <row r="771" spans="2:14" x14ac:dyDescent="0.2">
      <c r="B771" s="15"/>
      <c r="C771" s="15"/>
      <c r="D771" s="15"/>
      <c r="E771" s="21"/>
      <c r="F771" s="21"/>
      <c r="G771" s="45"/>
      <c r="H771" s="45"/>
      <c r="I771" s="45"/>
      <c r="J771" s="45"/>
      <c r="K771" s="45"/>
      <c r="L771" s="45"/>
      <c r="M771" s="45"/>
      <c r="N771" s="21"/>
    </row>
    <row r="772" spans="2:14" x14ac:dyDescent="0.2">
      <c r="B772" s="15"/>
      <c r="C772" s="15"/>
      <c r="D772" s="15"/>
      <c r="E772" s="21"/>
      <c r="F772" s="21"/>
      <c r="G772" s="45"/>
      <c r="H772" s="45"/>
      <c r="I772" s="45"/>
      <c r="J772" s="45"/>
      <c r="K772" s="45"/>
      <c r="L772" s="45"/>
      <c r="M772" s="45"/>
      <c r="N772" s="21"/>
    </row>
    <row r="773" spans="2:14" x14ac:dyDescent="0.2">
      <c r="B773" s="15"/>
      <c r="C773" s="15"/>
      <c r="D773" s="15"/>
      <c r="E773" s="21"/>
      <c r="F773" s="21"/>
      <c r="G773" s="45"/>
      <c r="H773" s="45"/>
      <c r="I773" s="45"/>
      <c r="J773" s="45"/>
      <c r="K773" s="45"/>
      <c r="L773" s="45"/>
      <c r="M773" s="45"/>
      <c r="N773" s="21"/>
    </row>
    <row r="774" spans="2:14" x14ac:dyDescent="0.2">
      <c r="B774" s="15"/>
      <c r="C774" s="15"/>
      <c r="D774" s="15"/>
      <c r="E774" s="21"/>
      <c r="F774" s="21"/>
      <c r="G774" s="45"/>
      <c r="H774" s="45"/>
      <c r="I774" s="45"/>
      <c r="J774" s="45"/>
      <c r="K774" s="45"/>
      <c r="L774" s="45"/>
      <c r="M774" s="45"/>
      <c r="N774" s="21"/>
    </row>
    <row r="775" spans="2:14" x14ac:dyDescent="0.2">
      <c r="B775" s="15"/>
      <c r="C775" s="15"/>
      <c r="D775" s="15"/>
      <c r="E775" s="21"/>
      <c r="F775" s="21"/>
      <c r="G775" s="45"/>
      <c r="H775" s="45"/>
      <c r="I775" s="45"/>
      <c r="J775" s="45"/>
      <c r="K775" s="45"/>
      <c r="L775" s="45"/>
      <c r="M775" s="45"/>
      <c r="N775" s="21"/>
    </row>
    <row r="776" spans="2:14" x14ac:dyDescent="0.2">
      <c r="B776" s="15"/>
      <c r="C776" s="15"/>
      <c r="D776" s="15"/>
      <c r="E776" s="21"/>
      <c r="F776" s="21"/>
      <c r="G776" s="45"/>
      <c r="H776" s="45"/>
      <c r="I776" s="45"/>
      <c r="J776" s="45"/>
      <c r="K776" s="45"/>
      <c r="L776" s="45"/>
      <c r="M776" s="45"/>
      <c r="N776" s="21"/>
    </row>
    <row r="777" spans="2:14" x14ac:dyDescent="0.2">
      <c r="B777" s="15"/>
      <c r="C777" s="15"/>
      <c r="D777" s="15"/>
      <c r="E777" s="21"/>
      <c r="F777" s="21"/>
      <c r="G777" s="45"/>
      <c r="H777" s="45"/>
      <c r="I777" s="45"/>
      <c r="J777" s="45"/>
      <c r="K777" s="45"/>
      <c r="L777" s="45"/>
      <c r="M777" s="45"/>
      <c r="N777" s="21"/>
    </row>
    <row r="778" spans="2:14" x14ac:dyDescent="0.2">
      <c r="B778" s="15"/>
      <c r="C778" s="15"/>
      <c r="D778" s="15"/>
      <c r="E778" s="21"/>
      <c r="F778" s="21"/>
      <c r="G778" s="45"/>
      <c r="H778" s="45"/>
      <c r="I778" s="45"/>
      <c r="J778" s="45"/>
      <c r="K778" s="45"/>
      <c r="L778" s="45"/>
      <c r="M778" s="45"/>
      <c r="N778" s="21"/>
    </row>
    <row r="779" spans="2:14" x14ac:dyDescent="0.2">
      <c r="B779" s="15"/>
      <c r="C779" s="15"/>
      <c r="D779" s="15"/>
      <c r="E779" s="21"/>
      <c r="F779" s="21"/>
      <c r="G779" s="45"/>
      <c r="H779" s="45"/>
      <c r="I779" s="45"/>
      <c r="J779" s="45"/>
      <c r="K779" s="45"/>
      <c r="L779" s="45"/>
      <c r="M779" s="45"/>
      <c r="N779" s="21"/>
    </row>
    <row r="780" spans="2:14" x14ac:dyDescent="0.2">
      <c r="B780" s="15"/>
      <c r="C780" s="15"/>
      <c r="D780" s="15"/>
      <c r="E780" s="21"/>
      <c r="F780" s="21"/>
      <c r="G780" s="45"/>
      <c r="H780" s="45"/>
      <c r="I780" s="45"/>
      <c r="J780" s="45"/>
      <c r="K780" s="45"/>
      <c r="L780" s="45"/>
      <c r="M780" s="45"/>
      <c r="N780" s="21"/>
    </row>
    <row r="781" spans="2:14" x14ac:dyDescent="0.2">
      <c r="B781" s="15"/>
      <c r="C781" s="15"/>
      <c r="D781" s="15"/>
      <c r="E781" s="21"/>
      <c r="F781" s="21"/>
      <c r="G781" s="45"/>
      <c r="H781" s="45"/>
      <c r="I781" s="45"/>
      <c r="J781" s="45"/>
      <c r="K781" s="45"/>
      <c r="L781" s="45"/>
      <c r="M781" s="45"/>
      <c r="N781" s="21"/>
    </row>
    <row r="782" spans="2:14" x14ac:dyDescent="0.2">
      <c r="B782" s="15"/>
      <c r="C782" s="15"/>
      <c r="D782" s="15"/>
      <c r="E782" s="21"/>
      <c r="F782" s="21"/>
      <c r="G782" s="45"/>
      <c r="H782" s="45"/>
      <c r="I782" s="45"/>
      <c r="J782" s="45"/>
      <c r="K782" s="45"/>
      <c r="L782" s="45"/>
      <c r="M782" s="45"/>
      <c r="N782" s="21"/>
    </row>
    <row r="783" spans="2:14" x14ac:dyDescent="0.2">
      <c r="B783" s="15"/>
      <c r="C783" s="15"/>
      <c r="D783" s="15"/>
      <c r="E783" s="21"/>
      <c r="F783" s="21"/>
      <c r="G783" s="45"/>
      <c r="H783" s="45"/>
      <c r="I783" s="45"/>
      <c r="J783" s="45"/>
      <c r="K783" s="45"/>
      <c r="L783" s="45"/>
      <c r="M783" s="45"/>
      <c r="N783" s="21"/>
    </row>
    <row r="784" spans="2:14" x14ac:dyDescent="0.2">
      <c r="B784" s="15"/>
      <c r="C784" s="15"/>
      <c r="D784" s="15"/>
      <c r="E784" s="21"/>
      <c r="F784" s="21"/>
      <c r="G784" s="45"/>
      <c r="H784" s="45"/>
      <c r="I784" s="45"/>
      <c r="J784" s="45"/>
      <c r="K784" s="45"/>
      <c r="L784" s="45"/>
      <c r="M784" s="45"/>
      <c r="N784" s="21"/>
    </row>
    <row r="785" spans="2:14" x14ac:dyDescent="0.2">
      <c r="B785" s="15"/>
      <c r="C785" s="15"/>
      <c r="D785" s="15"/>
      <c r="E785" s="21"/>
      <c r="F785" s="21"/>
      <c r="G785" s="45"/>
      <c r="H785" s="45"/>
      <c r="I785" s="45"/>
      <c r="J785" s="45"/>
      <c r="K785" s="45"/>
      <c r="L785" s="45"/>
      <c r="M785" s="45"/>
      <c r="N785" s="21"/>
    </row>
    <row r="786" spans="2:14" x14ac:dyDescent="0.2">
      <c r="B786" s="15"/>
      <c r="C786" s="15"/>
      <c r="D786" s="15"/>
      <c r="E786" s="21"/>
      <c r="F786" s="21"/>
      <c r="G786" s="45"/>
      <c r="H786" s="45"/>
      <c r="I786" s="45"/>
      <c r="J786" s="45"/>
      <c r="K786" s="45"/>
      <c r="L786" s="45"/>
      <c r="M786" s="45"/>
      <c r="N786" s="21"/>
    </row>
    <row r="787" spans="2:14" x14ac:dyDescent="0.2">
      <c r="B787" s="15"/>
      <c r="C787" s="15"/>
      <c r="D787" s="15"/>
      <c r="E787" s="21"/>
      <c r="F787" s="21"/>
      <c r="G787" s="45"/>
      <c r="H787" s="45"/>
      <c r="I787" s="45"/>
      <c r="J787" s="45"/>
      <c r="K787" s="45"/>
      <c r="L787" s="45"/>
      <c r="M787" s="45"/>
      <c r="N787" s="21"/>
    </row>
    <row r="788" spans="2:14" x14ac:dyDescent="0.2">
      <c r="B788" s="15"/>
      <c r="C788" s="15"/>
      <c r="D788" s="15"/>
      <c r="E788" s="21"/>
      <c r="F788" s="21"/>
      <c r="G788" s="45"/>
      <c r="H788" s="45"/>
      <c r="I788" s="45"/>
      <c r="J788" s="45"/>
      <c r="K788" s="45"/>
      <c r="L788" s="45"/>
      <c r="M788" s="45"/>
      <c r="N788" s="21"/>
    </row>
    <row r="789" spans="2:14" x14ac:dyDescent="0.2">
      <c r="B789" s="15"/>
      <c r="C789" s="15"/>
      <c r="D789" s="15"/>
      <c r="E789" s="21"/>
      <c r="F789" s="21"/>
      <c r="G789" s="45"/>
      <c r="H789" s="45"/>
      <c r="I789" s="45"/>
      <c r="J789" s="45"/>
      <c r="K789" s="45"/>
      <c r="L789" s="45"/>
      <c r="M789" s="45"/>
      <c r="N789" s="21"/>
    </row>
    <row r="790" spans="2:14" x14ac:dyDescent="0.2">
      <c r="B790" s="15"/>
      <c r="C790" s="15"/>
      <c r="D790" s="15"/>
      <c r="E790" s="21"/>
      <c r="F790" s="21"/>
      <c r="G790" s="45"/>
      <c r="H790" s="45"/>
      <c r="I790" s="45"/>
      <c r="J790" s="45"/>
      <c r="K790" s="45"/>
      <c r="L790" s="45"/>
      <c r="M790" s="45"/>
      <c r="N790" s="21"/>
    </row>
    <row r="791" spans="2:14" x14ac:dyDescent="0.2">
      <c r="B791" s="15"/>
      <c r="C791" s="15"/>
      <c r="D791" s="15"/>
      <c r="E791" s="21"/>
      <c r="F791" s="21"/>
      <c r="G791" s="45"/>
      <c r="H791" s="45"/>
      <c r="I791" s="45"/>
      <c r="J791" s="45"/>
      <c r="K791" s="45"/>
      <c r="L791" s="45"/>
      <c r="M791" s="45"/>
      <c r="N791" s="21"/>
    </row>
    <row r="792" spans="2:14" x14ac:dyDescent="0.2">
      <c r="B792" s="15"/>
      <c r="C792" s="15"/>
      <c r="D792" s="15"/>
      <c r="E792" s="21"/>
      <c r="F792" s="21"/>
      <c r="G792" s="45"/>
      <c r="H792" s="45"/>
      <c r="I792" s="45"/>
      <c r="J792" s="45"/>
      <c r="K792" s="45"/>
      <c r="L792" s="45"/>
      <c r="M792" s="45"/>
      <c r="N792" s="21"/>
    </row>
    <row r="793" spans="2:14" x14ac:dyDescent="0.2">
      <c r="B793" s="15"/>
      <c r="C793" s="15"/>
      <c r="D793" s="15"/>
      <c r="E793" s="21"/>
      <c r="F793" s="21"/>
      <c r="G793" s="45"/>
      <c r="H793" s="45"/>
      <c r="I793" s="45"/>
      <c r="J793" s="45"/>
      <c r="K793" s="45"/>
      <c r="L793" s="45"/>
      <c r="M793" s="45"/>
      <c r="N793" s="21"/>
    </row>
    <row r="794" spans="2:14" x14ac:dyDescent="0.2">
      <c r="B794" s="15"/>
      <c r="C794" s="15"/>
      <c r="D794" s="15"/>
      <c r="E794" s="21"/>
      <c r="F794" s="21"/>
      <c r="G794" s="45"/>
      <c r="H794" s="45"/>
      <c r="I794" s="45"/>
      <c r="J794" s="45"/>
      <c r="K794" s="45"/>
      <c r="L794" s="45"/>
      <c r="M794" s="45"/>
      <c r="N794" s="21"/>
    </row>
    <row r="795" spans="2:14" x14ac:dyDescent="0.2">
      <c r="B795" s="15"/>
      <c r="C795" s="15"/>
      <c r="D795" s="15"/>
      <c r="E795" s="21"/>
      <c r="F795" s="21"/>
      <c r="G795" s="45"/>
      <c r="H795" s="45"/>
      <c r="I795" s="45"/>
      <c r="J795" s="45"/>
      <c r="K795" s="45"/>
      <c r="L795" s="45"/>
      <c r="M795" s="45"/>
      <c r="N795" s="21"/>
    </row>
    <row r="796" spans="2:14" x14ac:dyDescent="0.2">
      <c r="B796" s="15"/>
      <c r="C796" s="15"/>
      <c r="D796" s="15"/>
      <c r="E796" s="21"/>
      <c r="F796" s="21"/>
      <c r="G796" s="45"/>
      <c r="H796" s="45"/>
      <c r="I796" s="45"/>
      <c r="J796" s="45"/>
      <c r="K796" s="45"/>
      <c r="L796" s="45"/>
      <c r="M796" s="45"/>
      <c r="N796" s="21"/>
    </row>
    <row r="797" spans="2:14" x14ac:dyDescent="0.2">
      <c r="B797" s="15"/>
      <c r="C797" s="15"/>
      <c r="D797" s="15"/>
      <c r="E797" s="21"/>
      <c r="F797" s="21"/>
      <c r="G797" s="45"/>
      <c r="H797" s="45"/>
      <c r="I797" s="45"/>
      <c r="J797" s="45"/>
      <c r="K797" s="45"/>
      <c r="L797" s="45"/>
      <c r="M797" s="45"/>
      <c r="N797" s="21"/>
    </row>
    <row r="798" spans="2:14" x14ac:dyDescent="0.2">
      <c r="B798" s="15"/>
      <c r="C798" s="15"/>
      <c r="D798" s="15"/>
      <c r="E798" s="21"/>
      <c r="F798" s="21"/>
      <c r="G798" s="45"/>
      <c r="H798" s="45"/>
      <c r="I798" s="45"/>
      <c r="J798" s="45"/>
      <c r="K798" s="45"/>
      <c r="L798" s="45"/>
      <c r="M798" s="45"/>
      <c r="N798" s="21"/>
    </row>
    <row r="799" spans="2:14" x14ac:dyDescent="0.2">
      <c r="B799" s="15"/>
      <c r="C799" s="15"/>
      <c r="D799" s="15"/>
      <c r="E799" s="21"/>
      <c r="F799" s="21"/>
      <c r="G799" s="45"/>
      <c r="H799" s="45"/>
      <c r="I799" s="45"/>
      <c r="J799" s="45"/>
      <c r="K799" s="45"/>
      <c r="L799" s="45"/>
      <c r="M799" s="45"/>
      <c r="N799" s="21"/>
    </row>
    <row r="800" spans="2:14" x14ac:dyDescent="0.2">
      <c r="B800" s="15"/>
      <c r="C800" s="15"/>
      <c r="D800" s="15"/>
      <c r="E800" s="21"/>
      <c r="F800" s="21"/>
      <c r="G800" s="45"/>
      <c r="H800" s="45"/>
      <c r="I800" s="45"/>
      <c r="J800" s="45"/>
      <c r="K800" s="45"/>
      <c r="L800" s="45"/>
      <c r="M800" s="45"/>
      <c r="N800" s="21"/>
    </row>
    <row r="801" spans="2:14" x14ac:dyDescent="0.2">
      <c r="B801" s="15"/>
      <c r="C801" s="15"/>
      <c r="D801" s="15"/>
      <c r="E801" s="21"/>
      <c r="F801" s="21"/>
      <c r="G801" s="45"/>
      <c r="H801" s="45"/>
      <c r="I801" s="45"/>
      <c r="J801" s="45"/>
      <c r="K801" s="45"/>
      <c r="L801" s="45"/>
      <c r="M801" s="45"/>
      <c r="N801" s="21"/>
    </row>
    <row r="802" spans="2:14" x14ac:dyDescent="0.2">
      <c r="B802" s="15"/>
      <c r="C802" s="15"/>
      <c r="D802" s="15"/>
      <c r="E802" s="21"/>
      <c r="F802" s="21"/>
      <c r="G802" s="45"/>
      <c r="H802" s="45"/>
      <c r="I802" s="45"/>
      <c r="J802" s="45"/>
      <c r="K802" s="45"/>
      <c r="L802" s="45"/>
      <c r="M802" s="45"/>
      <c r="N802" s="21"/>
    </row>
    <row r="803" spans="2:14" x14ac:dyDescent="0.2">
      <c r="B803" s="15"/>
      <c r="C803" s="15"/>
      <c r="D803" s="15"/>
      <c r="E803" s="21"/>
      <c r="F803" s="21"/>
      <c r="G803" s="45"/>
      <c r="H803" s="45"/>
      <c r="I803" s="45"/>
      <c r="J803" s="45"/>
      <c r="K803" s="45"/>
      <c r="L803" s="45"/>
      <c r="M803" s="45"/>
      <c r="N803" s="21"/>
    </row>
    <row r="804" spans="2:14" x14ac:dyDescent="0.2">
      <c r="B804" s="15"/>
      <c r="C804" s="15"/>
      <c r="D804" s="15"/>
      <c r="E804" s="21"/>
      <c r="F804" s="21"/>
      <c r="G804" s="45"/>
      <c r="H804" s="45"/>
      <c r="I804" s="45"/>
      <c r="J804" s="45"/>
      <c r="K804" s="45"/>
      <c r="L804" s="45"/>
      <c r="M804" s="45"/>
      <c r="N804" s="21"/>
    </row>
    <row r="805" spans="2:14" x14ac:dyDescent="0.2">
      <c r="B805" s="15"/>
      <c r="C805" s="15"/>
      <c r="D805" s="15"/>
      <c r="E805" s="21"/>
      <c r="F805" s="21"/>
      <c r="G805" s="45"/>
      <c r="H805" s="45"/>
      <c r="I805" s="45"/>
      <c r="J805" s="45"/>
      <c r="K805" s="45"/>
      <c r="L805" s="45"/>
      <c r="M805" s="45"/>
      <c r="N805" s="21"/>
    </row>
    <row r="806" spans="2:14" x14ac:dyDescent="0.2">
      <c r="B806" s="15"/>
      <c r="C806" s="15"/>
      <c r="D806" s="15"/>
      <c r="E806" s="21"/>
      <c r="F806" s="21"/>
      <c r="G806" s="45"/>
      <c r="H806" s="45"/>
      <c r="I806" s="45"/>
      <c r="J806" s="45"/>
      <c r="K806" s="45"/>
      <c r="L806" s="45"/>
      <c r="M806" s="45"/>
      <c r="N806" s="21"/>
    </row>
    <row r="807" spans="2:14" x14ac:dyDescent="0.2">
      <c r="B807" s="15"/>
      <c r="C807" s="15"/>
      <c r="D807" s="15"/>
      <c r="E807" s="21"/>
      <c r="F807" s="21"/>
      <c r="G807" s="45"/>
      <c r="H807" s="45"/>
      <c r="I807" s="45"/>
      <c r="J807" s="45"/>
      <c r="K807" s="45"/>
      <c r="L807" s="45"/>
      <c r="M807" s="45"/>
      <c r="N807" s="21"/>
    </row>
    <row r="808" spans="2:14" x14ac:dyDescent="0.2">
      <c r="B808" s="15"/>
      <c r="C808" s="15"/>
      <c r="D808" s="15"/>
      <c r="E808" s="21"/>
      <c r="F808" s="21"/>
      <c r="G808" s="45"/>
      <c r="H808" s="45"/>
      <c r="I808" s="45"/>
      <c r="J808" s="45"/>
      <c r="K808" s="45"/>
      <c r="L808" s="45"/>
      <c r="M808" s="45"/>
      <c r="N808" s="21"/>
    </row>
    <row r="809" spans="2:14" x14ac:dyDescent="0.2">
      <c r="B809" s="15"/>
      <c r="C809" s="15"/>
      <c r="D809" s="15"/>
      <c r="E809" s="21"/>
      <c r="F809" s="21"/>
      <c r="G809" s="45"/>
      <c r="H809" s="45"/>
      <c r="I809" s="45"/>
      <c r="J809" s="45"/>
      <c r="K809" s="45"/>
      <c r="L809" s="45"/>
      <c r="M809" s="45"/>
      <c r="N809" s="21"/>
    </row>
    <row r="810" spans="2:14" x14ac:dyDescent="0.2">
      <c r="B810" s="15"/>
      <c r="C810" s="15"/>
      <c r="D810" s="15"/>
      <c r="E810" s="21"/>
      <c r="F810" s="21"/>
      <c r="G810" s="45"/>
      <c r="H810" s="45"/>
      <c r="I810" s="45"/>
      <c r="J810" s="45"/>
      <c r="K810" s="45"/>
      <c r="L810" s="45"/>
      <c r="M810" s="45"/>
      <c r="N810" s="21"/>
    </row>
    <row r="811" spans="2:14" x14ac:dyDescent="0.2">
      <c r="B811" s="15"/>
      <c r="C811" s="15"/>
      <c r="D811" s="15"/>
      <c r="E811" s="21"/>
      <c r="F811" s="21"/>
      <c r="G811" s="45"/>
      <c r="H811" s="45"/>
      <c r="I811" s="45"/>
      <c r="J811" s="45"/>
      <c r="K811" s="45"/>
      <c r="L811" s="45"/>
      <c r="M811" s="45"/>
      <c r="N811" s="21"/>
    </row>
    <row r="812" spans="2:14" x14ac:dyDescent="0.2">
      <c r="B812" s="15"/>
      <c r="C812" s="15"/>
      <c r="D812" s="15"/>
      <c r="E812" s="21"/>
      <c r="F812" s="21"/>
      <c r="G812" s="45"/>
      <c r="H812" s="45"/>
      <c r="I812" s="45"/>
      <c r="J812" s="45"/>
      <c r="K812" s="45"/>
      <c r="L812" s="45"/>
      <c r="M812" s="45"/>
      <c r="N812" s="21"/>
    </row>
    <row r="813" spans="2:14" x14ac:dyDescent="0.2">
      <c r="B813" s="15"/>
      <c r="C813" s="15"/>
      <c r="D813" s="15"/>
      <c r="E813" s="21"/>
      <c r="F813" s="21"/>
      <c r="G813" s="45"/>
      <c r="H813" s="45"/>
      <c r="I813" s="45"/>
      <c r="J813" s="45"/>
      <c r="K813" s="45"/>
      <c r="L813" s="45"/>
      <c r="M813" s="45"/>
      <c r="N813" s="21"/>
    </row>
    <row r="814" spans="2:14" x14ac:dyDescent="0.2">
      <c r="B814" s="15"/>
      <c r="C814" s="15"/>
      <c r="D814" s="15"/>
      <c r="E814" s="21"/>
      <c r="F814" s="21"/>
      <c r="G814" s="45"/>
      <c r="H814" s="45"/>
      <c r="I814" s="45"/>
      <c r="J814" s="45"/>
      <c r="K814" s="45"/>
      <c r="L814" s="45"/>
      <c r="M814" s="45"/>
      <c r="N814" s="21"/>
    </row>
    <row r="815" spans="2:14" x14ac:dyDescent="0.2">
      <c r="B815" s="15"/>
      <c r="C815" s="15"/>
      <c r="D815" s="15"/>
      <c r="E815" s="21"/>
      <c r="F815" s="21"/>
      <c r="G815" s="45"/>
      <c r="H815" s="45"/>
      <c r="I815" s="45"/>
      <c r="J815" s="45"/>
      <c r="K815" s="45"/>
      <c r="L815" s="45"/>
      <c r="M815" s="45"/>
      <c r="N815" s="21"/>
    </row>
    <row r="816" spans="2:14" x14ac:dyDescent="0.2">
      <c r="B816" s="15"/>
      <c r="C816" s="15"/>
      <c r="D816" s="15"/>
      <c r="E816" s="21"/>
      <c r="F816" s="21"/>
      <c r="G816" s="45"/>
      <c r="H816" s="45"/>
      <c r="I816" s="45"/>
      <c r="J816" s="45"/>
      <c r="K816" s="45"/>
      <c r="L816" s="45"/>
      <c r="M816" s="45"/>
      <c r="N816" s="21"/>
    </row>
    <row r="817" spans="2:14" x14ac:dyDescent="0.2">
      <c r="B817" s="15"/>
      <c r="C817" s="15"/>
      <c r="D817" s="15"/>
      <c r="E817" s="21"/>
      <c r="F817" s="21"/>
      <c r="G817" s="45"/>
      <c r="H817" s="45"/>
      <c r="I817" s="45"/>
      <c r="J817" s="45"/>
      <c r="K817" s="45"/>
      <c r="L817" s="45"/>
      <c r="M817" s="45"/>
      <c r="N817" s="21"/>
    </row>
    <row r="818" spans="2:14" x14ac:dyDescent="0.2">
      <c r="B818" s="15"/>
      <c r="C818" s="15"/>
      <c r="D818" s="15"/>
      <c r="E818" s="21"/>
      <c r="F818" s="21"/>
      <c r="G818" s="45"/>
      <c r="H818" s="45"/>
      <c r="I818" s="45"/>
      <c r="J818" s="45"/>
      <c r="K818" s="45"/>
      <c r="L818" s="45"/>
      <c r="M818" s="45"/>
      <c r="N818" s="21"/>
    </row>
    <row r="819" spans="2:14" x14ac:dyDescent="0.2">
      <c r="B819" s="15"/>
      <c r="C819" s="15"/>
      <c r="D819" s="15"/>
      <c r="E819" s="21"/>
      <c r="F819" s="21"/>
      <c r="G819" s="45"/>
      <c r="H819" s="45"/>
      <c r="I819" s="45"/>
      <c r="J819" s="45"/>
      <c r="K819" s="45"/>
      <c r="L819" s="45"/>
      <c r="M819" s="45"/>
      <c r="N819" s="21"/>
    </row>
    <row r="820" spans="2:14" x14ac:dyDescent="0.2">
      <c r="B820" s="15"/>
      <c r="C820" s="15"/>
      <c r="D820" s="15"/>
      <c r="E820" s="21"/>
      <c r="F820" s="21"/>
      <c r="G820" s="45"/>
      <c r="H820" s="45"/>
      <c r="I820" s="45"/>
      <c r="J820" s="45"/>
      <c r="K820" s="45"/>
      <c r="L820" s="45"/>
      <c r="M820" s="45"/>
      <c r="N820" s="21"/>
    </row>
    <row r="821" spans="2:14" x14ac:dyDescent="0.2">
      <c r="B821" s="15"/>
      <c r="C821" s="15"/>
      <c r="D821" s="15"/>
      <c r="E821" s="21"/>
      <c r="F821" s="21"/>
      <c r="G821" s="45"/>
      <c r="H821" s="45"/>
      <c r="I821" s="45"/>
      <c r="J821" s="45"/>
      <c r="K821" s="45"/>
      <c r="L821" s="45"/>
      <c r="M821" s="45"/>
      <c r="N821" s="21"/>
    </row>
    <row r="822" spans="2:14" x14ac:dyDescent="0.2">
      <c r="B822" s="15"/>
      <c r="C822" s="15"/>
      <c r="D822" s="15"/>
      <c r="E822" s="21"/>
      <c r="F822" s="21"/>
      <c r="G822" s="45"/>
      <c r="H822" s="45"/>
      <c r="I822" s="45"/>
      <c r="J822" s="45"/>
      <c r="K822" s="45"/>
      <c r="L822" s="45"/>
      <c r="M822" s="45"/>
      <c r="N822" s="21"/>
    </row>
    <row r="823" spans="2:14" x14ac:dyDescent="0.2">
      <c r="B823" s="15"/>
      <c r="C823" s="15"/>
      <c r="D823" s="15"/>
      <c r="E823" s="21"/>
      <c r="F823" s="21"/>
      <c r="G823" s="45"/>
      <c r="H823" s="45"/>
      <c r="I823" s="45"/>
      <c r="J823" s="45"/>
      <c r="K823" s="45"/>
      <c r="L823" s="45"/>
      <c r="M823" s="45"/>
      <c r="N823" s="21"/>
    </row>
    <row r="824" spans="2:14" x14ac:dyDescent="0.2">
      <c r="B824" s="15"/>
      <c r="C824" s="15"/>
      <c r="D824" s="15"/>
      <c r="E824" s="21"/>
      <c r="F824" s="21"/>
      <c r="G824" s="45"/>
      <c r="H824" s="45"/>
      <c r="I824" s="45"/>
      <c r="J824" s="45"/>
      <c r="K824" s="45"/>
      <c r="L824" s="45"/>
      <c r="M824" s="45"/>
      <c r="N824" s="21"/>
    </row>
    <row r="825" spans="2:14" x14ac:dyDescent="0.2">
      <c r="B825" s="15"/>
      <c r="C825" s="15"/>
      <c r="D825" s="15"/>
      <c r="E825" s="21"/>
      <c r="F825" s="21"/>
      <c r="G825" s="45"/>
      <c r="H825" s="45"/>
      <c r="I825" s="45"/>
      <c r="J825" s="45"/>
      <c r="K825" s="45"/>
      <c r="L825" s="45"/>
      <c r="M825" s="45"/>
      <c r="N825" s="21"/>
    </row>
    <row r="826" spans="2:14" x14ac:dyDescent="0.2">
      <c r="B826" s="15"/>
      <c r="C826" s="15"/>
      <c r="D826" s="15"/>
      <c r="E826" s="21"/>
      <c r="F826" s="21"/>
      <c r="G826" s="45"/>
      <c r="H826" s="45"/>
      <c r="I826" s="45"/>
      <c r="J826" s="45"/>
      <c r="K826" s="45"/>
      <c r="L826" s="45"/>
      <c r="M826" s="45"/>
      <c r="N826" s="21"/>
    </row>
    <row r="827" spans="2:14" x14ac:dyDescent="0.2">
      <c r="B827" s="15"/>
      <c r="C827" s="15"/>
      <c r="D827" s="15"/>
      <c r="E827" s="21"/>
      <c r="F827" s="21"/>
      <c r="G827" s="45"/>
      <c r="H827" s="45"/>
      <c r="I827" s="45"/>
      <c r="J827" s="45"/>
      <c r="K827" s="45"/>
      <c r="L827" s="45"/>
      <c r="M827" s="45"/>
      <c r="N827" s="21"/>
    </row>
    <row r="828" spans="2:14" x14ac:dyDescent="0.2">
      <c r="B828" s="15"/>
      <c r="C828" s="15"/>
      <c r="D828" s="15"/>
      <c r="E828" s="21"/>
      <c r="F828" s="21"/>
      <c r="G828" s="45"/>
      <c r="H828" s="45"/>
      <c r="I828" s="45"/>
      <c r="J828" s="45"/>
      <c r="K828" s="45"/>
      <c r="L828" s="45"/>
      <c r="M828" s="45"/>
      <c r="N828" s="21"/>
    </row>
    <row r="829" spans="2:14" x14ac:dyDescent="0.2">
      <c r="B829" s="15"/>
      <c r="C829" s="15"/>
      <c r="D829" s="15"/>
      <c r="E829" s="21"/>
      <c r="F829" s="21"/>
      <c r="G829" s="45"/>
      <c r="H829" s="45"/>
      <c r="I829" s="45"/>
      <c r="J829" s="45"/>
      <c r="K829" s="45"/>
      <c r="L829" s="45"/>
      <c r="M829" s="45"/>
      <c r="N829" s="21"/>
    </row>
    <row r="830" spans="2:14" x14ac:dyDescent="0.2">
      <c r="B830" s="15"/>
      <c r="C830" s="15"/>
      <c r="D830" s="15"/>
      <c r="E830" s="21"/>
      <c r="F830" s="21"/>
      <c r="G830" s="45"/>
      <c r="H830" s="45"/>
      <c r="I830" s="45"/>
      <c r="J830" s="45"/>
      <c r="K830" s="45"/>
      <c r="L830" s="45"/>
      <c r="M830" s="45"/>
      <c r="N830" s="21"/>
    </row>
    <row r="831" spans="2:14" x14ac:dyDescent="0.2">
      <c r="B831" s="15"/>
      <c r="C831" s="15"/>
      <c r="D831" s="15"/>
      <c r="E831" s="21"/>
      <c r="F831" s="21"/>
      <c r="G831" s="45"/>
      <c r="H831" s="45"/>
      <c r="I831" s="45"/>
      <c r="J831" s="45"/>
      <c r="K831" s="45"/>
      <c r="L831" s="45"/>
      <c r="M831" s="45"/>
      <c r="N831" s="21"/>
    </row>
    <row r="832" spans="2:14" x14ac:dyDescent="0.2">
      <c r="B832" s="15"/>
      <c r="C832" s="15"/>
      <c r="D832" s="15"/>
      <c r="E832" s="21"/>
      <c r="F832" s="21"/>
      <c r="G832" s="45"/>
      <c r="H832" s="45"/>
      <c r="I832" s="45"/>
      <c r="J832" s="45"/>
      <c r="K832" s="45"/>
      <c r="L832" s="45"/>
      <c r="M832" s="45"/>
      <c r="N832" s="21"/>
    </row>
    <row r="833" spans="2:14" x14ac:dyDescent="0.2">
      <c r="B833" s="15"/>
      <c r="C833" s="15"/>
      <c r="D833" s="15"/>
      <c r="E833" s="21"/>
      <c r="F833" s="21"/>
      <c r="G833" s="45"/>
      <c r="H833" s="45"/>
      <c r="I833" s="45"/>
      <c r="J833" s="45"/>
      <c r="K833" s="45"/>
      <c r="L833" s="45"/>
      <c r="M833" s="45"/>
      <c r="N833" s="21"/>
    </row>
    <row r="834" spans="2:14" x14ac:dyDescent="0.2">
      <c r="B834" s="15"/>
      <c r="C834" s="15"/>
      <c r="D834" s="15"/>
      <c r="E834" s="21"/>
      <c r="F834" s="21"/>
      <c r="G834" s="45"/>
      <c r="H834" s="45"/>
      <c r="I834" s="45"/>
      <c r="J834" s="45"/>
      <c r="K834" s="45"/>
      <c r="L834" s="45"/>
      <c r="M834" s="45"/>
      <c r="N834" s="21"/>
    </row>
    <row r="835" spans="2:14" x14ac:dyDescent="0.2">
      <c r="B835" s="15"/>
      <c r="C835" s="15"/>
      <c r="D835" s="15"/>
      <c r="E835" s="21"/>
      <c r="F835" s="21"/>
      <c r="G835" s="45"/>
      <c r="H835" s="45"/>
      <c r="I835" s="45"/>
      <c r="J835" s="45"/>
      <c r="K835" s="45"/>
      <c r="L835" s="45"/>
      <c r="M835" s="45"/>
      <c r="N835" s="21"/>
    </row>
    <row r="836" spans="2:14" x14ac:dyDescent="0.2">
      <c r="B836" s="15"/>
      <c r="C836" s="15"/>
      <c r="D836" s="15"/>
      <c r="E836" s="21"/>
      <c r="F836" s="21"/>
      <c r="G836" s="45"/>
      <c r="H836" s="45"/>
      <c r="I836" s="45"/>
      <c r="J836" s="45"/>
      <c r="K836" s="45"/>
      <c r="L836" s="45"/>
      <c r="M836" s="45"/>
      <c r="N836" s="21"/>
    </row>
    <row r="837" spans="2:14" x14ac:dyDescent="0.2">
      <c r="B837" s="15"/>
      <c r="C837" s="15"/>
      <c r="D837" s="15"/>
      <c r="E837" s="21"/>
      <c r="F837" s="21"/>
      <c r="G837" s="45"/>
      <c r="H837" s="45"/>
      <c r="I837" s="45"/>
      <c r="J837" s="45"/>
      <c r="K837" s="45"/>
      <c r="L837" s="45"/>
      <c r="M837" s="45"/>
      <c r="N837" s="21"/>
    </row>
    <row r="838" spans="2:14" x14ac:dyDescent="0.2">
      <c r="B838" s="15"/>
      <c r="C838" s="15"/>
      <c r="D838" s="15"/>
      <c r="E838" s="21"/>
      <c r="F838" s="21"/>
      <c r="G838" s="45"/>
      <c r="H838" s="45"/>
      <c r="I838" s="45"/>
      <c r="J838" s="45"/>
      <c r="K838" s="45"/>
      <c r="L838" s="45"/>
      <c r="M838" s="45"/>
      <c r="N838" s="21"/>
    </row>
    <row r="839" spans="2:14" x14ac:dyDescent="0.2">
      <c r="B839" s="15"/>
      <c r="C839" s="15"/>
      <c r="D839" s="15"/>
      <c r="E839" s="21"/>
      <c r="F839" s="21"/>
      <c r="G839" s="45"/>
      <c r="H839" s="45"/>
      <c r="I839" s="45"/>
      <c r="J839" s="45"/>
      <c r="K839" s="45"/>
      <c r="L839" s="45"/>
      <c r="M839" s="45"/>
      <c r="N839" s="21"/>
    </row>
    <row r="840" spans="2:14" x14ac:dyDescent="0.2">
      <c r="B840" s="15"/>
      <c r="C840" s="15"/>
      <c r="D840" s="15"/>
      <c r="E840" s="21"/>
      <c r="F840" s="21"/>
      <c r="G840" s="45"/>
      <c r="H840" s="45"/>
      <c r="I840" s="45"/>
      <c r="J840" s="45"/>
      <c r="K840" s="45"/>
      <c r="L840" s="45"/>
      <c r="M840" s="45"/>
      <c r="N840" s="21"/>
    </row>
    <row r="841" spans="2:14" x14ac:dyDescent="0.2">
      <c r="B841" s="15"/>
      <c r="C841" s="15"/>
      <c r="D841" s="15"/>
      <c r="E841" s="21"/>
      <c r="F841" s="21"/>
      <c r="G841" s="45"/>
      <c r="H841" s="45"/>
      <c r="I841" s="45"/>
      <c r="J841" s="45"/>
      <c r="K841" s="45"/>
      <c r="L841" s="45"/>
      <c r="M841" s="45"/>
      <c r="N841" s="21"/>
    </row>
    <row r="842" spans="2:14" x14ac:dyDescent="0.2">
      <c r="B842" s="15"/>
      <c r="C842" s="15"/>
      <c r="D842" s="15"/>
      <c r="E842" s="21"/>
      <c r="F842" s="21"/>
      <c r="G842" s="45"/>
      <c r="H842" s="45"/>
      <c r="I842" s="45"/>
      <c r="J842" s="45"/>
      <c r="K842" s="45"/>
      <c r="L842" s="45"/>
      <c r="M842" s="45"/>
      <c r="N842" s="21"/>
    </row>
    <row r="843" spans="2:14" x14ac:dyDescent="0.2">
      <c r="B843" s="15"/>
      <c r="C843" s="15"/>
      <c r="D843" s="15"/>
      <c r="E843" s="21"/>
      <c r="F843" s="21"/>
      <c r="G843" s="45"/>
      <c r="H843" s="45"/>
      <c r="I843" s="45"/>
      <c r="J843" s="45"/>
      <c r="K843" s="45"/>
      <c r="L843" s="45"/>
      <c r="M843" s="45"/>
      <c r="N843" s="21"/>
    </row>
    <row r="844" spans="2:14" x14ac:dyDescent="0.2">
      <c r="B844" s="15"/>
      <c r="C844" s="15"/>
      <c r="D844" s="15"/>
      <c r="E844" s="21"/>
      <c r="F844" s="21"/>
      <c r="G844" s="45"/>
      <c r="H844" s="45"/>
      <c r="I844" s="45"/>
      <c r="J844" s="45"/>
      <c r="K844" s="45"/>
      <c r="L844" s="45"/>
      <c r="M844" s="45"/>
      <c r="N844" s="21"/>
    </row>
    <row r="845" spans="2:14" x14ac:dyDescent="0.2">
      <c r="B845" s="15"/>
      <c r="C845" s="15"/>
      <c r="D845" s="15"/>
      <c r="E845" s="21"/>
      <c r="F845" s="21"/>
      <c r="G845" s="45"/>
      <c r="H845" s="45"/>
      <c r="I845" s="45"/>
      <c r="J845" s="45"/>
      <c r="K845" s="45"/>
      <c r="L845" s="45"/>
      <c r="M845" s="45"/>
      <c r="N845" s="21"/>
    </row>
    <row r="846" spans="2:14" x14ac:dyDescent="0.2">
      <c r="B846" s="15"/>
      <c r="C846" s="15"/>
      <c r="D846" s="15"/>
      <c r="E846" s="21"/>
      <c r="F846" s="21"/>
      <c r="G846" s="45"/>
      <c r="H846" s="45"/>
      <c r="I846" s="45"/>
      <c r="J846" s="45"/>
      <c r="K846" s="45"/>
      <c r="L846" s="45"/>
      <c r="M846" s="45"/>
      <c r="N846" s="21"/>
    </row>
    <row r="847" spans="2:14" x14ac:dyDescent="0.2">
      <c r="B847" s="15"/>
      <c r="C847" s="15"/>
      <c r="D847" s="15"/>
      <c r="E847" s="21"/>
      <c r="F847" s="21"/>
      <c r="G847" s="45"/>
      <c r="H847" s="45"/>
      <c r="I847" s="45"/>
      <c r="J847" s="45"/>
      <c r="K847" s="45"/>
      <c r="L847" s="45"/>
      <c r="M847" s="45"/>
      <c r="N847" s="21"/>
    </row>
    <row r="848" spans="2:14" x14ac:dyDescent="0.2">
      <c r="B848" s="15"/>
      <c r="C848" s="15"/>
      <c r="D848" s="15"/>
      <c r="E848" s="21"/>
      <c r="F848" s="21"/>
      <c r="G848" s="45"/>
      <c r="H848" s="45"/>
      <c r="I848" s="45"/>
      <c r="J848" s="45"/>
      <c r="K848" s="45"/>
      <c r="L848" s="45"/>
      <c r="M848" s="45"/>
      <c r="N848" s="21"/>
    </row>
    <row r="849" spans="2:14" x14ac:dyDescent="0.2">
      <c r="B849" s="15"/>
      <c r="C849" s="15"/>
      <c r="D849" s="15"/>
      <c r="E849" s="21"/>
      <c r="F849" s="21"/>
      <c r="G849" s="45"/>
      <c r="H849" s="45"/>
      <c r="I849" s="45"/>
      <c r="J849" s="45"/>
      <c r="K849" s="45"/>
      <c r="L849" s="45"/>
      <c r="M849" s="45"/>
      <c r="N849" s="21"/>
    </row>
    <row r="850" spans="2:14" x14ac:dyDescent="0.2">
      <c r="B850" s="15"/>
      <c r="C850" s="15"/>
      <c r="D850" s="15"/>
      <c r="E850" s="21"/>
      <c r="F850" s="21"/>
      <c r="G850" s="45"/>
      <c r="H850" s="45"/>
      <c r="I850" s="45"/>
      <c r="J850" s="45"/>
      <c r="K850" s="45"/>
      <c r="L850" s="45"/>
      <c r="M850" s="45"/>
      <c r="N850" s="21"/>
    </row>
    <row r="851" spans="2:14" x14ac:dyDescent="0.2">
      <c r="B851" s="15"/>
      <c r="C851" s="15"/>
      <c r="D851" s="15"/>
      <c r="E851" s="21"/>
      <c r="F851" s="21"/>
      <c r="G851" s="45"/>
      <c r="H851" s="45"/>
      <c r="I851" s="45"/>
      <c r="J851" s="45"/>
      <c r="K851" s="45"/>
      <c r="L851" s="45"/>
      <c r="M851" s="45"/>
      <c r="N851" s="21"/>
    </row>
    <row r="852" spans="2:14" x14ac:dyDescent="0.2">
      <c r="B852" s="15"/>
      <c r="C852" s="15"/>
      <c r="D852" s="15"/>
      <c r="E852" s="21"/>
      <c r="F852" s="21"/>
      <c r="G852" s="45"/>
      <c r="H852" s="45"/>
      <c r="I852" s="45"/>
      <c r="J852" s="21"/>
      <c r="K852" s="21"/>
      <c r="L852" s="21"/>
      <c r="M852" s="21"/>
    </row>
    <row r="853" spans="2:14" x14ac:dyDescent="0.2">
      <c r="B853" s="15"/>
      <c r="C853" s="15"/>
      <c r="D853" s="15"/>
      <c r="E853" s="21"/>
      <c r="F853" s="21"/>
      <c r="G853" s="45"/>
      <c r="H853" s="45"/>
      <c r="I853" s="45"/>
      <c r="J853" s="21"/>
      <c r="K853" s="21"/>
      <c r="L853" s="21"/>
      <c r="M853" s="21"/>
    </row>
    <row r="854" spans="2:14" x14ac:dyDescent="0.2">
      <c r="B854" s="15"/>
      <c r="C854" s="15"/>
      <c r="D854" s="15"/>
      <c r="E854" s="21"/>
      <c r="F854" s="21"/>
      <c r="G854" s="45"/>
      <c r="H854" s="45"/>
      <c r="I854" s="45"/>
    </row>
    <row r="855" spans="2:14" x14ac:dyDescent="0.2">
      <c r="B855" s="15"/>
      <c r="C855" s="15"/>
      <c r="D855" s="15"/>
      <c r="E855" s="21"/>
      <c r="F855" s="21"/>
      <c r="G855" s="45"/>
      <c r="H855" s="45"/>
      <c r="I855" s="45"/>
    </row>
    <row r="856" spans="2:14" x14ac:dyDescent="0.2">
      <c r="B856" s="15"/>
      <c r="C856" s="15"/>
      <c r="D856" s="15"/>
      <c r="E856" s="21"/>
      <c r="F856" s="21"/>
      <c r="G856" s="45"/>
      <c r="H856" s="45"/>
      <c r="I856" s="45"/>
    </row>
    <row r="857" spans="2:14" x14ac:dyDescent="0.2">
      <c r="B857" s="15"/>
      <c r="C857" s="15"/>
      <c r="D857" s="15"/>
      <c r="E857" s="21"/>
      <c r="F857" s="21"/>
      <c r="G857" s="21"/>
      <c r="H857" s="45"/>
      <c r="I857" s="45"/>
    </row>
    <row r="858" spans="2:14" x14ac:dyDescent="0.2">
      <c r="B858" s="15"/>
      <c r="C858" s="15"/>
      <c r="D858" s="15"/>
      <c r="E858" s="21"/>
      <c r="F858" s="21"/>
      <c r="G858" s="21"/>
      <c r="H858" s="45"/>
      <c r="I858" s="45"/>
    </row>
    <row r="859" spans="2:14" x14ac:dyDescent="0.2">
      <c r="B859" s="15"/>
      <c r="C859" s="15"/>
      <c r="D859" s="15"/>
      <c r="E859" s="21"/>
      <c r="F859" s="21"/>
      <c r="H859" s="45"/>
      <c r="I859" s="45"/>
    </row>
    <row r="860" spans="2:14" x14ac:dyDescent="0.2">
      <c r="B860" s="15"/>
      <c r="C860" s="15"/>
      <c r="D860" s="15"/>
      <c r="E860" s="21"/>
      <c r="F860" s="21"/>
      <c r="H860" s="45"/>
      <c r="I860" s="45"/>
    </row>
    <row r="861" spans="2:14" x14ac:dyDescent="0.2">
      <c r="B861" s="15"/>
      <c r="C861" s="15"/>
      <c r="D861" s="15"/>
      <c r="E861" s="21"/>
      <c r="F861" s="21"/>
      <c r="H861" s="45"/>
      <c r="I861" s="45"/>
    </row>
    <row r="862" spans="2:14" x14ac:dyDescent="0.2">
      <c r="B862" s="15"/>
      <c r="C862" s="15"/>
      <c r="D862" s="15"/>
      <c r="E862" s="21"/>
      <c r="F862" s="21"/>
      <c r="H862" s="21"/>
      <c r="I862" s="21"/>
    </row>
    <row r="863" spans="2:14" x14ac:dyDescent="0.2">
      <c r="B863" s="15"/>
      <c r="C863" s="15"/>
      <c r="D863" s="15"/>
      <c r="E863" s="21"/>
      <c r="F863" s="21"/>
      <c r="H863" s="21"/>
      <c r="I863" s="21"/>
    </row>
    <row r="864" spans="2:14" x14ac:dyDescent="0.2">
      <c r="B864" s="15"/>
      <c r="C864" s="15"/>
      <c r="D864" s="15"/>
      <c r="E864" s="21"/>
      <c r="F864" s="21"/>
    </row>
    <row r="865" spans="2:6" x14ac:dyDescent="0.2">
      <c r="B865" s="15"/>
      <c r="C865" s="15"/>
      <c r="D865" s="15"/>
      <c r="E865" s="21"/>
      <c r="F865" s="21"/>
    </row>
    <row r="866" spans="2:6" x14ac:dyDescent="0.2">
      <c r="B866" s="15"/>
      <c r="C866" s="15"/>
      <c r="D866" s="15"/>
      <c r="E866" s="21"/>
      <c r="F866" s="21"/>
    </row>
    <row r="867" spans="2:6" x14ac:dyDescent="0.2">
      <c r="B867" s="15"/>
      <c r="C867" s="15"/>
      <c r="D867" s="15"/>
      <c r="E867" s="21"/>
      <c r="F867" s="21"/>
    </row>
    <row r="868" spans="2:6" x14ac:dyDescent="0.2">
      <c r="B868" s="15"/>
      <c r="C868" s="15"/>
      <c r="D868" s="15"/>
      <c r="E868" s="21"/>
      <c r="F868" s="21"/>
    </row>
    <row r="869" spans="2:6" x14ac:dyDescent="0.2">
      <c r="B869" s="15"/>
      <c r="C869" s="15"/>
      <c r="D869" s="15"/>
      <c r="E869" s="21"/>
      <c r="F869" s="21"/>
    </row>
    <row r="870" spans="2:6" x14ac:dyDescent="0.2">
      <c r="B870" s="15"/>
      <c r="C870" s="15"/>
      <c r="D870" s="15"/>
      <c r="E870" s="21"/>
      <c r="F870" s="21"/>
    </row>
    <row r="871" spans="2:6" x14ac:dyDescent="0.2">
      <c r="B871" s="15"/>
      <c r="C871" s="15"/>
      <c r="D871" s="15"/>
      <c r="E871" s="21"/>
      <c r="F871" s="21"/>
    </row>
    <row r="872" spans="2:6" x14ac:dyDescent="0.2">
      <c r="B872" s="15"/>
      <c r="C872" s="15"/>
      <c r="D872" s="15"/>
      <c r="E872" s="21"/>
      <c r="F872" s="21"/>
    </row>
    <row r="873" spans="2:6" x14ac:dyDescent="0.2">
      <c r="B873" s="15"/>
      <c r="C873" s="15"/>
      <c r="D873" s="15"/>
      <c r="E873" s="21"/>
      <c r="F873" s="21"/>
    </row>
    <row r="874" spans="2:6" x14ac:dyDescent="0.2">
      <c r="B874" s="15"/>
      <c r="C874" s="15"/>
      <c r="D874" s="15"/>
      <c r="E874" s="21"/>
      <c r="F874" s="21"/>
    </row>
    <row r="875" spans="2:6" x14ac:dyDescent="0.2">
      <c r="B875" s="15"/>
      <c r="C875" s="15"/>
      <c r="D875" s="15"/>
      <c r="E875" s="21"/>
      <c r="F875" s="21"/>
    </row>
    <row r="876" spans="2:6" x14ac:dyDescent="0.2">
      <c r="B876" s="15"/>
      <c r="C876" s="15"/>
      <c r="D876" s="15"/>
      <c r="E876" s="21"/>
      <c r="F876" s="21"/>
    </row>
    <row r="877" spans="2:6" x14ac:dyDescent="0.2">
      <c r="B877" s="15"/>
      <c r="C877" s="15"/>
      <c r="D877" s="15"/>
      <c r="E877" s="21"/>
      <c r="F877" s="21"/>
    </row>
    <row r="878" spans="2:6" x14ac:dyDescent="0.2">
      <c r="B878" s="15"/>
      <c r="C878" s="15"/>
      <c r="D878" s="15"/>
      <c r="E878" s="21"/>
      <c r="F878" s="21"/>
    </row>
    <row r="879" spans="2:6" x14ac:dyDescent="0.2">
      <c r="B879" s="15"/>
      <c r="C879" s="15"/>
      <c r="D879" s="15"/>
      <c r="E879" s="21"/>
      <c r="F879" s="21"/>
    </row>
    <row r="880" spans="2:6" x14ac:dyDescent="0.2">
      <c r="B880" s="15"/>
      <c r="C880" s="15"/>
      <c r="D880" s="15"/>
      <c r="E880" s="21"/>
      <c r="F880" s="21"/>
    </row>
    <row r="881" spans="2:6" x14ac:dyDescent="0.2">
      <c r="B881" s="15"/>
      <c r="C881" s="15"/>
      <c r="D881" s="15"/>
      <c r="E881" s="21"/>
      <c r="F881" s="21"/>
    </row>
    <row r="882" spans="2:6" x14ac:dyDescent="0.2">
      <c r="B882" s="15"/>
      <c r="C882" s="15"/>
      <c r="D882" s="15"/>
      <c r="E882" s="21"/>
      <c r="F882" s="21"/>
    </row>
    <row r="883" spans="2:6" x14ac:dyDescent="0.2">
      <c r="B883" s="15"/>
      <c r="C883" s="15"/>
      <c r="D883" s="15"/>
      <c r="E883" s="21"/>
      <c r="F883" s="21"/>
    </row>
    <row r="884" spans="2:6" x14ac:dyDescent="0.2">
      <c r="B884" s="15"/>
      <c r="C884" s="15"/>
      <c r="D884" s="15"/>
      <c r="E884" s="21"/>
      <c r="F884" s="21"/>
    </row>
    <row r="885" spans="2:6" x14ac:dyDescent="0.2">
      <c r="B885" s="15"/>
      <c r="C885" s="15"/>
      <c r="D885" s="15"/>
      <c r="E885" s="21"/>
      <c r="F885" s="21"/>
    </row>
    <row r="886" spans="2:6" x14ac:dyDescent="0.2">
      <c r="B886" s="15"/>
      <c r="C886" s="15"/>
      <c r="D886" s="15"/>
      <c r="E886" s="21"/>
      <c r="F886" s="21"/>
    </row>
    <row r="887" spans="2:6" x14ac:dyDescent="0.2">
      <c r="B887" s="15"/>
      <c r="C887" s="15"/>
      <c r="D887" s="15"/>
      <c r="E887" s="21"/>
      <c r="F887" s="21"/>
    </row>
    <row r="888" spans="2:6" x14ac:dyDescent="0.2">
      <c r="B888" s="15"/>
      <c r="C888" s="15"/>
      <c r="D888" s="15"/>
      <c r="E888" s="21"/>
      <c r="F888" s="21"/>
    </row>
    <row r="889" spans="2:6" x14ac:dyDescent="0.2">
      <c r="B889" s="15"/>
      <c r="C889" s="15"/>
      <c r="D889" s="15"/>
      <c r="E889" s="21"/>
      <c r="F889" s="21"/>
    </row>
    <row r="890" spans="2:6" x14ac:dyDescent="0.2">
      <c r="B890" s="15"/>
      <c r="C890" s="15"/>
      <c r="D890" s="15"/>
      <c r="E890" s="21"/>
      <c r="F890" s="21"/>
    </row>
    <row r="891" spans="2:6" x14ac:dyDescent="0.2">
      <c r="E891" s="21"/>
      <c r="F891" s="21"/>
    </row>
    <row r="892" spans="2:6" x14ac:dyDescent="0.2">
      <c r="E892" s="21"/>
      <c r="F892" s="21"/>
    </row>
    <row r="893" spans="2:6" x14ac:dyDescent="0.2">
      <c r="E893" s="21"/>
      <c r="F893" s="21"/>
    </row>
    <row r="894" spans="2:6" x14ac:dyDescent="0.2">
      <c r="E894" s="21"/>
      <c r="F894" s="21"/>
    </row>
    <row r="895" spans="2:6" x14ac:dyDescent="0.2">
      <c r="E895" s="21"/>
      <c r="F895" s="21"/>
    </row>
    <row r="896" spans="2:6" x14ac:dyDescent="0.2">
      <c r="E896" s="21"/>
      <c r="F896" s="21"/>
    </row>
    <row r="897" spans="5:6" x14ac:dyDescent="0.2">
      <c r="E897" s="21"/>
      <c r="F897" s="21"/>
    </row>
    <row r="898" spans="5:6" x14ac:dyDescent="0.2">
      <c r="E898" s="21"/>
      <c r="F898" s="21"/>
    </row>
    <row r="899" spans="5:6" x14ac:dyDescent="0.2">
      <c r="E899" s="21"/>
      <c r="F899" s="21"/>
    </row>
    <row r="900" spans="5:6" x14ac:dyDescent="0.2">
      <c r="E900" s="21"/>
      <c r="F900" s="21"/>
    </row>
    <row r="901" spans="5:6" x14ac:dyDescent="0.2">
      <c r="E901" s="21"/>
      <c r="F901" s="21"/>
    </row>
    <row r="902" spans="5:6" x14ac:dyDescent="0.2">
      <c r="E902" s="21"/>
      <c r="F902" s="21"/>
    </row>
  </sheetData>
  <mergeCells count="12">
    <mergeCell ref="A442:B442"/>
    <mergeCell ref="A323:B323"/>
    <mergeCell ref="A345:B345"/>
    <mergeCell ref="A5:B5"/>
    <mergeCell ref="A258:B258"/>
    <mergeCell ref="A276:B276"/>
    <mergeCell ref="A404:B404"/>
    <mergeCell ref="A374:B374"/>
    <mergeCell ref="A170:B170"/>
    <mergeCell ref="A147:B147"/>
    <mergeCell ref="A171:B171"/>
    <mergeCell ref="A129:B12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D8" sqref="D8"/>
    </sheetView>
  </sheetViews>
  <sheetFormatPr defaultRowHeight="12.75" x14ac:dyDescent="0.2"/>
  <cols>
    <col min="1" max="1" width="9.140625" customWidth="1"/>
    <col min="3" max="3" width="60.5703125" customWidth="1"/>
    <col min="4" max="4" width="9.140625" customWidth="1"/>
    <col min="5" max="5" width="12.42578125" customWidth="1"/>
  </cols>
  <sheetData>
    <row r="1" spans="1:5" x14ac:dyDescent="0.2">
      <c r="A1" s="542"/>
      <c r="B1" s="568"/>
      <c r="C1" s="568"/>
      <c r="D1" s="568"/>
      <c r="E1" s="542"/>
    </row>
    <row r="2" spans="1:5" x14ac:dyDescent="0.2">
      <c r="A2" s="542"/>
      <c r="B2" s="568"/>
      <c r="C2" s="568"/>
      <c r="D2" s="568"/>
      <c r="E2" s="542"/>
    </row>
    <row r="3" spans="1:5" x14ac:dyDescent="0.2">
      <c r="A3" s="542"/>
      <c r="B3" s="708" t="s">
        <v>57</v>
      </c>
      <c r="C3" s="813" t="s">
        <v>58</v>
      </c>
      <c r="D3" s="570"/>
      <c r="E3" s="542"/>
    </row>
    <row r="4" spans="1:5" x14ac:dyDescent="0.2">
      <c r="A4" s="542"/>
      <c r="B4" s="571"/>
      <c r="C4" s="569"/>
      <c r="D4" s="570"/>
      <c r="E4" s="542"/>
    </row>
    <row r="5" spans="1:5" x14ac:dyDescent="0.2">
      <c r="A5" s="542"/>
      <c r="B5" s="888" t="s">
        <v>21</v>
      </c>
      <c r="C5" s="889"/>
      <c r="D5" s="889"/>
      <c r="E5" s="542"/>
    </row>
    <row r="6" spans="1:5" x14ac:dyDescent="0.2">
      <c r="A6" s="542"/>
      <c r="B6" s="568"/>
      <c r="C6" s="569"/>
      <c r="D6" s="568"/>
      <c r="E6" s="542"/>
    </row>
    <row r="7" spans="1:5" x14ac:dyDescent="0.2">
      <c r="A7" s="844" t="s">
        <v>430</v>
      </c>
      <c r="B7" s="844"/>
      <c r="C7" s="842"/>
      <c r="D7" s="842"/>
      <c r="E7" s="542"/>
    </row>
    <row r="8" spans="1:5" x14ac:dyDescent="0.2">
      <c r="A8" s="844" t="s">
        <v>431</v>
      </c>
      <c r="B8" s="844"/>
      <c r="C8" s="842"/>
      <c r="D8" s="842"/>
      <c r="E8" s="542"/>
    </row>
    <row r="9" spans="1:5" x14ac:dyDescent="0.2">
      <c r="A9" s="646"/>
      <c r="B9" s="842"/>
      <c r="C9" s="843"/>
      <c r="D9" s="842"/>
      <c r="E9" s="542"/>
    </row>
    <row r="10" spans="1:5" x14ac:dyDescent="0.2">
      <c r="A10" s="542"/>
      <c r="B10" s="568"/>
      <c r="C10" s="569"/>
      <c r="D10" s="568"/>
      <c r="E10" s="542"/>
    </row>
    <row r="11" spans="1:5" x14ac:dyDescent="0.2">
      <c r="A11" s="542"/>
      <c r="B11" s="568"/>
      <c r="C11" s="569"/>
      <c r="D11" s="568"/>
      <c r="E11" s="542"/>
    </row>
    <row r="12" spans="1:5" x14ac:dyDescent="0.2">
      <c r="A12" s="542"/>
      <c r="B12" s="568"/>
      <c r="C12" s="572" t="s">
        <v>59</v>
      </c>
      <c r="D12" s="568"/>
      <c r="E12" s="542"/>
    </row>
    <row r="13" spans="1:5" x14ac:dyDescent="0.2">
      <c r="A13" s="542"/>
      <c r="B13" s="568"/>
      <c r="C13" s="572"/>
      <c r="D13" s="568"/>
      <c r="E13" s="542"/>
    </row>
    <row r="14" spans="1:5" x14ac:dyDescent="0.2">
      <c r="A14" s="542"/>
      <c r="B14" s="568"/>
      <c r="C14" s="572"/>
      <c r="D14" s="568"/>
      <c r="E14" s="542"/>
    </row>
    <row r="15" spans="1:5" x14ac:dyDescent="0.2">
      <c r="A15" s="542"/>
      <c r="B15" s="568"/>
      <c r="C15" s="569"/>
      <c r="D15" s="568"/>
      <c r="E15" s="542"/>
    </row>
    <row r="16" spans="1:5" x14ac:dyDescent="0.2">
      <c r="A16" s="850" t="s">
        <v>436</v>
      </c>
      <c r="B16" s="887"/>
      <c r="C16" s="887"/>
      <c r="D16" s="568"/>
      <c r="E16" s="542"/>
    </row>
    <row r="17" spans="1:6" x14ac:dyDescent="0.2">
      <c r="A17" s="850" t="s">
        <v>437</v>
      </c>
      <c r="B17" s="887"/>
      <c r="C17" s="887"/>
      <c r="D17" s="568"/>
      <c r="E17" s="542"/>
    </row>
    <row r="18" spans="1:6" x14ac:dyDescent="0.2">
      <c r="A18" s="542"/>
      <c r="B18" s="568"/>
      <c r="C18" s="569"/>
      <c r="D18" s="568"/>
      <c r="E18" s="542"/>
    </row>
    <row r="19" spans="1:6" x14ac:dyDescent="0.2">
      <c r="A19" s="542"/>
      <c r="B19" s="568"/>
      <c r="C19" s="643" t="s">
        <v>426</v>
      </c>
      <c r="D19" s="568"/>
      <c r="E19" s="542"/>
    </row>
    <row r="20" spans="1:6" x14ac:dyDescent="0.2">
      <c r="A20" s="542"/>
      <c r="B20" s="568"/>
      <c r="C20" s="573"/>
      <c r="D20" s="568"/>
      <c r="E20" s="542"/>
    </row>
    <row r="21" spans="1:6" x14ac:dyDescent="0.2">
      <c r="A21" s="542"/>
      <c r="B21" s="568"/>
      <c r="C21" s="573" t="s">
        <v>73</v>
      </c>
      <c r="D21" s="568"/>
      <c r="E21" s="542"/>
    </row>
    <row r="22" spans="1:6" x14ac:dyDescent="0.2">
      <c r="A22" s="542"/>
      <c r="B22" s="568"/>
      <c r="C22" s="573" t="s">
        <v>397</v>
      </c>
      <c r="D22" s="568"/>
      <c r="E22" s="542"/>
    </row>
    <row r="23" spans="1:6" x14ac:dyDescent="0.2">
      <c r="A23" s="542"/>
      <c r="B23" s="568"/>
      <c r="C23" s="573"/>
      <c r="D23" s="568"/>
      <c r="E23" s="542"/>
    </row>
    <row r="24" spans="1:6" x14ac:dyDescent="0.2">
      <c r="A24" s="542"/>
      <c r="B24" s="568"/>
      <c r="C24" s="569"/>
      <c r="D24" s="568"/>
      <c r="E24" s="542"/>
    </row>
    <row r="25" spans="1:6" x14ac:dyDescent="0.2">
      <c r="A25" s="850" t="s">
        <v>435</v>
      </c>
      <c r="B25" s="887"/>
      <c r="C25" s="887"/>
      <c r="D25" s="887"/>
      <c r="E25" s="542"/>
    </row>
    <row r="26" spans="1:6" x14ac:dyDescent="0.2">
      <c r="A26" s="542"/>
      <c r="B26" s="542"/>
      <c r="C26" s="547"/>
      <c r="D26" s="542"/>
      <c r="E26" s="542"/>
      <c r="F26" s="67"/>
    </row>
    <row r="27" spans="1:6" x14ac:dyDescent="0.2">
      <c r="A27" s="542"/>
      <c r="B27" s="542"/>
      <c r="C27" s="542"/>
      <c r="D27" s="542"/>
      <c r="E27" s="542"/>
      <c r="F27" s="67"/>
    </row>
    <row r="28" spans="1:6" x14ac:dyDescent="0.2">
      <c r="A28" s="542"/>
      <c r="B28" s="542"/>
      <c r="C28" s="542"/>
      <c r="D28" s="542"/>
      <c r="E28" s="542"/>
    </row>
    <row r="29" spans="1:6" x14ac:dyDescent="0.2">
      <c r="A29" s="542"/>
      <c r="B29" s="542"/>
      <c r="C29" s="542"/>
      <c r="D29" s="542"/>
      <c r="E29" s="542"/>
    </row>
    <row r="30" spans="1:6" x14ac:dyDescent="0.2">
      <c r="A30" s="542"/>
      <c r="B30" s="542"/>
      <c r="C30" s="542"/>
      <c r="D30" s="542"/>
      <c r="E30" s="542"/>
    </row>
  </sheetData>
  <mergeCells count="4">
    <mergeCell ref="A16:C16"/>
    <mergeCell ref="A17:C17"/>
    <mergeCell ref="A25:D25"/>
    <mergeCell ref="B5:D5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RnZaduzivanja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Mirica</cp:lastModifiedBy>
  <cp:lastPrinted>2018-10-22T07:02:58Z</cp:lastPrinted>
  <dcterms:created xsi:type="dcterms:W3CDTF">2004-02-16T15:22:46Z</dcterms:created>
  <dcterms:modified xsi:type="dcterms:W3CDTF">2018-10-22T07:42:45Z</dcterms:modified>
</cp:coreProperties>
</file>