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36" i="1"/>
  <c r="E21"/>
  <c r="E52"/>
  <c r="E12"/>
  <c r="E60" l="1"/>
  <c r="E43" l="1"/>
  <c r="G2" l="1"/>
  <c r="F2"/>
  <c r="E2"/>
  <c r="G12"/>
  <c r="F12"/>
  <c r="G21"/>
  <c r="F21"/>
  <c r="G93" l="1"/>
  <c r="G89"/>
  <c r="G82"/>
  <c r="G70"/>
  <c r="G65"/>
  <c r="G52"/>
  <c r="G43"/>
  <c r="G32"/>
  <c r="G77"/>
  <c r="F77" l="1"/>
  <c r="F89" l="1"/>
  <c r="E89"/>
  <c r="F82"/>
  <c r="E82"/>
  <c r="F70"/>
  <c r="E70"/>
  <c r="F65"/>
  <c r="E65"/>
  <c r="F52" l="1"/>
  <c r="F43"/>
  <c r="G36"/>
  <c r="F36"/>
  <c r="G79" l="1"/>
  <c r="F79"/>
  <c r="F93"/>
  <c r="F75"/>
  <c r="F50"/>
  <c r="F41"/>
  <c r="F32"/>
  <c r="F17"/>
  <c r="E75" l="1"/>
  <c r="G101" l="1"/>
  <c r="F101"/>
  <c r="E101"/>
  <c r="E32"/>
  <c r="E93" l="1"/>
  <c r="E79"/>
  <c r="E17"/>
  <c r="E41" l="1"/>
  <c r="G75"/>
  <c r="G63"/>
  <c r="F63"/>
  <c r="E63"/>
  <c r="G60"/>
  <c r="F60"/>
  <c r="G50"/>
  <c r="G41"/>
  <c r="G17"/>
  <c r="E50"/>
  <c r="E77"/>
  <c r="G104" l="1"/>
  <c r="F104"/>
  <c r="E104"/>
</calcChain>
</file>

<file path=xl/sharedStrings.xml><?xml version="1.0" encoding="utf-8"?>
<sst xmlns="http://schemas.openxmlformats.org/spreadsheetml/2006/main" count="363" uniqueCount="271">
  <si>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</si>
  <si>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</si>
  <si>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</si>
  <si>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</si>
  <si>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</si>
  <si>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</si>
  <si>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</si>
  <si>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</si>
  <si>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</si>
  <si>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</si>
  <si>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</si>
  <si>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</si>
  <si>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</si>
  <si>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</si>
  <si>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</si>
  <si>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</si>
  <si>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</si>
  <si>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</si>
  <si>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</si>
  <si>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</si>
  <si>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</si>
  <si>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</si>
  <si>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</si>
  <si>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</si>
  <si>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</si>
  <si>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</si>
  <si>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</si>
  <si>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</si>
  <si>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</si>
  <si>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</si>
  <si>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</si>
  <si>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</si>
  <si>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</si>
  <si>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</si>
  <si>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</si>
  <si>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</si>
  <si>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</si>
  <si>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</si>
  <si>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</si>
  <si>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</si>
  <si>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</si>
  <si>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</si>
  <si>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</si>
  <si>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</si>
  <si>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</si>
  <si>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</si>
  <si>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</si>
  <si>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</si>
  <si>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</si>
  <si>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</si>
  <si>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</si>
  <si>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</si>
  <si>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</si>
  <si>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</si>
  <si>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</si>
  <si>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</si>
  <si>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</si>
  <si>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</si>
  <si>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</si>
  <si>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</si>
  <si>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</si>
  <si>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</si>
  <si>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</si>
  <si>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</si>
  <si>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</si>
  <si>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</si>
  <si>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</si>
  <si>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</si>
  <si>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</si>
  <si>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</si>
  <si>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</si>
  <si>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</si>
  <si>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</si>
  <si>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</si>
  <si>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</si>
  <si>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</si>
  <si>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</si>
  <si>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</si>
  <si>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</si>
  <si>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</si>
  <si>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</si>
  <si>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</si>
  <si>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</si>
  <si>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</si>
  <si>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</si>
  <si>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</si>
  <si>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</si>
  <si>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</si>
  <si>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</si>
  <si>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</si>
  <si>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</si>
  <si>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</si>
  <si>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</si>
  <si>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</si>
  <si>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</si>
  <si>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</si>
  <si>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</si>
  <si>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</si>
  <si>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</si>
  <si>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</si>
  <si>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</si>
  <si>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</si>
  <si>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</si>
  <si>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</si>
  <si>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</si>
  <si>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</si>
  <si>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</si>
  <si>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</si>
  <si>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</si>
  <si>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</si>
  <si>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</si>
  <si>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</si>
  <si>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</si>
  <si>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</si>
  <si>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</si>
  <si>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</si>
  <si>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</si>
  <si>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</si>
  <si>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</si>
  <si>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</si>
  <si>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</si>
  <si>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</si>
  <si>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</si>
  <si>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</si>
  <si>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</si>
  <si>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</si>
  <si>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</si>
  <si>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</si>
  <si>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</si>
  <si>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</si>
  <si>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</si>
  <si>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</si>
  <si>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</si>
  <si>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</si>
  <si>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</si>
  <si>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</si>
  <si>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</si>
  <si>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</si>
  <si>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</si>
  <si>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</si>
  <si>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</si>
  <si>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</si>
  <si>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</si>
  <si>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</si>
  <si>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</si>
  <si>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</si>
  <si>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</si>
  <si>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</si>
  <si>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</si>
  <si>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</si>
  <si>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</si>
  <si>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</si>
  <si>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</si>
  <si>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</si>
  <si>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</si>
  <si>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</si>
  <si>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</si>
  <si>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</si>
  <si>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</si>
  <si>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</si>
  <si>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</si>
  <si>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</si>
  <si>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</si>
  <si>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</si>
  <si>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</si>
  <si>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</si>
  <si>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</si>
  <si>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</si>
  <si>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</si>
  <si>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</si>
  <si>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</si>
  <si>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</si>
  <si>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</si>
  <si>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</si>
  <si>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</si>
  <si>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</si>
  <si>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</si>
  <si>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</si>
  <si>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</si>
  <si>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</si>
  <si>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</si>
  <si>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</si>
  <si>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</si>
  <si>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</si>
  <si>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</si>
  <si>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</si>
  <si>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</si>
  <si>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</si>
  <si>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</si>
  <si>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</si>
  <si>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</si>
  <si>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</si>
  <si>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</si>
  <si>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</si>
  <si>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</si>
  <si>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</si>
  <si>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</si>
  <si>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</si>
  <si>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</si>
  <si>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</si>
  <si>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</si>
  <si>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</si>
  <si>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</si>
  <si>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</si>
  <si>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</si>
  <si>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</si>
  <si>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</si>
  <si>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Broj djece upisane u Osnovnu školu Ludina</t>
  </si>
  <si>
    <r>
      <t xml:space="preserve">PROJEKCIJA </t>
    </r>
    <r>
      <rPr>
        <sz val="14"/>
        <color theme="1"/>
        <rFont val="Aharoni"/>
        <charset val="177"/>
      </rPr>
      <t>2020</t>
    </r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</si>
  <si>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</si>
  <si>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</si>
  <si>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</si>
  <si>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</si>
  <si>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</si>
  <si>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</si>
  <si>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</si>
  <si>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</si>
  <si>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</si>
  <si>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</si>
  <si>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</si>
  <si>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Duga ulica Velika Ludina</t>
  </si>
  <si>
    <t>K 100602</t>
  </si>
  <si>
    <t>Cvjetna uliva Velika Ludina</t>
  </si>
  <si>
    <t>K 100603</t>
  </si>
  <si>
    <t>Zagrebačka ulica Velika Ludina (ulaz u Reciklažno dvorište)</t>
  </si>
  <si>
    <t>K 100402</t>
  </si>
  <si>
    <t>Uređenje pučkih domova-M.Klada</t>
  </si>
  <si>
    <t>Uređenje zgrade u centru Velike Ludine-stara općina</t>
  </si>
  <si>
    <t>K 100403</t>
  </si>
  <si>
    <t>K 100404</t>
  </si>
  <si>
    <t>Uređenje zgrade mrtvačnice na groblju Mala Ludina</t>
  </si>
  <si>
    <t>K 100405</t>
  </si>
  <si>
    <t>Uređenje pučkih domova-M.Ludina</t>
  </si>
  <si>
    <t>Nadstrešnica za traktor</t>
  </si>
  <si>
    <t>A 101003</t>
  </si>
  <si>
    <t>Prijemni centar Repušnica</t>
  </si>
  <si>
    <t>K 100302</t>
  </si>
  <si>
    <t>Kupnja osobnog automobila</t>
  </si>
  <si>
    <t>Uređenje ograde oko škole u Grabričini</t>
  </si>
  <si>
    <t>Uređenje krova na školi u K.Selišću</t>
  </si>
  <si>
    <t>A 101107</t>
  </si>
  <si>
    <t>A 101304</t>
  </si>
  <si>
    <t>Sterilizacija i kastracija životinja (sufinanciranje 50%)</t>
  </si>
  <si>
    <t>Nabava kontejnera i spremnika za smeće</t>
  </si>
  <si>
    <t>K 101502</t>
  </si>
  <si>
    <t>Kučište za spremnike za otpad</t>
  </si>
  <si>
    <t>Broj nabavljenih kontejnera i spremnika</t>
  </si>
  <si>
    <t>Broj nabavljenih kućišta</t>
  </si>
  <si>
    <t>A 101204</t>
  </si>
  <si>
    <t>Podmirenje troškova logopeda</t>
  </si>
  <si>
    <t>Bežićna mreža</t>
  </si>
  <si>
    <t>K 100406</t>
  </si>
  <si>
    <t>K 100407</t>
  </si>
  <si>
    <t>K 100604</t>
  </si>
  <si>
    <t>Kanalizacija Cvjetna ulica</t>
  </si>
  <si>
    <t>Zagrebačka ulica Velika Ludina (nogostup)</t>
  </si>
  <si>
    <t>K 100303</t>
  </si>
  <si>
    <t>Kupnja viličara</t>
  </si>
  <si>
    <t>K 100408</t>
  </si>
  <si>
    <t>Rekonstrukcija i modernizacija javne rasvjete</t>
  </si>
  <si>
    <t>Sufinanciranje školskih udžbenika i ostalog potrebnog školskog materijala</t>
  </si>
  <si>
    <t>Deratizacija i dezinsekcija</t>
  </si>
  <si>
    <t>K 101901</t>
  </si>
  <si>
    <t>Izgradnja i rekonstrukcija Dječjeg Vrtića</t>
  </si>
  <si>
    <t>A 101004</t>
  </si>
  <si>
    <t>Trošak zbrinjavanja zaposlenika Moslavine Plina d.o.o.</t>
  </si>
  <si>
    <t xml:space="preserve">Uređenje tribine na stadionu Tratinčica </t>
  </si>
  <si>
    <t>K 100409</t>
  </si>
  <si>
    <r>
      <t xml:space="preserve">NOVI </t>
    </r>
    <r>
      <rPr>
        <sz val="10"/>
        <color theme="1"/>
        <rFont val="Aharoni"/>
        <charset val="177"/>
      </rPr>
      <t xml:space="preserve">PLAN IV </t>
    </r>
    <r>
      <rPr>
        <sz val="16"/>
        <color theme="1"/>
        <rFont val="Aharoni"/>
        <charset val="177"/>
      </rPr>
      <t>2019.</t>
    </r>
  </si>
  <si>
    <t xml:space="preserve">Izgradanja staze </t>
  </si>
  <si>
    <t>Izgradnja kanalizacijskog sustava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</si>
</sst>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53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 applyProtection="1">
      <alignment horizontal="right" wrapText="1"/>
      <protection locked="0"/>
    </xf>
    <xf numFmtId="49" fontId="7" fillId="0" borderId="14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textRotation="90" wrapText="1"/>
    </xf>
    <xf numFmtId="0" fontId="5" fillId="0" borderId="27" xfId="0" applyFont="1" applyBorder="1" applyAlignment="1">
      <alignment horizontal="center" vertical="top" textRotation="90" wrapText="1"/>
    </xf>
    <xf numFmtId="0" fontId="5" fillId="0" borderId="28" xfId="0" applyFont="1" applyBorder="1" applyAlignment="1">
      <alignment horizontal="center" vertical="top" textRotation="90" wrapText="1"/>
    </xf>
  </cellXfs>
  <cellStyles count="2">
    <cellStyle name="Obič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114300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1530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400-06/19-01/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2176/19-19-02-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02.10.2019.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26. sjednici održanoj 02.10.2019.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IV. IZMJENE I DOPUNE</a:t>
          </a:r>
          <a:endParaRPr lang="hr-HR" b="1">
            <a:effectLst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2019.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IV. Izmjenama i dopunama Planom razvojnih programa definiraju se ciljevi i prioriteti razvoja Općine Velika Ludina povezani s programskom i organizacijskom klasifikacijom proračuna u skladu sa strateškim ciljevima i prioritetima za 2019.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IV.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 IV.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Izmjene i dopune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na snagu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osmog dana od dana objave 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13" sqref="A13"/>
    </sheetView>
  </sheetViews>
  <sheetFormatPr defaultRowHeight="15"/>
  <cols>
    <col min="9" max="9" width="6.42578125" customWidth="1"/>
    <col min="10" max="10" width="2.28515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L160"/>
  <sheetViews>
    <sheetView workbookViewId="0">
      <pane ySplit="1" topLeftCell="A2" activePane="bottomLeft" state="frozen"/>
      <selection pane="bottomLeft" activeCell="E45" sqref="E45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84" t="s">
        <v>0</v>
      </c>
      <c r="B1" s="184" t="s">
        <v>1</v>
      </c>
      <c r="C1" s="185" t="s">
        <v>10</v>
      </c>
      <c r="D1" s="186" t="s">
        <v>2</v>
      </c>
      <c r="E1" s="187" t="s">
        <v>268</v>
      </c>
      <c r="F1" s="187" t="s">
        <v>208</v>
      </c>
      <c r="G1" s="187" t="s">
        <v>209</v>
      </c>
      <c r="H1" s="186" t="s">
        <v>3</v>
      </c>
      <c r="I1" s="187" t="s">
        <v>210</v>
      </c>
      <c r="J1" s="187" t="s">
        <v>183</v>
      </c>
      <c r="K1" s="187" t="s">
        <v>205</v>
      </c>
      <c r="L1" s="187" t="s">
        <v>211</v>
      </c>
      <c r="M1" s="228" t="s">
        <v>4</v>
      </c>
      <c r="N1" s="229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33" customHeight="1" thickBot="1">
      <c r="A2" s="230" t="s">
        <v>5</v>
      </c>
      <c r="B2" s="239" t="s">
        <v>9</v>
      </c>
      <c r="C2" s="4" t="s">
        <v>44</v>
      </c>
      <c r="D2" s="1" t="s">
        <v>12</v>
      </c>
      <c r="E2" s="2">
        <f>E3+E4+E5+E6+E7+E8+E9+E10+E11</f>
        <v>1774000</v>
      </c>
      <c r="F2" s="2">
        <f>F3+F4+F5+F7+F8+F9+F10+F11</f>
        <v>685000</v>
      </c>
      <c r="G2" s="2">
        <f>G3+G4+G5+G6+G7+G8+G9+G10+G11</f>
        <v>725000</v>
      </c>
      <c r="H2" s="31"/>
      <c r="I2" s="31"/>
      <c r="J2" s="31"/>
      <c r="K2" s="31"/>
      <c r="L2" s="31"/>
      <c r="M2" s="31"/>
      <c r="N2" s="3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38" ht="24">
      <c r="A3" s="231"/>
      <c r="B3" s="240"/>
      <c r="C3" s="47" t="s">
        <v>45</v>
      </c>
      <c r="D3" s="48" t="s">
        <v>67</v>
      </c>
      <c r="E3" s="49">
        <v>350000</v>
      </c>
      <c r="F3" s="49">
        <v>200000</v>
      </c>
      <c r="G3" s="49">
        <v>200000</v>
      </c>
      <c r="H3" s="129" t="s">
        <v>152</v>
      </c>
      <c r="I3" s="51"/>
      <c r="J3" s="51"/>
      <c r="K3" s="52"/>
      <c r="L3" s="51"/>
      <c r="M3" s="131" t="s">
        <v>60</v>
      </c>
      <c r="N3" s="132" t="s">
        <v>62</v>
      </c>
      <c r="O3" s="189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38" ht="24">
      <c r="A4" s="231"/>
      <c r="B4" s="240"/>
      <c r="C4" s="54" t="s">
        <v>46</v>
      </c>
      <c r="D4" s="55" t="s">
        <v>14</v>
      </c>
      <c r="E4" s="56">
        <v>255000</v>
      </c>
      <c r="F4" s="56">
        <v>200000</v>
      </c>
      <c r="G4" s="56">
        <v>200000</v>
      </c>
      <c r="H4" s="130" t="s">
        <v>153</v>
      </c>
      <c r="I4" s="57"/>
      <c r="J4" s="57"/>
      <c r="K4" s="58"/>
      <c r="L4" s="57"/>
      <c r="M4" s="133" t="s">
        <v>60</v>
      </c>
      <c r="N4" s="134" t="s">
        <v>62</v>
      </c>
      <c r="O4" s="189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15" customHeight="1">
      <c r="A5" s="231"/>
      <c r="B5" s="240"/>
      <c r="C5" s="54" t="s">
        <v>68</v>
      </c>
      <c r="D5" s="55" t="s">
        <v>15</v>
      </c>
      <c r="E5" s="56">
        <v>220000</v>
      </c>
      <c r="F5" s="56">
        <v>220000</v>
      </c>
      <c r="G5" s="56">
        <v>220000</v>
      </c>
      <c r="H5" s="78" t="s">
        <v>154</v>
      </c>
      <c r="I5" s="60"/>
      <c r="J5" s="60"/>
      <c r="K5" s="61"/>
      <c r="L5" s="60"/>
      <c r="M5" s="133" t="s">
        <v>60</v>
      </c>
      <c r="N5" s="135" t="s">
        <v>62</v>
      </c>
      <c r="O5" s="189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8" ht="15" customHeight="1">
      <c r="A6" s="231"/>
      <c r="B6" s="240"/>
      <c r="C6" s="54" t="s">
        <v>69</v>
      </c>
      <c r="D6" s="55" t="s">
        <v>196</v>
      </c>
      <c r="E6" s="56">
        <v>150000</v>
      </c>
      <c r="F6" s="56"/>
      <c r="G6" s="56">
        <v>25000</v>
      </c>
      <c r="H6" s="78" t="s">
        <v>197</v>
      </c>
      <c r="I6" s="60"/>
      <c r="J6" s="60"/>
      <c r="K6" s="61"/>
      <c r="L6" s="60"/>
      <c r="M6" s="133" t="s">
        <v>60</v>
      </c>
      <c r="N6" s="135" t="s">
        <v>62</v>
      </c>
      <c r="O6" s="189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8" ht="15" customHeight="1">
      <c r="A7" s="231"/>
      <c r="B7" s="240"/>
      <c r="C7" s="54" t="s">
        <v>70</v>
      </c>
      <c r="D7" s="63" t="s">
        <v>16</v>
      </c>
      <c r="E7" s="56">
        <v>95000</v>
      </c>
      <c r="F7" s="56">
        <v>55000</v>
      </c>
      <c r="G7" s="56">
        <v>55000</v>
      </c>
      <c r="H7" s="79" t="s">
        <v>213</v>
      </c>
      <c r="I7" s="57"/>
      <c r="J7" s="57"/>
      <c r="K7" s="58"/>
      <c r="L7" s="57"/>
      <c r="M7" s="133" t="s">
        <v>60</v>
      </c>
      <c r="N7" s="135" t="s">
        <v>62</v>
      </c>
      <c r="O7" s="189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38" ht="15" customHeight="1">
      <c r="A8" s="231"/>
      <c r="B8" s="240"/>
      <c r="C8" s="62" t="s">
        <v>202</v>
      </c>
      <c r="D8" s="63" t="s">
        <v>212</v>
      </c>
      <c r="E8" s="64">
        <v>15000</v>
      </c>
      <c r="F8" s="64"/>
      <c r="G8" s="64">
        <v>15000</v>
      </c>
      <c r="H8" s="79" t="s">
        <v>214</v>
      </c>
      <c r="I8" s="65"/>
      <c r="J8" s="65"/>
      <c r="K8" s="66"/>
      <c r="L8" s="65"/>
      <c r="M8" s="136" t="s">
        <v>60</v>
      </c>
      <c r="N8" s="137" t="s">
        <v>62</v>
      </c>
      <c r="O8" s="189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9" spans="1:38" ht="15" customHeight="1">
      <c r="A9" s="231"/>
      <c r="B9" s="240"/>
      <c r="C9" s="54" t="s">
        <v>215</v>
      </c>
      <c r="D9" s="55" t="s">
        <v>216</v>
      </c>
      <c r="E9" s="56">
        <v>15000</v>
      </c>
      <c r="F9" s="56">
        <v>10000</v>
      </c>
      <c r="G9" s="56">
        <v>10000</v>
      </c>
      <c r="H9" s="78" t="s">
        <v>217</v>
      </c>
      <c r="I9" s="57"/>
      <c r="J9" s="57"/>
      <c r="K9" s="57"/>
      <c r="L9" s="57"/>
      <c r="M9" s="136" t="s">
        <v>60</v>
      </c>
      <c r="N9" s="137" t="s">
        <v>62</v>
      </c>
      <c r="O9" s="189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</row>
    <row r="10" spans="1:38" ht="15" customHeight="1">
      <c r="A10" s="231"/>
      <c r="B10" s="240"/>
      <c r="C10" s="93" t="s">
        <v>218</v>
      </c>
      <c r="D10" s="85" t="s">
        <v>219</v>
      </c>
      <c r="E10" s="204">
        <v>474000</v>
      </c>
      <c r="F10" s="204"/>
      <c r="G10" s="204"/>
      <c r="H10" s="127" t="s">
        <v>269</v>
      </c>
      <c r="I10" s="87"/>
      <c r="J10" s="87"/>
      <c r="K10" s="143"/>
      <c r="L10" s="87"/>
      <c r="M10" s="136" t="s">
        <v>60</v>
      </c>
      <c r="N10" s="136" t="s">
        <v>60</v>
      </c>
      <c r="O10" s="189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</row>
    <row r="11" spans="1:38" ht="15.75" thickBot="1">
      <c r="A11" s="231"/>
      <c r="B11" s="240"/>
      <c r="C11" s="93" t="s">
        <v>218</v>
      </c>
      <c r="D11" s="85" t="s">
        <v>254</v>
      </c>
      <c r="E11" s="204">
        <v>200000</v>
      </c>
      <c r="F11" s="204"/>
      <c r="G11" s="204"/>
      <c r="H11" s="127" t="s">
        <v>270</v>
      </c>
      <c r="I11" s="87"/>
      <c r="J11" s="87"/>
      <c r="K11" s="143"/>
      <c r="L11" s="87"/>
      <c r="M11" s="136" t="s">
        <v>60</v>
      </c>
      <c r="N11" s="136" t="s">
        <v>60</v>
      </c>
      <c r="O11" s="189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</row>
    <row r="12" spans="1:38" ht="15" customHeight="1" thickBot="1">
      <c r="A12" s="231"/>
      <c r="B12" s="240"/>
      <c r="C12" s="26" t="s">
        <v>22</v>
      </c>
      <c r="D12" s="1" t="s">
        <v>71</v>
      </c>
      <c r="E12" s="2">
        <f>E13++E14+E15+E16</f>
        <v>1385000</v>
      </c>
      <c r="F12" s="2">
        <f>F13+F14+F15+F16</f>
        <v>0</v>
      </c>
      <c r="G12" s="2">
        <f>G13+G14+G15+G16</f>
        <v>0</v>
      </c>
      <c r="H12" s="33"/>
      <c r="I12" s="33"/>
      <c r="J12" s="33"/>
      <c r="K12" s="33"/>
      <c r="L12" s="33"/>
      <c r="M12" s="34"/>
      <c r="N12" s="35"/>
      <c r="O12" s="189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>
      <c r="A13" s="231"/>
      <c r="B13" s="240"/>
      <c r="C13" s="67" t="s">
        <v>135</v>
      </c>
      <c r="D13" s="50" t="s">
        <v>220</v>
      </c>
      <c r="E13" s="68">
        <v>200000</v>
      </c>
      <c r="F13" s="68"/>
      <c r="G13" s="68"/>
      <c r="H13" s="125"/>
      <c r="I13" s="51"/>
      <c r="J13" s="51"/>
      <c r="K13" s="51"/>
      <c r="L13" s="51"/>
      <c r="M13" s="52" t="s">
        <v>60</v>
      </c>
      <c r="N13" s="132" t="s">
        <v>62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</row>
    <row r="14" spans="1:38">
      <c r="A14" s="231"/>
      <c r="B14" s="240"/>
      <c r="C14" s="77" t="s">
        <v>221</v>
      </c>
      <c r="D14" s="55" t="s">
        <v>222</v>
      </c>
      <c r="E14" s="56">
        <v>100000</v>
      </c>
      <c r="F14" s="56"/>
      <c r="G14" s="56"/>
      <c r="H14" s="139"/>
      <c r="I14" s="57"/>
      <c r="J14" s="57"/>
      <c r="K14" s="57"/>
      <c r="L14" s="57"/>
      <c r="M14" s="57" t="s">
        <v>60</v>
      </c>
      <c r="N14" s="205" t="s">
        <v>62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38" ht="24">
      <c r="A15" s="231"/>
      <c r="B15" s="240"/>
      <c r="C15" s="206" t="s">
        <v>223</v>
      </c>
      <c r="D15" s="208" t="s">
        <v>224</v>
      </c>
      <c r="E15" s="204">
        <v>1000000</v>
      </c>
      <c r="F15" s="204"/>
      <c r="G15" s="204"/>
      <c r="H15" s="207"/>
      <c r="I15" s="87"/>
      <c r="J15" s="87"/>
      <c r="K15" s="87"/>
      <c r="L15" s="87"/>
      <c r="M15" s="136" t="s">
        <v>60</v>
      </c>
      <c r="N15" s="137" t="s">
        <v>62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38" ht="15.75" thickBot="1">
      <c r="A16" s="231"/>
      <c r="B16" s="240"/>
      <c r="C16" s="206" t="s">
        <v>253</v>
      </c>
      <c r="D16" s="208" t="s">
        <v>255</v>
      </c>
      <c r="E16" s="204">
        <v>85000</v>
      </c>
      <c r="F16" s="204"/>
      <c r="G16" s="204"/>
      <c r="H16" s="207"/>
      <c r="I16" s="87"/>
      <c r="J16" s="87"/>
      <c r="K16" s="87"/>
      <c r="L16" s="87"/>
      <c r="M16" s="143" t="s">
        <v>60</v>
      </c>
      <c r="N16" s="144" t="s">
        <v>62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</row>
    <row r="17" spans="1:37" ht="30.75" thickBot="1">
      <c r="A17" s="231"/>
      <c r="B17" s="240"/>
      <c r="C17" s="26" t="s">
        <v>18</v>
      </c>
      <c r="D17" s="1" t="s">
        <v>73</v>
      </c>
      <c r="E17" s="2">
        <f>E18+E19+E20</f>
        <v>256000</v>
      </c>
      <c r="F17" s="2">
        <f>F18+F19+F20</f>
        <v>260000</v>
      </c>
      <c r="G17" s="2">
        <f>G18+G19+G20</f>
        <v>220000</v>
      </c>
      <c r="H17" s="121"/>
      <c r="I17" s="41"/>
      <c r="J17" s="41"/>
      <c r="K17" s="41"/>
      <c r="L17" s="41"/>
      <c r="M17" s="46"/>
      <c r="N17" s="120"/>
      <c r="O17" s="182"/>
      <c r="P17" s="182"/>
      <c r="Q17" s="182"/>
      <c r="R17" s="182"/>
      <c r="S17" s="188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</row>
    <row r="18" spans="1:37" ht="33" customHeight="1">
      <c r="A18" s="231"/>
      <c r="B18" s="240"/>
      <c r="C18" s="47" t="s">
        <v>19</v>
      </c>
      <c r="D18" s="119" t="s">
        <v>74</v>
      </c>
      <c r="E18" s="72">
        <v>246000</v>
      </c>
      <c r="F18" s="72">
        <v>250000</v>
      </c>
      <c r="G18" s="72">
        <v>210000</v>
      </c>
      <c r="H18" s="183" t="s">
        <v>155</v>
      </c>
      <c r="I18" s="51"/>
      <c r="J18" s="51"/>
      <c r="K18" s="51"/>
      <c r="L18" s="51"/>
      <c r="M18" s="52" t="s">
        <v>60</v>
      </c>
      <c r="N18" s="53" t="s">
        <v>62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ht="15" customHeight="1">
      <c r="A19" s="231"/>
      <c r="B19" s="240"/>
      <c r="C19" s="54" t="s">
        <v>20</v>
      </c>
      <c r="D19" s="55" t="s">
        <v>21</v>
      </c>
      <c r="E19" s="73">
        <v>5000</v>
      </c>
      <c r="F19" s="73">
        <v>5000</v>
      </c>
      <c r="G19" s="73">
        <v>5000</v>
      </c>
      <c r="H19" s="55"/>
      <c r="I19" s="57"/>
      <c r="J19" s="57"/>
      <c r="K19" s="57"/>
      <c r="L19" s="57"/>
      <c r="M19" s="58" t="s">
        <v>60</v>
      </c>
      <c r="N19" s="59" t="s">
        <v>62</v>
      </c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</row>
    <row r="20" spans="1:37" ht="15" customHeight="1" thickBot="1">
      <c r="A20" s="231"/>
      <c r="B20" s="240"/>
      <c r="C20" s="70" t="s">
        <v>184</v>
      </c>
      <c r="D20" s="63" t="s">
        <v>75</v>
      </c>
      <c r="E20" s="74">
        <v>5000</v>
      </c>
      <c r="F20" s="74">
        <v>5000</v>
      </c>
      <c r="G20" s="74">
        <v>5000</v>
      </c>
      <c r="H20" s="63"/>
      <c r="I20" s="65"/>
      <c r="J20" s="65"/>
      <c r="K20" s="65"/>
      <c r="L20" s="65"/>
      <c r="M20" s="71"/>
      <c r="N20" s="75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ht="15" customHeight="1" thickBot="1">
      <c r="A21" s="231"/>
      <c r="B21" s="240"/>
      <c r="C21" s="4" t="s">
        <v>11</v>
      </c>
      <c r="D21" s="44" t="s">
        <v>131</v>
      </c>
      <c r="E21" s="45">
        <f>E22+E23+E24+E25+E26+E27++E28+E29+E31+E30</f>
        <v>856000</v>
      </c>
      <c r="F21" s="45">
        <f>F22+F23+F24+F25+F26+F27+F28+F29</f>
        <v>30000</v>
      </c>
      <c r="G21" s="45">
        <f>G22+G23+G24+G25+G26+G27+G28+G29</f>
        <v>30000</v>
      </c>
      <c r="H21" s="44"/>
      <c r="I21" s="41"/>
      <c r="J21" s="41"/>
      <c r="K21" s="41"/>
      <c r="L21" s="41"/>
      <c r="M21" s="42"/>
      <c r="N21" s="43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</row>
    <row r="22" spans="1:37">
      <c r="A22" s="231"/>
      <c r="B22" s="240"/>
      <c r="C22" s="67" t="s">
        <v>13</v>
      </c>
      <c r="D22" s="50" t="s">
        <v>132</v>
      </c>
      <c r="E22" s="72">
        <v>30000</v>
      </c>
      <c r="F22" s="72">
        <v>30000</v>
      </c>
      <c r="G22" s="72">
        <v>30000</v>
      </c>
      <c r="H22" s="50"/>
      <c r="I22" s="51"/>
      <c r="J22" s="51"/>
      <c r="K22" s="51"/>
      <c r="L22" s="51"/>
      <c r="M22" s="51" t="s">
        <v>60</v>
      </c>
      <c r="N22" s="122" t="s">
        <v>62</v>
      </c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</row>
    <row r="23" spans="1:37" ht="15" customHeight="1">
      <c r="A23" s="231"/>
      <c r="B23" s="240"/>
      <c r="C23" s="70" t="s">
        <v>133</v>
      </c>
      <c r="D23" s="63" t="s">
        <v>198</v>
      </c>
      <c r="E23" s="74">
        <v>160000</v>
      </c>
      <c r="F23" s="74"/>
      <c r="G23" s="74"/>
      <c r="H23" s="63"/>
      <c r="I23" s="65"/>
      <c r="J23" s="65"/>
      <c r="K23" s="65"/>
      <c r="L23" s="65"/>
      <c r="M23" s="65" t="s">
        <v>60</v>
      </c>
      <c r="N23" s="124" t="s">
        <v>62</v>
      </c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15" customHeight="1">
      <c r="A24" s="231"/>
      <c r="B24" s="240"/>
      <c r="C24" s="70" t="s">
        <v>225</v>
      </c>
      <c r="D24" s="63" t="s">
        <v>226</v>
      </c>
      <c r="E24" s="74">
        <v>180000</v>
      </c>
      <c r="F24" s="74"/>
      <c r="G24" s="74"/>
      <c r="H24" s="63"/>
      <c r="I24" s="65"/>
      <c r="J24" s="65"/>
      <c r="K24" s="65"/>
      <c r="L24" s="65"/>
      <c r="M24" s="65"/>
      <c r="N24" s="124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24">
      <c r="A25" s="231"/>
      <c r="B25" s="240"/>
      <c r="C25" s="70" t="s">
        <v>228</v>
      </c>
      <c r="D25" s="83" t="s">
        <v>227</v>
      </c>
      <c r="E25" s="74">
        <v>0</v>
      </c>
      <c r="F25" s="74"/>
      <c r="G25" s="74"/>
      <c r="H25" s="63"/>
      <c r="I25" s="65"/>
      <c r="J25" s="65"/>
      <c r="K25" s="65"/>
      <c r="L25" s="65"/>
      <c r="M25" s="65"/>
      <c r="N25" s="124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1:37" ht="24">
      <c r="A26" s="231"/>
      <c r="B26" s="240"/>
      <c r="C26" s="70" t="s">
        <v>229</v>
      </c>
      <c r="D26" s="83" t="s">
        <v>230</v>
      </c>
      <c r="E26" s="74">
        <v>70000</v>
      </c>
      <c r="F26" s="74"/>
      <c r="G26" s="74"/>
      <c r="H26" s="63"/>
      <c r="I26" s="65"/>
      <c r="J26" s="65"/>
      <c r="K26" s="65"/>
      <c r="L26" s="65"/>
      <c r="M26" s="65"/>
      <c r="N26" s="124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1:37" ht="15" customHeight="1">
      <c r="A27" s="231"/>
      <c r="B27" s="240"/>
      <c r="C27" s="70" t="s">
        <v>231</v>
      </c>
      <c r="D27" s="63" t="s">
        <v>232</v>
      </c>
      <c r="E27" s="74">
        <v>88500</v>
      </c>
      <c r="F27" s="74"/>
      <c r="G27" s="74"/>
      <c r="H27" s="63"/>
      <c r="I27" s="65"/>
      <c r="J27" s="65"/>
      <c r="K27" s="65"/>
      <c r="L27" s="65"/>
      <c r="M27" s="65"/>
      <c r="N27" s="124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</row>
    <row r="28" spans="1:37" ht="15" customHeight="1">
      <c r="A28" s="231"/>
      <c r="B28" s="240"/>
      <c r="C28" s="70" t="s">
        <v>251</v>
      </c>
      <c r="D28" s="63" t="s">
        <v>233</v>
      </c>
      <c r="E28" s="74">
        <v>20000</v>
      </c>
      <c r="F28" s="74"/>
      <c r="G28" s="74"/>
      <c r="H28" s="63"/>
      <c r="I28" s="65"/>
      <c r="J28" s="65"/>
      <c r="K28" s="65"/>
      <c r="L28" s="65"/>
      <c r="M28" s="65"/>
      <c r="N28" s="124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ht="15" customHeight="1" thickBot="1">
      <c r="A29" s="231"/>
      <c r="B29" s="241"/>
      <c r="C29" s="70" t="s">
        <v>252</v>
      </c>
      <c r="D29" s="63" t="s">
        <v>250</v>
      </c>
      <c r="E29" s="74">
        <v>120000</v>
      </c>
      <c r="F29" s="74"/>
      <c r="G29" s="74"/>
      <c r="H29" s="63"/>
      <c r="I29" s="65"/>
      <c r="J29" s="65"/>
      <c r="K29" s="65"/>
      <c r="L29" s="65"/>
      <c r="M29" s="65"/>
      <c r="N29" s="124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</row>
    <row r="30" spans="1:37" ht="15" customHeight="1">
      <c r="A30" s="231"/>
      <c r="B30" s="227"/>
      <c r="C30" s="206" t="s">
        <v>258</v>
      </c>
      <c r="D30" s="85" t="s">
        <v>266</v>
      </c>
      <c r="E30" s="86">
        <v>87500</v>
      </c>
      <c r="F30" s="86"/>
      <c r="G30" s="86"/>
      <c r="H30" s="85"/>
      <c r="I30" s="87"/>
      <c r="J30" s="87"/>
      <c r="K30" s="87"/>
      <c r="L30" s="87"/>
      <c r="M30" s="143"/>
      <c r="N30" s="209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</row>
    <row r="31" spans="1:37" ht="15" customHeight="1" thickBot="1">
      <c r="A31" s="231"/>
      <c r="B31" s="227"/>
      <c r="C31" s="206" t="s">
        <v>267</v>
      </c>
      <c r="D31" s="85" t="s">
        <v>259</v>
      </c>
      <c r="E31" s="86">
        <v>100000</v>
      </c>
      <c r="F31" s="86"/>
      <c r="G31" s="86"/>
      <c r="H31" s="85"/>
      <c r="I31" s="87"/>
      <c r="J31" s="87"/>
      <c r="K31" s="87"/>
      <c r="L31" s="87"/>
      <c r="M31" s="143"/>
      <c r="N31" s="209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</row>
    <row r="32" spans="1:37" ht="15" customHeight="1" thickBot="1">
      <c r="A32" s="231"/>
      <c r="B32" s="239" t="s">
        <v>8</v>
      </c>
      <c r="C32" s="3" t="s">
        <v>34</v>
      </c>
      <c r="D32" s="1" t="s">
        <v>199</v>
      </c>
      <c r="E32" s="2">
        <f>E33+E34+E35</f>
        <v>335000</v>
      </c>
      <c r="F32" s="2">
        <f>F33+F34+F35</f>
        <v>335000</v>
      </c>
      <c r="G32" s="2">
        <f>G33+G34+G35</f>
        <v>335000</v>
      </c>
      <c r="H32" s="40"/>
      <c r="I32" s="41"/>
      <c r="J32" s="41"/>
      <c r="K32" s="41"/>
      <c r="L32" s="41"/>
      <c r="M32" s="46"/>
      <c r="N32" s="43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</row>
    <row r="33" spans="1:37" ht="33" customHeight="1">
      <c r="A33" s="231"/>
      <c r="B33" s="240"/>
      <c r="C33" s="47" t="s">
        <v>35</v>
      </c>
      <c r="D33" s="50" t="s">
        <v>24</v>
      </c>
      <c r="E33" s="80">
        <v>100000</v>
      </c>
      <c r="F33" s="72">
        <v>200000</v>
      </c>
      <c r="G33" s="72">
        <v>200000</v>
      </c>
      <c r="H33" s="138" t="s">
        <v>171</v>
      </c>
      <c r="I33" s="51"/>
      <c r="J33" s="51"/>
      <c r="K33" s="51"/>
      <c r="L33" s="51"/>
      <c r="M33" s="52" t="s">
        <v>60</v>
      </c>
      <c r="N33" s="132" t="s">
        <v>62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</row>
    <row r="34" spans="1:37" ht="15" customHeight="1">
      <c r="A34" s="231"/>
      <c r="B34" s="240"/>
      <c r="C34" s="54" t="s">
        <v>76</v>
      </c>
      <c r="D34" s="55" t="s">
        <v>77</v>
      </c>
      <c r="E34" s="81">
        <v>35000</v>
      </c>
      <c r="F34" s="73">
        <v>35000</v>
      </c>
      <c r="G34" s="73">
        <v>35000</v>
      </c>
      <c r="H34" s="139" t="s">
        <v>172</v>
      </c>
      <c r="I34" s="57"/>
      <c r="J34" s="57"/>
      <c r="K34" s="57"/>
      <c r="L34" s="57"/>
      <c r="M34" s="58" t="s">
        <v>60</v>
      </c>
      <c r="N34" s="123" t="s">
        <v>62</v>
      </c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</row>
    <row r="35" spans="1:37" ht="15" customHeight="1" thickBot="1">
      <c r="A35" s="231"/>
      <c r="B35" s="240"/>
      <c r="C35" s="62" t="s">
        <v>78</v>
      </c>
      <c r="D35" s="63" t="s">
        <v>33</v>
      </c>
      <c r="E35" s="82">
        <v>200000</v>
      </c>
      <c r="F35" s="74">
        <v>100000</v>
      </c>
      <c r="G35" s="74">
        <v>100000</v>
      </c>
      <c r="H35" s="140" t="s">
        <v>173</v>
      </c>
      <c r="I35" s="65"/>
      <c r="J35" s="65"/>
      <c r="K35" s="65"/>
      <c r="L35" s="65"/>
      <c r="M35" s="66" t="s">
        <v>60</v>
      </c>
      <c r="N35" s="124" t="s">
        <v>62</v>
      </c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pans="1:37" ht="15" customHeight="1" thickBot="1">
      <c r="A36" s="231"/>
      <c r="B36" s="240"/>
      <c r="C36" s="3" t="s">
        <v>200</v>
      </c>
      <c r="D36" s="1" t="s">
        <v>23</v>
      </c>
      <c r="E36" s="2">
        <f>E37+E38+E39+E40</f>
        <v>320000</v>
      </c>
      <c r="F36" s="2">
        <f>F37+F38+F39</f>
        <v>70000</v>
      </c>
      <c r="G36" s="2">
        <f>G37+G38+G39</f>
        <v>70000</v>
      </c>
      <c r="H36" s="40"/>
      <c r="I36" s="41"/>
      <c r="J36" s="41"/>
      <c r="K36" s="41"/>
      <c r="L36" s="41"/>
      <c r="M36" s="46"/>
      <c r="N36" s="43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</row>
    <row r="37" spans="1:37" ht="24">
      <c r="A37" s="231"/>
      <c r="B37" s="240"/>
      <c r="C37" s="177" t="s">
        <v>187</v>
      </c>
      <c r="D37" s="83" t="s">
        <v>188</v>
      </c>
      <c r="E37" s="82">
        <v>220000</v>
      </c>
      <c r="F37" s="74"/>
      <c r="G37" s="74"/>
      <c r="H37" s="140"/>
      <c r="I37" s="65"/>
      <c r="J37" s="65"/>
      <c r="K37" s="65"/>
      <c r="L37" s="65"/>
      <c r="M37" s="66"/>
      <c r="N37" s="124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</row>
    <row r="38" spans="1:37" ht="24.75">
      <c r="A38" s="231"/>
      <c r="B38" s="242"/>
      <c r="C38" s="55" t="s">
        <v>189</v>
      </c>
      <c r="D38" s="213" t="s">
        <v>79</v>
      </c>
      <c r="E38" s="81">
        <v>20000</v>
      </c>
      <c r="F38" s="73">
        <v>70000</v>
      </c>
      <c r="G38" s="73">
        <v>70000</v>
      </c>
      <c r="H38" s="222" t="s">
        <v>174</v>
      </c>
      <c r="I38" s="57"/>
      <c r="J38" s="57">
        <v>1</v>
      </c>
      <c r="K38" s="57">
        <v>1</v>
      </c>
      <c r="L38" s="57">
        <v>1</v>
      </c>
      <c r="M38" s="57" t="s">
        <v>60</v>
      </c>
      <c r="N38" s="223" t="s">
        <v>62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</row>
    <row r="39" spans="1:37" ht="15.75" thickBot="1">
      <c r="A39" s="232"/>
      <c r="B39" s="241"/>
      <c r="C39" s="93" t="s">
        <v>234</v>
      </c>
      <c r="D39" s="208" t="s">
        <v>235</v>
      </c>
      <c r="E39" s="210">
        <v>20000</v>
      </c>
      <c r="F39" s="86"/>
      <c r="G39" s="86"/>
      <c r="H39" s="211"/>
      <c r="I39" s="87"/>
      <c r="J39" s="87"/>
      <c r="K39" s="87"/>
      <c r="L39" s="87"/>
      <c r="M39" s="143"/>
      <c r="N39" s="209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24.75" thickBot="1">
      <c r="A40" s="226"/>
      <c r="B40" s="227"/>
      <c r="C40" s="93" t="s">
        <v>264</v>
      </c>
      <c r="D40" s="208" t="s">
        <v>265</v>
      </c>
      <c r="E40" s="210">
        <v>60000</v>
      </c>
      <c r="F40" s="86"/>
      <c r="G40" s="86"/>
      <c r="H40" s="211"/>
      <c r="I40" s="87"/>
      <c r="J40" s="87"/>
      <c r="K40" s="87"/>
      <c r="L40" s="87"/>
      <c r="M40" s="143"/>
      <c r="N40" s="209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</row>
    <row r="41" spans="1:37" ht="45.75" customHeight="1" thickBot="1">
      <c r="A41" s="233" t="s">
        <v>186</v>
      </c>
      <c r="B41" s="239" t="s">
        <v>185</v>
      </c>
      <c r="C41" s="4" t="s">
        <v>25</v>
      </c>
      <c r="D41" s="1" t="s">
        <v>26</v>
      </c>
      <c r="E41" s="2">
        <f>E42</f>
        <v>228000</v>
      </c>
      <c r="F41" s="2">
        <f>F42</f>
        <v>180000</v>
      </c>
      <c r="G41" s="2">
        <f>G42</f>
        <v>190000</v>
      </c>
      <c r="H41" s="121" t="s">
        <v>156</v>
      </c>
      <c r="I41" s="41">
        <v>13</v>
      </c>
      <c r="J41" s="41">
        <v>13</v>
      </c>
      <c r="K41" s="41">
        <v>13</v>
      </c>
      <c r="L41" s="41">
        <v>13</v>
      </c>
      <c r="M41" s="46" t="s">
        <v>60</v>
      </c>
      <c r="N41" s="120" t="s">
        <v>62</v>
      </c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</row>
    <row r="42" spans="1:37" ht="15" customHeight="1" thickBot="1">
      <c r="A42" s="234"/>
      <c r="B42" s="240"/>
      <c r="C42" s="84" t="s">
        <v>27</v>
      </c>
      <c r="D42" s="85" t="s">
        <v>28</v>
      </c>
      <c r="E42" s="86">
        <v>228000</v>
      </c>
      <c r="F42" s="86">
        <v>180000</v>
      </c>
      <c r="G42" s="86">
        <v>190000</v>
      </c>
      <c r="H42" s="85"/>
      <c r="I42" s="85"/>
      <c r="J42" s="85"/>
      <c r="K42" s="85"/>
      <c r="L42" s="85"/>
      <c r="M42" s="141"/>
      <c r="N42" s="14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</row>
    <row r="43" spans="1:37" ht="15" customHeight="1" thickBot="1">
      <c r="A43" s="234"/>
      <c r="B43" s="240"/>
      <c r="C43" s="4" t="s">
        <v>29</v>
      </c>
      <c r="D43" s="20" t="s">
        <v>80</v>
      </c>
      <c r="E43" s="2">
        <f>E44+E45+E46+E47+E48+E49</f>
        <v>3671750</v>
      </c>
      <c r="F43" s="2">
        <f>F44+F45+F46+F47+F48</f>
        <v>2435000</v>
      </c>
      <c r="G43" s="2">
        <f>G44+G45+G46+G47+G48</f>
        <v>2640000</v>
      </c>
      <c r="H43" s="121" t="s">
        <v>157</v>
      </c>
      <c r="I43" s="41">
        <v>9</v>
      </c>
      <c r="J43" s="41">
        <v>9</v>
      </c>
      <c r="K43" s="41">
        <v>9</v>
      </c>
      <c r="L43" s="41">
        <v>9</v>
      </c>
      <c r="M43" s="43" t="s">
        <v>60</v>
      </c>
      <c r="N43" s="120" t="s">
        <v>62</v>
      </c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</row>
    <row r="44" spans="1:37" ht="15" customHeight="1">
      <c r="A44" s="234"/>
      <c r="B44" s="240"/>
      <c r="C44" s="67" t="s">
        <v>30</v>
      </c>
      <c r="D44" s="50" t="s">
        <v>81</v>
      </c>
      <c r="E44" s="72">
        <v>1202000</v>
      </c>
      <c r="F44" s="72">
        <v>1250000</v>
      </c>
      <c r="G44" s="72">
        <v>1300000</v>
      </c>
      <c r="H44" s="50"/>
      <c r="I44" s="51"/>
      <c r="J44" s="51"/>
      <c r="K44" s="51"/>
      <c r="L44" s="51"/>
      <c r="M44" s="88"/>
      <c r="N44" s="12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</row>
    <row r="45" spans="1:37" ht="15" customHeight="1">
      <c r="A45" s="234"/>
      <c r="B45" s="240"/>
      <c r="C45" s="77" t="s">
        <v>31</v>
      </c>
      <c r="D45" s="55" t="s">
        <v>82</v>
      </c>
      <c r="E45" s="73">
        <v>1742500</v>
      </c>
      <c r="F45" s="73">
        <v>1100000</v>
      </c>
      <c r="G45" s="73">
        <v>1200000</v>
      </c>
      <c r="H45" s="55"/>
      <c r="I45" s="57"/>
      <c r="J45" s="57"/>
      <c r="K45" s="57"/>
      <c r="L45" s="57"/>
      <c r="M45" s="89"/>
      <c r="N45" s="123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</row>
    <row r="46" spans="1:37" ht="15" customHeight="1">
      <c r="A46" s="234"/>
      <c r="B46" s="240"/>
      <c r="C46" s="70" t="s">
        <v>32</v>
      </c>
      <c r="D46" s="63" t="s">
        <v>83</v>
      </c>
      <c r="E46" s="74">
        <v>206000</v>
      </c>
      <c r="F46" s="74">
        <v>35000</v>
      </c>
      <c r="G46" s="74">
        <v>40000</v>
      </c>
      <c r="H46" s="63"/>
      <c r="I46" s="65"/>
      <c r="J46" s="65"/>
      <c r="K46" s="65"/>
      <c r="L46" s="65"/>
      <c r="M46" s="71"/>
      <c r="N46" s="124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24">
      <c r="A47" s="234"/>
      <c r="B47" s="240"/>
      <c r="C47" s="54" t="s">
        <v>151</v>
      </c>
      <c r="D47" s="213" t="s">
        <v>136</v>
      </c>
      <c r="E47" s="56">
        <v>463750</v>
      </c>
      <c r="F47" s="56">
        <v>50000</v>
      </c>
      <c r="G47" s="56">
        <v>100000</v>
      </c>
      <c r="H47" s="55"/>
      <c r="I47" s="57"/>
      <c r="J47" s="57"/>
      <c r="K47" s="57"/>
      <c r="L47" s="57"/>
      <c r="M47" s="139"/>
      <c r="N47" s="214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</row>
    <row r="48" spans="1:37" ht="15" customHeight="1">
      <c r="A48" s="234"/>
      <c r="B48" s="240"/>
      <c r="C48" s="224" t="s">
        <v>236</v>
      </c>
      <c r="D48" s="213" t="s">
        <v>237</v>
      </c>
      <c r="E48" s="56">
        <v>50000</v>
      </c>
      <c r="F48" s="56"/>
      <c r="G48" s="56"/>
      <c r="H48" s="55"/>
      <c r="I48" s="57"/>
      <c r="J48" s="57"/>
      <c r="K48" s="58"/>
      <c r="L48" s="57"/>
      <c r="M48" s="225"/>
      <c r="N48" s="59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</row>
    <row r="49" spans="1:37" ht="15" customHeight="1" thickBot="1">
      <c r="A49" s="234"/>
      <c r="B49" s="240"/>
      <c r="C49" s="93" t="s">
        <v>256</v>
      </c>
      <c r="D49" s="208" t="s">
        <v>257</v>
      </c>
      <c r="E49" s="204">
        <v>7500</v>
      </c>
      <c r="F49" s="204"/>
      <c r="G49" s="204"/>
      <c r="H49" s="85"/>
      <c r="I49" s="87"/>
      <c r="J49" s="87"/>
      <c r="K49" s="143"/>
      <c r="L49" s="87"/>
      <c r="M49" s="212"/>
      <c r="N49" s="181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</row>
    <row r="50" spans="1:37" ht="15" customHeight="1" thickBot="1">
      <c r="A50" s="234"/>
      <c r="B50" s="240"/>
      <c r="C50" s="4" t="s">
        <v>17</v>
      </c>
      <c r="D50" s="44" t="s">
        <v>134</v>
      </c>
      <c r="E50" s="45">
        <f>E51</f>
        <v>60000</v>
      </c>
      <c r="F50" s="45">
        <f>F51</f>
        <v>15000</v>
      </c>
      <c r="G50" s="45">
        <f>G51</f>
        <v>25000</v>
      </c>
      <c r="H50" s="44"/>
      <c r="I50" s="41"/>
      <c r="J50" s="41"/>
      <c r="K50" s="41"/>
      <c r="L50" s="41"/>
      <c r="M50" s="42"/>
      <c r="N50" s="43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</row>
    <row r="51" spans="1:37" ht="24.75" customHeight="1" thickBot="1">
      <c r="A51" s="234"/>
      <c r="B51" s="241"/>
      <c r="C51" s="67" t="s">
        <v>72</v>
      </c>
      <c r="D51" s="119" t="s">
        <v>136</v>
      </c>
      <c r="E51" s="72">
        <v>60000</v>
      </c>
      <c r="F51" s="72">
        <v>15000</v>
      </c>
      <c r="G51" s="72">
        <v>25000</v>
      </c>
      <c r="H51" s="76" t="s">
        <v>158</v>
      </c>
      <c r="I51" s="51"/>
      <c r="J51" s="51"/>
      <c r="K51" s="51"/>
      <c r="L51" s="51"/>
      <c r="M51" s="52" t="s">
        <v>60</v>
      </c>
      <c r="N51" s="122" t="s">
        <v>62</v>
      </c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</row>
    <row r="52" spans="1:37" ht="33" customHeight="1" thickBot="1">
      <c r="A52" s="234"/>
      <c r="B52" s="239" t="s">
        <v>7</v>
      </c>
      <c r="C52" s="6" t="s">
        <v>48</v>
      </c>
      <c r="D52" s="5" t="s">
        <v>182</v>
      </c>
      <c r="E52" s="2">
        <f>E53+E54+E55+E56+E57+E58+E59</f>
        <v>355000</v>
      </c>
      <c r="F52" s="2">
        <f>F53+F54+F55+F56+F57+F58+F59</f>
        <v>385000</v>
      </c>
      <c r="G52" s="2">
        <f>G53+G54+G55+G56+G57+G58+G59</f>
        <v>315000</v>
      </c>
      <c r="H52" s="126"/>
      <c r="I52" s="37"/>
      <c r="J52" s="37"/>
      <c r="K52" s="37"/>
      <c r="L52" s="37"/>
      <c r="M52" s="38"/>
      <c r="N52" s="39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</row>
    <row r="53" spans="1:37" ht="15" customHeight="1">
      <c r="A53" s="234"/>
      <c r="B53" s="240"/>
      <c r="C53" s="47" t="s">
        <v>49</v>
      </c>
      <c r="D53" s="50" t="s">
        <v>36</v>
      </c>
      <c r="E53" s="90">
        <v>100000</v>
      </c>
      <c r="F53" s="90">
        <v>100000</v>
      </c>
      <c r="G53" s="90">
        <v>100000</v>
      </c>
      <c r="H53" s="76" t="s">
        <v>159</v>
      </c>
      <c r="I53" s="51"/>
      <c r="J53" s="51"/>
      <c r="K53" s="51"/>
      <c r="L53" s="51"/>
      <c r="M53" s="52" t="s">
        <v>60</v>
      </c>
      <c r="N53" s="132" t="s">
        <v>62</v>
      </c>
      <c r="O53" s="182"/>
      <c r="P53" s="182"/>
      <c r="Q53" s="182"/>
      <c r="R53" s="182"/>
      <c r="S53" s="188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</row>
    <row r="54" spans="1:37" ht="15" customHeight="1">
      <c r="A54" s="234"/>
      <c r="B54" s="240"/>
      <c r="C54" s="47" t="s">
        <v>84</v>
      </c>
      <c r="D54" s="50" t="s">
        <v>238</v>
      </c>
      <c r="E54" s="90">
        <v>30000</v>
      </c>
      <c r="F54" s="90"/>
      <c r="G54" s="90"/>
      <c r="H54" s="76"/>
      <c r="I54" s="51"/>
      <c r="J54" s="51"/>
      <c r="K54" s="51"/>
      <c r="L54" s="51"/>
      <c r="M54" s="52"/>
      <c r="N54" s="13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</row>
    <row r="55" spans="1:37" ht="15" customHeight="1">
      <c r="A55" s="234"/>
      <c r="B55" s="240"/>
      <c r="C55" s="47" t="s">
        <v>86</v>
      </c>
      <c r="D55" s="50" t="s">
        <v>239</v>
      </c>
      <c r="E55" s="90">
        <v>0</v>
      </c>
      <c r="F55" s="90"/>
      <c r="G55" s="90"/>
      <c r="H55" s="76"/>
      <c r="I55" s="51"/>
      <c r="J55" s="51"/>
      <c r="K55" s="51"/>
      <c r="L55" s="51"/>
      <c r="M55" s="52"/>
      <c r="N55" s="13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5" customHeight="1">
      <c r="A56" s="234"/>
      <c r="B56" s="240"/>
      <c r="C56" s="47" t="s">
        <v>88</v>
      </c>
      <c r="D56" s="50" t="s">
        <v>85</v>
      </c>
      <c r="E56" s="90">
        <v>10000</v>
      </c>
      <c r="F56" s="90">
        <v>15000</v>
      </c>
      <c r="G56" s="90">
        <v>15000</v>
      </c>
      <c r="H56" s="76" t="s">
        <v>160</v>
      </c>
      <c r="I56" s="51"/>
      <c r="J56" s="51"/>
      <c r="K56" s="51"/>
      <c r="L56" s="51"/>
      <c r="M56" s="52" t="s">
        <v>60</v>
      </c>
      <c r="N56" s="132" t="s">
        <v>62</v>
      </c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</row>
    <row r="57" spans="1:37" ht="15" customHeight="1">
      <c r="A57" s="234"/>
      <c r="B57" s="240"/>
      <c r="C57" s="54" t="s">
        <v>190</v>
      </c>
      <c r="D57" s="55" t="s">
        <v>87</v>
      </c>
      <c r="E57" s="91">
        <v>100000</v>
      </c>
      <c r="F57" s="91">
        <v>110000</v>
      </c>
      <c r="G57" s="91">
        <v>110000</v>
      </c>
      <c r="H57" s="78" t="s">
        <v>161</v>
      </c>
      <c r="I57" s="57"/>
      <c r="J57" s="57"/>
      <c r="K57" s="57"/>
      <c r="L57" s="57"/>
      <c r="M57" s="58" t="s">
        <v>60</v>
      </c>
      <c r="N57" s="123" t="s">
        <v>62</v>
      </c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</row>
    <row r="58" spans="1:37" ht="15" customHeight="1">
      <c r="A58" s="234"/>
      <c r="B58" s="240"/>
      <c r="C58" s="62" t="s">
        <v>206</v>
      </c>
      <c r="D58" s="83" t="s">
        <v>89</v>
      </c>
      <c r="E58" s="92">
        <v>45000</v>
      </c>
      <c r="F58" s="92">
        <v>40000</v>
      </c>
      <c r="G58" s="92">
        <v>40000</v>
      </c>
      <c r="H58" s="79" t="s">
        <v>162</v>
      </c>
      <c r="I58" s="65"/>
      <c r="J58" s="65"/>
      <c r="K58" s="65"/>
      <c r="L58" s="65"/>
      <c r="M58" s="66" t="s">
        <v>60</v>
      </c>
      <c r="N58" s="124" t="s">
        <v>62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</row>
    <row r="59" spans="1:37" ht="23.25" customHeight="1" thickBot="1">
      <c r="A59" s="234"/>
      <c r="B59" s="240"/>
      <c r="C59" s="62" t="s">
        <v>240</v>
      </c>
      <c r="D59" s="83" t="s">
        <v>260</v>
      </c>
      <c r="E59" s="92">
        <v>70000</v>
      </c>
      <c r="F59" s="92">
        <v>120000</v>
      </c>
      <c r="G59" s="92">
        <v>50000</v>
      </c>
      <c r="H59" s="79" t="s">
        <v>207</v>
      </c>
      <c r="I59" s="65"/>
      <c r="J59" s="65"/>
      <c r="K59" s="65"/>
      <c r="L59" s="65"/>
      <c r="M59" s="66" t="s">
        <v>60</v>
      </c>
      <c r="N59" s="124" t="s">
        <v>62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</row>
    <row r="60" spans="1:37" ht="15" customHeight="1" thickBot="1">
      <c r="A60" s="234"/>
      <c r="B60" s="240"/>
      <c r="C60" s="6" t="s">
        <v>109</v>
      </c>
      <c r="D60" s="44" t="s">
        <v>91</v>
      </c>
      <c r="E60" s="45">
        <f>E61+E62</f>
        <v>7186112</v>
      </c>
      <c r="F60" s="45">
        <f>F61</f>
        <v>800000</v>
      </c>
      <c r="G60" s="45">
        <f>G61</f>
        <v>800000</v>
      </c>
      <c r="H60" s="145" t="s">
        <v>163</v>
      </c>
      <c r="I60" s="41"/>
      <c r="J60" s="41"/>
      <c r="K60" s="41"/>
      <c r="L60" s="41"/>
      <c r="M60" s="36" t="s">
        <v>63</v>
      </c>
      <c r="N60" s="146" t="s">
        <v>64</v>
      </c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</row>
    <row r="61" spans="1:37" ht="15" customHeight="1" thickBot="1">
      <c r="A61" s="234"/>
      <c r="B61" s="241"/>
      <c r="C61" s="93" t="s">
        <v>111</v>
      </c>
      <c r="D61" s="85" t="s">
        <v>93</v>
      </c>
      <c r="E61" s="86">
        <v>1253000</v>
      </c>
      <c r="F61" s="86">
        <v>800000</v>
      </c>
      <c r="G61" s="86">
        <v>800000</v>
      </c>
      <c r="H61" s="127"/>
      <c r="I61" s="87"/>
      <c r="J61" s="87"/>
      <c r="K61" s="87"/>
      <c r="L61" s="87"/>
      <c r="M61" s="143"/>
      <c r="N61" s="144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</row>
    <row r="62" spans="1:37" ht="15" customHeight="1" thickBot="1">
      <c r="A62" s="234"/>
      <c r="B62" s="227"/>
      <c r="C62" s="93" t="s">
        <v>262</v>
      </c>
      <c r="D62" s="85" t="s">
        <v>263</v>
      </c>
      <c r="E62" s="86">
        <v>5933112</v>
      </c>
      <c r="F62" s="86"/>
      <c r="G62" s="86"/>
      <c r="H62" s="127"/>
      <c r="I62" s="87"/>
      <c r="J62" s="87"/>
      <c r="K62" s="87"/>
      <c r="L62" s="87"/>
      <c r="M62" s="143"/>
      <c r="N62" s="144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</row>
    <row r="63" spans="1:37" ht="33" customHeight="1" thickBot="1">
      <c r="A63" s="234"/>
      <c r="B63" s="239" t="s">
        <v>6</v>
      </c>
      <c r="C63" s="6" t="s">
        <v>51</v>
      </c>
      <c r="D63" s="44" t="s">
        <v>56</v>
      </c>
      <c r="E63" s="45">
        <f>E64</f>
        <v>60000</v>
      </c>
      <c r="F63" s="45">
        <f>F64</f>
        <v>60000</v>
      </c>
      <c r="G63" s="45">
        <f>G64</f>
        <v>60000</v>
      </c>
      <c r="H63" s="5" t="s">
        <v>164</v>
      </c>
      <c r="I63" s="148"/>
      <c r="J63" s="148"/>
      <c r="K63" s="148"/>
      <c r="L63" s="148"/>
      <c r="M63" s="149" t="s">
        <v>60</v>
      </c>
      <c r="N63" s="147" t="s">
        <v>62</v>
      </c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</row>
    <row r="64" spans="1:37" ht="15" customHeight="1" thickBot="1">
      <c r="A64" s="234"/>
      <c r="B64" s="241"/>
      <c r="C64" s="94" t="s">
        <v>94</v>
      </c>
      <c r="D64" s="215" t="s">
        <v>95</v>
      </c>
      <c r="E64" s="68">
        <v>60000</v>
      </c>
      <c r="F64" s="68">
        <v>60000</v>
      </c>
      <c r="G64" s="68">
        <v>60000</v>
      </c>
      <c r="H64" s="76"/>
      <c r="I64" s="51"/>
      <c r="J64" s="51"/>
      <c r="K64" s="51"/>
      <c r="L64" s="51"/>
      <c r="M64" s="69"/>
      <c r="N64" s="12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</row>
    <row r="65" spans="1:37" ht="15" customHeight="1" thickBot="1">
      <c r="A65" s="234"/>
      <c r="B65" s="239" t="s">
        <v>41</v>
      </c>
      <c r="C65" s="27" t="s">
        <v>201</v>
      </c>
      <c r="D65" s="21" t="s">
        <v>96</v>
      </c>
      <c r="E65" s="11">
        <f>E66+E67+E68+E69</f>
        <v>124000</v>
      </c>
      <c r="F65" s="22">
        <f>F66+F67+F68+F69</f>
        <v>85000</v>
      </c>
      <c r="G65" s="22">
        <f>G66+G67+G68+G69</f>
        <v>85000</v>
      </c>
      <c r="H65" s="23"/>
      <c r="I65" s="23"/>
      <c r="J65" s="23"/>
      <c r="K65" s="23"/>
      <c r="L65" s="23"/>
      <c r="M65" s="15"/>
      <c r="N65" s="24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</row>
    <row r="66" spans="1:37" ht="15" customHeight="1">
      <c r="A66" s="234"/>
      <c r="B66" s="240"/>
      <c r="C66" s="95" t="s">
        <v>54</v>
      </c>
      <c r="D66" s="96" t="s">
        <v>261</v>
      </c>
      <c r="E66" s="97">
        <v>59000</v>
      </c>
      <c r="F66" s="97">
        <v>35000</v>
      </c>
      <c r="G66" s="97">
        <v>35000</v>
      </c>
      <c r="H66" s="114" t="s">
        <v>61</v>
      </c>
      <c r="I66" s="99">
        <v>885</v>
      </c>
      <c r="J66" s="99">
        <v>885</v>
      </c>
      <c r="K66" s="99">
        <v>885</v>
      </c>
      <c r="L66" s="99">
        <v>885</v>
      </c>
      <c r="M66" s="151" t="s">
        <v>60</v>
      </c>
      <c r="N66" s="132" t="s">
        <v>62</v>
      </c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</row>
    <row r="67" spans="1:37" ht="15" customHeight="1">
      <c r="A67" s="234"/>
      <c r="B67" s="240"/>
      <c r="C67" s="101" t="s">
        <v>97</v>
      </c>
      <c r="D67" s="102" t="s">
        <v>98</v>
      </c>
      <c r="E67" s="103">
        <v>35000</v>
      </c>
      <c r="F67" s="103">
        <v>20000</v>
      </c>
      <c r="G67" s="103">
        <v>20000</v>
      </c>
      <c r="H67" s="118" t="s">
        <v>165</v>
      </c>
      <c r="I67" s="104"/>
      <c r="J67" s="104"/>
      <c r="K67" s="104"/>
      <c r="L67" s="104"/>
      <c r="M67" s="152" t="s">
        <v>60</v>
      </c>
      <c r="N67" s="135" t="s">
        <v>62</v>
      </c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</row>
    <row r="68" spans="1:37" ht="15" customHeight="1">
      <c r="A68" s="234"/>
      <c r="B68" s="240"/>
      <c r="C68" s="101" t="s">
        <v>99</v>
      </c>
      <c r="D68" s="102" t="s">
        <v>100</v>
      </c>
      <c r="E68" s="103">
        <v>25000</v>
      </c>
      <c r="F68" s="103">
        <v>25000</v>
      </c>
      <c r="G68" s="103">
        <v>25000</v>
      </c>
      <c r="H68" s="163" t="s">
        <v>166</v>
      </c>
      <c r="I68" s="104">
        <v>12</v>
      </c>
      <c r="J68" s="104">
        <v>12</v>
      </c>
      <c r="K68" s="104">
        <v>12</v>
      </c>
      <c r="L68" s="104">
        <v>12</v>
      </c>
      <c r="M68" s="104" t="s">
        <v>60</v>
      </c>
      <c r="N68" s="219" t="s">
        <v>62</v>
      </c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</row>
    <row r="69" spans="1:37" ht="25.5" thickBot="1">
      <c r="A69" s="234"/>
      <c r="B69" s="240"/>
      <c r="C69" s="115" t="s">
        <v>241</v>
      </c>
      <c r="D69" s="218" t="s">
        <v>242</v>
      </c>
      <c r="E69" s="117">
        <v>5000</v>
      </c>
      <c r="F69" s="117">
        <v>5000</v>
      </c>
      <c r="G69" s="117">
        <v>5000</v>
      </c>
      <c r="H69" s="216"/>
      <c r="I69" s="179"/>
      <c r="J69" s="179"/>
      <c r="K69" s="179"/>
      <c r="L69" s="179"/>
      <c r="M69" s="217"/>
      <c r="N69" s="166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</row>
    <row r="70" spans="1:37" ht="33" customHeight="1" thickBot="1">
      <c r="A70" s="234"/>
      <c r="B70" s="240"/>
      <c r="C70" s="28" t="s">
        <v>47</v>
      </c>
      <c r="D70" s="25" t="s">
        <v>101</v>
      </c>
      <c r="E70" s="13">
        <f>E71+E72+E73+E74</f>
        <v>265000</v>
      </c>
      <c r="F70" s="13">
        <f>F71+F72+F73+F74</f>
        <v>215000</v>
      </c>
      <c r="G70" s="13">
        <f>G71+G72+G73+G74</f>
        <v>240000</v>
      </c>
      <c r="H70" s="153" t="s">
        <v>167</v>
      </c>
      <c r="I70" s="14"/>
      <c r="J70" s="14"/>
      <c r="K70" s="14"/>
      <c r="L70" s="14"/>
      <c r="M70" s="154" t="s">
        <v>60</v>
      </c>
      <c r="N70" s="155" t="s">
        <v>62</v>
      </c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</row>
    <row r="71" spans="1:37">
      <c r="A71" s="234"/>
      <c r="B71" s="240"/>
      <c r="C71" s="95" t="s">
        <v>37</v>
      </c>
      <c r="D71" s="96" t="s">
        <v>102</v>
      </c>
      <c r="E71" s="97">
        <v>210000</v>
      </c>
      <c r="F71" s="97">
        <v>180000</v>
      </c>
      <c r="G71" s="97">
        <v>200000</v>
      </c>
      <c r="H71" s="98"/>
      <c r="I71" s="99"/>
      <c r="J71" s="99"/>
      <c r="K71" s="99"/>
      <c r="L71" s="99"/>
      <c r="M71" s="100"/>
      <c r="N71" s="53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</row>
    <row r="72" spans="1:37">
      <c r="A72" s="234"/>
      <c r="B72" s="240"/>
      <c r="C72" s="101" t="s">
        <v>103</v>
      </c>
      <c r="D72" s="102" t="s">
        <v>104</v>
      </c>
      <c r="E72" s="103">
        <v>35000</v>
      </c>
      <c r="F72" s="103">
        <v>25000</v>
      </c>
      <c r="G72" s="103">
        <v>30000</v>
      </c>
      <c r="H72" s="102"/>
      <c r="I72" s="104"/>
      <c r="J72" s="104"/>
      <c r="K72" s="104"/>
      <c r="L72" s="104"/>
      <c r="M72" s="105"/>
      <c r="N72" s="110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</row>
    <row r="73" spans="1:37" ht="15" customHeight="1">
      <c r="A73" s="234"/>
      <c r="B73" s="240"/>
      <c r="C73" s="101" t="s">
        <v>105</v>
      </c>
      <c r="D73" s="102" t="s">
        <v>106</v>
      </c>
      <c r="E73" s="103">
        <v>10000</v>
      </c>
      <c r="F73" s="103">
        <v>5000</v>
      </c>
      <c r="G73" s="103">
        <v>5000</v>
      </c>
      <c r="H73" s="102"/>
      <c r="I73" s="104"/>
      <c r="J73" s="104"/>
      <c r="K73" s="104"/>
      <c r="L73" s="104"/>
      <c r="M73" s="105"/>
      <c r="N73" s="110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</row>
    <row r="74" spans="1:37" ht="15" customHeight="1" thickBot="1">
      <c r="A74" s="235"/>
      <c r="B74" s="241"/>
      <c r="C74" s="101" t="s">
        <v>107</v>
      </c>
      <c r="D74" s="102" t="s">
        <v>108</v>
      </c>
      <c r="E74" s="103">
        <v>10000</v>
      </c>
      <c r="F74" s="103">
        <v>5000</v>
      </c>
      <c r="G74" s="103">
        <v>5000</v>
      </c>
      <c r="H74" s="102"/>
      <c r="I74" s="104"/>
      <c r="J74" s="104"/>
      <c r="K74" s="104"/>
      <c r="L74" s="104"/>
      <c r="M74" s="105"/>
      <c r="N74" s="110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</row>
    <row r="75" spans="1:37" ht="15" customHeight="1" thickBot="1">
      <c r="A75" s="236" t="s">
        <v>38</v>
      </c>
      <c r="B75" s="250" t="s">
        <v>42</v>
      </c>
      <c r="C75" s="30" t="s">
        <v>112</v>
      </c>
      <c r="D75" s="17" t="s">
        <v>52</v>
      </c>
      <c r="E75" s="19">
        <f>E76</f>
        <v>60000</v>
      </c>
      <c r="F75" s="19">
        <f>F76</f>
        <v>50000</v>
      </c>
      <c r="G75" s="19">
        <f>G76</f>
        <v>100000</v>
      </c>
      <c r="H75" s="23" t="s">
        <v>168</v>
      </c>
      <c r="I75" s="157">
        <v>1</v>
      </c>
      <c r="J75" s="157">
        <v>1</v>
      </c>
      <c r="K75" s="157">
        <v>1</v>
      </c>
      <c r="L75" s="157">
        <v>1</v>
      </c>
      <c r="M75" s="154" t="s">
        <v>60</v>
      </c>
      <c r="N75" s="155" t="s">
        <v>62</v>
      </c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</row>
    <row r="76" spans="1:37" ht="15" customHeight="1" thickBot="1">
      <c r="A76" s="237"/>
      <c r="B76" s="251"/>
      <c r="C76" s="106" t="s">
        <v>57</v>
      </c>
      <c r="D76" s="107" t="s">
        <v>113</v>
      </c>
      <c r="E76" s="108">
        <v>60000</v>
      </c>
      <c r="F76" s="108">
        <v>50000</v>
      </c>
      <c r="G76" s="108">
        <v>100000</v>
      </c>
      <c r="H76" s="107"/>
      <c r="I76" s="109"/>
      <c r="J76" s="109"/>
      <c r="K76" s="109"/>
      <c r="L76" s="109"/>
      <c r="M76" s="111"/>
      <c r="N76" s="128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</row>
    <row r="77" spans="1:37" ht="15" customHeight="1" thickBot="1">
      <c r="A77" s="237"/>
      <c r="B77" s="251"/>
      <c r="C77" s="29" t="s">
        <v>203</v>
      </c>
      <c r="D77" s="7" t="s">
        <v>110</v>
      </c>
      <c r="E77" s="8">
        <f>E78</f>
        <v>252750</v>
      </c>
      <c r="F77" s="8">
        <f>F78</f>
        <v>180000</v>
      </c>
      <c r="G77" s="8">
        <f>G78</f>
        <v>180000</v>
      </c>
      <c r="H77" s="21" t="s">
        <v>169</v>
      </c>
      <c r="I77" s="158"/>
      <c r="J77" s="158"/>
      <c r="K77" s="158"/>
      <c r="L77" s="158"/>
      <c r="M77" s="159" t="s">
        <v>66</v>
      </c>
      <c r="N77" s="161" t="s">
        <v>65</v>
      </c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</row>
    <row r="78" spans="1:37" ht="15" customHeight="1" thickBot="1">
      <c r="A78" s="237"/>
      <c r="B78" s="251"/>
      <c r="C78" s="95" t="s">
        <v>204</v>
      </c>
      <c r="D78" s="96" t="s">
        <v>50</v>
      </c>
      <c r="E78" s="97">
        <v>252750</v>
      </c>
      <c r="F78" s="97">
        <v>180000</v>
      </c>
      <c r="G78" s="97">
        <v>180000</v>
      </c>
      <c r="H78" s="98"/>
      <c r="I78" s="112"/>
      <c r="J78" s="112"/>
      <c r="K78" s="99"/>
      <c r="L78" s="99"/>
      <c r="M78" s="100"/>
      <c r="N78" s="53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</row>
    <row r="79" spans="1:37" ht="33" customHeight="1" thickBot="1">
      <c r="A79" s="237"/>
      <c r="B79" s="251"/>
      <c r="C79" s="27" t="s">
        <v>114</v>
      </c>
      <c r="D79" s="10" t="s">
        <v>116</v>
      </c>
      <c r="E79" s="11">
        <f>E80+E81</f>
        <v>45000</v>
      </c>
      <c r="F79" s="11">
        <f>F80+F81</f>
        <v>20000</v>
      </c>
      <c r="G79" s="11">
        <f>G80+G81</f>
        <v>35000</v>
      </c>
      <c r="H79" s="21" t="s">
        <v>170</v>
      </c>
      <c r="I79" s="9"/>
      <c r="J79" s="9"/>
      <c r="K79" s="9"/>
      <c r="L79" s="9"/>
      <c r="M79" s="160" t="s">
        <v>60</v>
      </c>
      <c r="N79" s="161" t="s">
        <v>62</v>
      </c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</row>
    <row r="80" spans="1:37" ht="15" customHeight="1">
      <c r="A80" s="237"/>
      <c r="B80" s="251"/>
      <c r="C80" s="95" t="s">
        <v>115</v>
      </c>
      <c r="D80" s="96" t="s">
        <v>55</v>
      </c>
      <c r="E80" s="97">
        <v>30000</v>
      </c>
      <c r="F80" s="97">
        <v>20000</v>
      </c>
      <c r="G80" s="97">
        <v>30000</v>
      </c>
      <c r="H80" s="98"/>
      <c r="I80" s="99"/>
      <c r="J80" s="99"/>
      <c r="K80" s="99"/>
      <c r="L80" s="99"/>
      <c r="M80" s="100"/>
      <c r="N80" s="53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</row>
    <row r="81" spans="1:37" ht="15" customHeight="1" thickBot="1">
      <c r="A81" s="237"/>
      <c r="B81" s="252"/>
      <c r="C81" s="115" t="s">
        <v>191</v>
      </c>
      <c r="D81" s="116" t="s">
        <v>192</v>
      </c>
      <c r="E81" s="117">
        <v>15000</v>
      </c>
      <c r="F81" s="117"/>
      <c r="G81" s="117">
        <v>5000</v>
      </c>
      <c r="H81" s="178"/>
      <c r="I81" s="179"/>
      <c r="J81" s="179"/>
      <c r="K81" s="179"/>
      <c r="L81" s="179"/>
      <c r="M81" s="180"/>
      <c r="N81" s="181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</row>
    <row r="82" spans="1:37" ht="14.25" customHeight="1" thickBot="1">
      <c r="A82" s="237"/>
      <c r="B82" s="239" t="s">
        <v>43</v>
      </c>
      <c r="C82" s="30" t="s">
        <v>120</v>
      </c>
      <c r="D82" s="17" t="s">
        <v>121</v>
      </c>
      <c r="E82" s="19">
        <f>E83+E84+E85+E86+E87+E88</f>
        <v>270000</v>
      </c>
      <c r="F82" s="19">
        <f>F83+F84+F85+F86+F87+F88</f>
        <v>79000</v>
      </c>
      <c r="G82" s="19">
        <f>G83+G84+G85+G86+G87+G88</f>
        <v>85000</v>
      </c>
      <c r="H82" s="12"/>
      <c r="I82" s="14"/>
      <c r="J82" s="14"/>
      <c r="K82" s="14"/>
      <c r="L82" s="14"/>
      <c r="M82" s="15"/>
      <c r="N82" s="18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</row>
    <row r="83" spans="1:37" ht="24.75">
      <c r="A83" s="237"/>
      <c r="B83" s="240"/>
      <c r="C83" s="95" t="s">
        <v>125</v>
      </c>
      <c r="D83" s="113" t="s">
        <v>122</v>
      </c>
      <c r="E83" s="97">
        <v>50000</v>
      </c>
      <c r="F83" s="97">
        <v>20000</v>
      </c>
      <c r="G83" s="97">
        <v>20000</v>
      </c>
      <c r="H83" s="114" t="s">
        <v>175</v>
      </c>
      <c r="I83" s="171">
        <v>1</v>
      </c>
      <c r="J83" s="171">
        <v>1</v>
      </c>
      <c r="K83" s="171">
        <v>1</v>
      </c>
      <c r="L83" s="171">
        <v>1</v>
      </c>
      <c r="M83" s="171" t="s">
        <v>60</v>
      </c>
      <c r="N83" s="165" t="s">
        <v>62</v>
      </c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</row>
    <row r="84" spans="1:37" ht="24">
      <c r="A84" s="237"/>
      <c r="B84" s="240"/>
      <c r="C84" s="115" t="s">
        <v>123</v>
      </c>
      <c r="D84" s="116" t="s">
        <v>124</v>
      </c>
      <c r="E84" s="117">
        <v>25000</v>
      </c>
      <c r="F84" s="117">
        <v>15000</v>
      </c>
      <c r="G84" s="117">
        <v>15000</v>
      </c>
      <c r="H84" s="164" t="s">
        <v>176</v>
      </c>
      <c r="I84" s="172"/>
      <c r="J84" s="172"/>
      <c r="K84" s="172"/>
      <c r="L84" s="172"/>
      <c r="M84" s="173" t="s">
        <v>60</v>
      </c>
      <c r="N84" s="166" t="s">
        <v>62</v>
      </c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1:37" ht="15" customHeight="1">
      <c r="A85" s="237"/>
      <c r="B85" s="240"/>
      <c r="C85" s="101" t="s">
        <v>193</v>
      </c>
      <c r="D85" s="102" t="s">
        <v>126</v>
      </c>
      <c r="E85" s="103">
        <v>20000</v>
      </c>
      <c r="F85" s="103">
        <v>20000</v>
      </c>
      <c r="G85" s="103">
        <v>20000</v>
      </c>
      <c r="H85" s="118" t="s">
        <v>177</v>
      </c>
      <c r="I85" s="174"/>
      <c r="J85" s="174"/>
      <c r="K85" s="174"/>
      <c r="L85" s="174"/>
      <c r="M85" s="174" t="s">
        <v>60</v>
      </c>
      <c r="N85" s="167" t="s">
        <v>62</v>
      </c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</row>
    <row r="86" spans="1:37" ht="15" customHeight="1">
      <c r="A86" s="237"/>
      <c r="B86" s="240"/>
      <c r="C86" s="101" t="s">
        <v>194</v>
      </c>
      <c r="D86" s="102" t="s">
        <v>127</v>
      </c>
      <c r="E86" s="103">
        <v>15000</v>
      </c>
      <c r="F86" s="103">
        <v>12000</v>
      </c>
      <c r="G86" s="103">
        <v>15000</v>
      </c>
      <c r="H86" s="118" t="s">
        <v>178</v>
      </c>
      <c r="I86" s="174"/>
      <c r="J86" s="174"/>
      <c r="K86" s="174"/>
      <c r="L86" s="174"/>
      <c r="M86" s="174" t="s">
        <v>60</v>
      </c>
      <c r="N86" s="167" t="s">
        <v>62</v>
      </c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</row>
    <row r="87" spans="1:37" ht="15" customHeight="1">
      <c r="A87" s="237"/>
      <c r="B87" s="240"/>
      <c r="C87" s="101" t="s">
        <v>195</v>
      </c>
      <c r="D87" s="102" t="s">
        <v>243</v>
      </c>
      <c r="E87" s="103">
        <v>150000</v>
      </c>
      <c r="F87" s="103">
        <v>12000</v>
      </c>
      <c r="G87" s="103">
        <v>15000</v>
      </c>
      <c r="H87" s="118" t="s">
        <v>246</v>
      </c>
      <c r="I87" s="174">
        <v>0</v>
      </c>
      <c r="J87" s="174">
        <v>1</v>
      </c>
      <c r="K87" s="174">
        <v>0</v>
      </c>
      <c r="L87" s="174">
        <v>0</v>
      </c>
      <c r="M87" s="174" t="s">
        <v>60</v>
      </c>
      <c r="N87" s="167" t="s">
        <v>62</v>
      </c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</row>
    <row r="88" spans="1:37" ht="15" customHeight="1" thickBot="1">
      <c r="A88" s="238"/>
      <c r="B88" s="240"/>
      <c r="C88" s="115" t="s">
        <v>244</v>
      </c>
      <c r="D88" s="116" t="s">
        <v>245</v>
      </c>
      <c r="E88" s="117">
        <v>10000</v>
      </c>
      <c r="F88" s="117"/>
      <c r="G88" s="117"/>
      <c r="H88" s="220" t="s">
        <v>247</v>
      </c>
      <c r="I88" s="172"/>
      <c r="J88" s="172"/>
      <c r="K88" s="172"/>
      <c r="L88" s="172"/>
      <c r="M88" s="173"/>
      <c r="N88" s="166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</row>
    <row r="89" spans="1:37" ht="15" customHeight="1" thickBot="1">
      <c r="A89" s="236" t="s">
        <v>39</v>
      </c>
      <c r="B89" s="240"/>
      <c r="C89" s="16" t="s">
        <v>51</v>
      </c>
      <c r="D89" s="12" t="s">
        <v>56</v>
      </c>
      <c r="E89" s="13">
        <f>E90+E91+E92</f>
        <v>120000</v>
      </c>
      <c r="F89" s="13">
        <f>F90+F91+F92</f>
        <v>120000</v>
      </c>
      <c r="G89" s="13">
        <f>G90+G91+G92</f>
        <v>120000</v>
      </c>
      <c r="H89" s="23" t="s">
        <v>179</v>
      </c>
      <c r="I89" s="157"/>
      <c r="J89" s="157"/>
      <c r="K89" s="157"/>
      <c r="L89" s="157"/>
      <c r="M89" s="154" t="s">
        <v>60</v>
      </c>
      <c r="N89" s="155" t="s">
        <v>62</v>
      </c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</row>
    <row r="90" spans="1:37" ht="15" customHeight="1">
      <c r="A90" s="237"/>
      <c r="B90" s="240"/>
      <c r="C90" s="95" t="s">
        <v>53</v>
      </c>
      <c r="D90" s="96" t="s">
        <v>117</v>
      </c>
      <c r="E90" s="97">
        <v>60000</v>
      </c>
      <c r="F90" s="97">
        <v>60000</v>
      </c>
      <c r="G90" s="97">
        <v>60000</v>
      </c>
      <c r="H90" s="114"/>
      <c r="I90" s="171"/>
      <c r="J90" s="171"/>
      <c r="K90" s="171"/>
      <c r="L90" s="171"/>
      <c r="M90" s="175"/>
      <c r="N90" s="13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</row>
    <row r="91" spans="1:37" ht="15" customHeight="1">
      <c r="A91" s="237"/>
      <c r="B91" s="240"/>
      <c r="C91" s="101" t="s">
        <v>118</v>
      </c>
      <c r="D91" s="102" t="s">
        <v>119</v>
      </c>
      <c r="E91" s="103">
        <v>45000</v>
      </c>
      <c r="F91" s="103">
        <v>45000</v>
      </c>
      <c r="G91" s="103">
        <v>45000</v>
      </c>
      <c r="H91" s="163"/>
      <c r="I91" s="174"/>
      <c r="J91" s="174"/>
      <c r="K91" s="174"/>
      <c r="L91" s="174"/>
      <c r="M91" s="174"/>
      <c r="N91" s="174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</row>
    <row r="92" spans="1:37" ht="15" customHeight="1" thickBot="1">
      <c r="A92" s="237"/>
      <c r="B92" s="240"/>
      <c r="C92" s="115" t="s">
        <v>248</v>
      </c>
      <c r="D92" s="116" t="s">
        <v>249</v>
      </c>
      <c r="E92" s="117">
        <v>15000</v>
      </c>
      <c r="F92" s="117">
        <v>15000</v>
      </c>
      <c r="G92" s="117">
        <v>15000</v>
      </c>
      <c r="H92" s="216"/>
      <c r="I92" s="172"/>
      <c r="J92" s="172"/>
      <c r="K92" s="172"/>
      <c r="L92" s="172"/>
      <c r="M92" s="173"/>
      <c r="N92" s="221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</row>
    <row r="93" spans="1:37" ht="15" customHeight="1" thickBot="1">
      <c r="A93" s="237"/>
      <c r="B93" s="240"/>
      <c r="C93" s="30" t="s">
        <v>90</v>
      </c>
      <c r="D93" s="17" t="s">
        <v>137</v>
      </c>
      <c r="E93" s="19">
        <f>E94+E95+E96+E97+E98+E99+E100</f>
        <v>86000</v>
      </c>
      <c r="F93" s="19">
        <f>F94+F95+F96+F97+F98+F99+F100</f>
        <v>83000</v>
      </c>
      <c r="G93" s="19">
        <f>G94+G95+G96+G97+G98+G99+G100</f>
        <v>83000</v>
      </c>
      <c r="H93" s="156" t="s">
        <v>180</v>
      </c>
      <c r="I93" s="157"/>
      <c r="J93" s="157"/>
      <c r="K93" s="157"/>
      <c r="L93" s="157"/>
      <c r="M93" s="154" t="s">
        <v>60</v>
      </c>
      <c r="N93" s="155" t="s">
        <v>62</v>
      </c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</row>
    <row r="94" spans="1:37" ht="15" customHeight="1">
      <c r="A94" s="237"/>
      <c r="B94" s="240"/>
      <c r="C94" s="95" t="s">
        <v>92</v>
      </c>
      <c r="D94" s="96" t="s">
        <v>138</v>
      </c>
      <c r="E94" s="97">
        <v>15000</v>
      </c>
      <c r="F94" s="97">
        <v>15000</v>
      </c>
      <c r="G94" s="97">
        <v>15000</v>
      </c>
      <c r="H94" s="162"/>
      <c r="I94" s="171"/>
      <c r="J94" s="171"/>
      <c r="K94" s="171"/>
      <c r="L94" s="171"/>
      <c r="M94" s="171"/>
      <c r="N94" s="169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</row>
    <row r="95" spans="1:37" ht="12.75" customHeight="1">
      <c r="A95" s="237"/>
      <c r="B95" s="240"/>
      <c r="C95" s="101" t="s">
        <v>139</v>
      </c>
      <c r="D95" s="102" t="s">
        <v>140</v>
      </c>
      <c r="E95" s="103">
        <v>3000</v>
      </c>
      <c r="F95" s="103">
        <v>3000</v>
      </c>
      <c r="G95" s="103">
        <v>3000</v>
      </c>
      <c r="H95" s="163"/>
      <c r="I95" s="174"/>
      <c r="J95" s="174"/>
      <c r="K95" s="174"/>
      <c r="L95" s="174"/>
      <c r="M95" s="174"/>
      <c r="N95" s="170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</row>
    <row r="96" spans="1:37">
      <c r="A96" s="237"/>
      <c r="B96" s="240"/>
      <c r="C96" s="101" t="s">
        <v>141</v>
      </c>
      <c r="D96" s="102" t="s">
        <v>142</v>
      </c>
      <c r="E96" s="103">
        <v>25000</v>
      </c>
      <c r="F96" s="103">
        <v>25000</v>
      </c>
      <c r="G96" s="103">
        <v>25000</v>
      </c>
      <c r="H96" s="163"/>
      <c r="I96" s="174"/>
      <c r="J96" s="174"/>
      <c r="K96" s="174"/>
      <c r="L96" s="174"/>
      <c r="M96" s="174"/>
      <c r="N96" s="170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>
      <c r="A97" s="237"/>
      <c r="B97" s="240"/>
      <c r="C97" s="101" t="s">
        <v>143</v>
      </c>
      <c r="D97" s="102" t="s">
        <v>144</v>
      </c>
      <c r="E97" s="103">
        <v>2000</v>
      </c>
      <c r="F97" s="103">
        <v>2000</v>
      </c>
      <c r="G97" s="103">
        <v>2000</v>
      </c>
      <c r="H97" s="163"/>
      <c r="I97" s="174"/>
      <c r="J97" s="174"/>
      <c r="K97" s="174"/>
      <c r="L97" s="174"/>
      <c r="M97" s="174"/>
      <c r="N97" s="170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>
      <c r="A98" s="237"/>
      <c r="B98" s="240"/>
      <c r="C98" s="101" t="s">
        <v>145</v>
      </c>
      <c r="D98" s="102" t="s">
        <v>146</v>
      </c>
      <c r="E98" s="103">
        <v>3000</v>
      </c>
      <c r="F98" s="103">
        <v>3000</v>
      </c>
      <c r="G98" s="103">
        <v>3000</v>
      </c>
      <c r="H98" s="163"/>
      <c r="I98" s="174"/>
      <c r="J98" s="174"/>
      <c r="K98" s="174"/>
      <c r="L98" s="174"/>
      <c r="M98" s="174"/>
      <c r="N98" s="170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>
      <c r="A99" s="237"/>
      <c r="B99" s="240"/>
      <c r="C99" s="101" t="s">
        <v>147</v>
      </c>
      <c r="D99" s="102" t="s">
        <v>148</v>
      </c>
      <c r="E99" s="103">
        <v>25000</v>
      </c>
      <c r="F99" s="103">
        <v>20000</v>
      </c>
      <c r="G99" s="103">
        <v>20000</v>
      </c>
      <c r="H99" s="163"/>
      <c r="I99" s="174"/>
      <c r="J99" s="174"/>
      <c r="K99" s="174"/>
      <c r="L99" s="174"/>
      <c r="M99" s="174"/>
      <c r="N99" s="170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ht="15.75" thickBot="1">
      <c r="A100" s="238"/>
      <c r="B100" s="241"/>
      <c r="C100" s="106" t="s">
        <v>149</v>
      </c>
      <c r="D100" s="107" t="s">
        <v>150</v>
      </c>
      <c r="E100" s="108">
        <v>13000</v>
      </c>
      <c r="F100" s="108">
        <v>15000</v>
      </c>
      <c r="G100" s="108">
        <v>15000</v>
      </c>
      <c r="H100" s="150"/>
      <c r="I100" s="176"/>
      <c r="J100" s="176"/>
      <c r="K100" s="176"/>
      <c r="L100" s="176"/>
      <c r="M100" s="176"/>
      <c r="N100" s="168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 ht="30.75" thickBot="1">
      <c r="A101" s="245" t="s">
        <v>39</v>
      </c>
      <c r="B101" s="246"/>
      <c r="C101" s="16" t="s">
        <v>58</v>
      </c>
      <c r="D101" s="12" t="s">
        <v>128</v>
      </c>
      <c r="E101" s="13">
        <f>E102+E103</f>
        <v>213000</v>
      </c>
      <c r="F101" s="13">
        <f>F102+F103</f>
        <v>90400</v>
      </c>
      <c r="G101" s="13">
        <f>G102+G103</f>
        <v>93000</v>
      </c>
      <c r="H101" s="21" t="s">
        <v>181</v>
      </c>
      <c r="I101" s="157">
        <v>13</v>
      </c>
      <c r="J101" s="157">
        <v>13</v>
      </c>
      <c r="K101" s="157">
        <v>13</v>
      </c>
      <c r="L101" s="157">
        <v>13</v>
      </c>
      <c r="M101" s="154" t="s">
        <v>60</v>
      </c>
      <c r="N101" s="155" t="s">
        <v>62</v>
      </c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>
      <c r="A102" s="245"/>
      <c r="B102" s="247"/>
      <c r="C102" s="115" t="s">
        <v>59</v>
      </c>
      <c r="D102" s="116" t="s">
        <v>128</v>
      </c>
      <c r="E102" s="117">
        <v>13000</v>
      </c>
      <c r="F102" s="117">
        <v>10400</v>
      </c>
      <c r="G102" s="117">
        <v>13000</v>
      </c>
      <c r="H102" s="164"/>
      <c r="I102" s="172"/>
      <c r="J102" s="172"/>
      <c r="K102" s="172"/>
      <c r="L102" s="172"/>
      <c r="M102" s="173"/>
      <c r="N102" s="144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  <row r="103" spans="1:36" ht="15.75" thickBot="1">
      <c r="A103" s="248"/>
      <c r="B103" s="249"/>
      <c r="C103" s="197" t="s">
        <v>129</v>
      </c>
      <c r="D103" s="198" t="s">
        <v>130</v>
      </c>
      <c r="E103" s="199">
        <v>200000</v>
      </c>
      <c r="F103" s="199">
        <v>80000</v>
      </c>
      <c r="G103" s="199">
        <v>80000</v>
      </c>
      <c r="H103" s="200"/>
      <c r="I103" s="201"/>
      <c r="J103" s="201"/>
      <c r="K103" s="201"/>
      <c r="L103" s="201"/>
      <c r="M103" s="201"/>
      <c r="N103" s="20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</row>
    <row r="104" spans="1:36" ht="21.75" thickBot="1">
      <c r="A104" s="243" t="s">
        <v>40</v>
      </c>
      <c r="B104" s="244"/>
      <c r="C104" s="190"/>
      <c r="D104" s="191"/>
      <c r="E104" s="192">
        <f>E2+E12+E17+E21+E36+E32+E41+E43+E50+E52+E60+E63+E65+E70+E75+E77+E79+E82+E89+E93+E101</f>
        <v>17922612</v>
      </c>
      <c r="F104" s="193">
        <f>F2+F12+F17+F21+F32+F36+F41+F43+F50+F52+F60+F63+F65+F70+F75+F77+F79+F82+F89+F93+F101</f>
        <v>6177400</v>
      </c>
      <c r="G104" s="193">
        <f>G2+G12+G17+G21+G32+G36+G41+G50+G43+G52+G60+G63+G65+G70+G75+G77+G79+G82+G89+G93+G101</f>
        <v>6431000</v>
      </c>
      <c r="H104" s="191"/>
      <c r="I104" s="194"/>
      <c r="J104" s="194"/>
      <c r="K104" s="194"/>
      <c r="L104" s="194"/>
      <c r="M104" s="195"/>
      <c r="N104" s="196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</row>
    <row r="105" spans="1:36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</row>
    <row r="106" spans="1:36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</row>
    <row r="107" spans="1:36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</row>
    <row r="108" spans="1:36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</row>
    <row r="109" spans="1:36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</row>
    <row r="110" spans="1:36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6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6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</row>
    <row r="113" spans="1:36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6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</row>
    <row r="115" spans="1:36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</row>
    <row r="116" spans="1:36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</row>
    <row r="117" spans="1:36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</row>
    <row r="118" spans="1:36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</row>
    <row r="119" spans="1:36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</row>
    <row r="120" spans="1:36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</row>
    <row r="121" spans="1:36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</row>
    <row r="122" spans="1:36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</row>
    <row r="123" spans="1:36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</row>
    <row r="124" spans="1:36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</row>
    <row r="125" spans="1:36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</row>
    <row r="126" spans="1:36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</row>
    <row r="127" spans="1:36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</row>
    <row r="128" spans="1:36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1:14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1:14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1:14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1:14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1:14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  <row r="134" spans="1:14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</row>
    <row r="135" spans="1:14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</row>
    <row r="136" spans="1:14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</row>
    <row r="137" spans="1:14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</row>
    <row r="138" spans="1:14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</row>
    <row r="139" spans="1:14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</row>
    <row r="140" spans="1:14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</row>
    <row r="141" spans="1:14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</row>
    <row r="142" spans="1:14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</row>
    <row r="143" spans="1:14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</row>
    <row r="144" spans="1:14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</row>
    <row r="145" spans="1:14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</row>
    <row r="146" spans="1:14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</row>
    <row r="147" spans="1:14"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</row>
    <row r="148" spans="1:14"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</row>
    <row r="149" spans="1:14"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</row>
    <row r="150" spans="1:14"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1:14"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1:14"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</row>
    <row r="153" spans="1:14"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</row>
    <row r="154" spans="1:14"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</row>
    <row r="155" spans="1:14"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</row>
    <row r="156" spans="1:14"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</row>
    <row r="157" spans="1:14"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</row>
    <row r="158" spans="1:14"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</row>
    <row r="159" spans="1:14"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</row>
    <row r="160" spans="1:14"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</row>
  </sheetData>
  <dataConsolidate/>
  <mergeCells count="15">
    <mergeCell ref="A104:B104"/>
    <mergeCell ref="A101:B103"/>
    <mergeCell ref="B82:B100"/>
    <mergeCell ref="B75:B81"/>
    <mergeCell ref="B65:B74"/>
    <mergeCell ref="M1:N1"/>
    <mergeCell ref="A2:A39"/>
    <mergeCell ref="A41:A74"/>
    <mergeCell ref="A75:A88"/>
    <mergeCell ref="A89:A100"/>
    <mergeCell ref="B2:B29"/>
    <mergeCell ref="B63:B64"/>
    <mergeCell ref="B52:B61"/>
    <mergeCell ref="B41:B51"/>
    <mergeCell ref="B32:B39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Jelena</cp:lastModifiedBy>
  <cp:lastPrinted>2019-09-27T07:08:19Z</cp:lastPrinted>
  <dcterms:created xsi:type="dcterms:W3CDTF">2014-12-14T09:32:57Z</dcterms:created>
  <dcterms:modified xsi:type="dcterms:W3CDTF">2019-10-02T07:37:55Z</dcterms:modified>
</cp:coreProperties>
</file>