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9440" windowHeight="12210"/>
  </bookViews>
  <sheets>
    <sheet name="Troškovnik" sheetId="1" r:id="rId1"/>
  </sheets>
  <definedNames>
    <definedName name="_xlnm._FilterDatabase" localSheetId="0" hidden="1">Troškovnik!$A$8:$BNY$336</definedName>
    <definedName name="_xlnm.Print_Area" localSheetId="0">Troškovnik!$A$1:$F$339</definedName>
  </definedNames>
  <calcPr calcId="145621"/>
</workbook>
</file>

<file path=xl/calcChain.xml><?xml version="1.0" encoding="utf-8"?>
<calcChain xmlns="http://schemas.openxmlformats.org/spreadsheetml/2006/main">
  <c r="D134" i="1" l="1"/>
  <c r="D94" i="1"/>
  <c r="D41" i="1"/>
  <c r="D130" i="1"/>
  <c r="D158" i="1"/>
  <c r="F204" i="1" l="1"/>
  <c r="F312" i="1"/>
  <c r="F73" i="1"/>
  <c r="F41" i="1"/>
  <c r="F234" i="1"/>
  <c r="F272" i="1"/>
  <c r="F258" i="1"/>
  <c r="F50" i="1"/>
  <c r="F46" i="1"/>
  <c r="F32" i="1"/>
  <c r="F243" i="1"/>
  <c r="F236" i="1"/>
  <c r="F316" i="1"/>
  <c r="F314" i="1"/>
  <c r="F270" i="1"/>
  <c r="F267" i="1"/>
  <c r="F259" i="1"/>
  <c r="F252" i="1"/>
  <c r="F251" i="1"/>
  <c r="F221" i="1"/>
  <c r="F215" i="1"/>
  <c r="F211" i="1"/>
  <c r="F208" i="1"/>
  <c r="F191" i="1"/>
  <c r="F185" i="1"/>
  <c r="F167" i="1"/>
  <c r="F137" i="1"/>
  <c r="F130" i="1"/>
  <c r="F94" i="1"/>
  <c r="F85" i="1"/>
  <c r="F315" i="1"/>
  <c r="F313" i="1"/>
  <c r="F305" i="1"/>
  <c r="F288" i="1"/>
  <c r="F284" i="1"/>
  <c r="F70" i="1"/>
  <c r="F241" i="1"/>
  <c r="F242" i="1"/>
  <c r="F261" i="1"/>
  <c r="F260" i="1"/>
  <c r="F265" i="1"/>
  <c r="F256" i="1"/>
  <c r="F255" i="1"/>
  <c r="F250" i="1"/>
  <c r="F249" i="1"/>
  <c r="F235" i="1"/>
  <c r="F237" i="1"/>
  <c r="F229" i="1"/>
  <c r="F230" i="1"/>
  <c r="F225" i="1"/>
  <c r="F218" i="1"/>
  <c r="F170" i="1"/>
  <c r="F165" i="1"/>
  <c r="F164" i="1"/>
  <c r="F158" i="1"/>
  <c r="F134" i="1"/>
  <c r="F115" i="1"/>
  <c r="F65" i="1"/>
  <c r="F57" i="1"/>
  <c r="F27" i="1"/>
  <c r="B332" i="1"/>
  <c r="A332" i="1"/>
  <c r="B330" i="1"/>
  <c r="A330" i="1"/>
  <c r="B328" i="1"/>
  <c r="A328" i="1"/>
  <c r="B326" i="1"/>
  <c r="A326" i="1"/>
  <c r="B324" i="1"/>
  <c r="A324" i="1"/>
  <c r="B322" i="1"/>
  <c r="A322" i="1"/>
  <c r="D125" i="1"/>
  <c r="F318" i="1" l="1"/>
  <c r="F332" i="1" s="1"/>
  <c r="F125" i="1"/>
  <c r="F139" i="1" s="1"/>
  <c r="F324" i="1" s="1"/>
  <c r="F291" i="1"/>
  <c r="F330" i="1" s="1"/>
  <c r="F274" i="1"/>
  <c r="F328" i="1" s="1"/>
  <c r="F196" i="1"/>
  <c r="F326" i="1" s="1"/>
  <c r="F75" i="1"/>
  <c r="F322" i="1" s="1"/>
  <c r="F334" i="1" l="1"/>
  <c r="F335" i="1" l="1"/>
  <c r="F336" i="1" s="1"/>
</calcChain>
</file>

<file path=xl/sharedStrings.xml><?xml version="1.0" encoding="utf-8"?>
<sst xmlns="http://schemas.openxmlformats.org/spreadsheetml/2006/main" count="372" uniqueCount="316">
  <si>
    <t>br.st.</t>
  </si>
  <si>
    <t>opis stavke</t>
  </si>
  <si>
    <t>j.mj.</t>
  </si>
  <si>
    <t>količina</t>
  </si>
  <si>
    <t>ukupna cijena</t>
  </si>
  <si>
    <t>OPĆE NAPOMENE:</t>
  </si>
  <si>
    <t>Za vrijeme izvođenja radova, izvođač je dužan osigurati nesmetan promet na postojećim cestama i prilaznim putevima i regulirati ga odgovarajućim prometnim znacima.</t>
  </si>
  <si>
    <t>Ponuditelj mora u cijenu ponude ukalkulirati i čišćenje gradilišta za vrijeme i nakon završetka svih radova.</t>
  </si>
  <si>
    <t>1.0.</t>
  </si>
  <si>
    <t>PRIPREMNI RADOVI</t>
  </si>
  <si>
    <t>1.1.</t>
  </si>
  <si>
    <t>Iskolčenje površine i profila.</t>
  </si>
  <si>
    <t>Stavka obuhvaća:</t>
  </si>
  <si>
    <t xml:space="preserve"> - iskolčenje poligonih točaka, repera s tlocrtnim i visinskim podacima</t>
  </si>
  <si>
    <t xml:space="preserve"> - osiguranje pojedinih točaka koje služe za rekonstrukciju visine</t>
  </si>
  <si>
    <t xml:space="preserve">  -  postavljanje poprečnih profila</t>
  </si>
  <si>
    <t xml:space="preserve"> - tijekom rada izvođač obavlja pojedine geodetske izmjere pravca i visine koji su mu potrebni za obračun izvršenih radova</t>
  </si>
  <si>
    <t xml:space="preserve">  -  izrada nacrta iskolčenja</t>
  </si>
  <si>
    <t xml:space="preserve">  -  u cijenu koštanja ulazi sav materijal i radna snaga</t>
  </si>
  <si>
    <t>Snimanje i izradu nacrta iskolčenja obavlja ovlaštena osoba za tu vrstu posla.</t>
  </si>
  <si>
    <t xml:space="preserve"> - profili: prema potrebi</t>
  </si>
  <si>
    <t xml:space="preserve"> - iskolčenje površine</t>
  </si>
  <si>
    <r>
      <t>m</t>
    </r>
    <r>
      <rPr>
        <b/>
        <sz val="12"/>
        <rFont val="Times New Roman"/>
        <family val="1"/>
        <charset val="238"/>
      </rPr>
      <t>²</t>
    </r>
  </si>
  <si>
    <t>1.2.</t>
  </si>
  <si>
    <t>Zasijecanje postojećeg asfalta na mjestima kontakta starog i novog kolnika</t>
  </si>
  <si>
    <t>Ove radove treba izvoditi specijalnim  strojevima namjenjenim za tu vrstu radova.</t>
  </si>
  <si>
    <t>U stavku je uključen i utrošak vode za potrebe stroja.</t>
  </si>
  <si>
    <r>
      <t>Obračun po m</t>
    </r>
    <r>
      <rPr>
        <vertAlign val="superscript"/>
        <sz val="12"/>
        <rFont val="Times New Roman"/>
        <family val="1"/>
        <charset val="238"/>
      </rPr>
      <t>1</t>
    </r>
    <r>
      <rPr>
        <sz val="12"/>
        <rFont val="Times New Roman"/>
        <family val="1"/>
        <charset val="238"/>
      </rPr>
      <t xml:space="preserve">  zasijećenog asfalta.</t>
    </r>
  </si>
  <si>
    <r>
      <t>m</t>
    </r>
    <r>
      <rPr>
        <b/>
        <i/>
        <vertAlign val="superscript"/>
        <sz val="12"/>
        <rFont val="Times New Roman"/>
        <family val="1"/>
        <charset val="238"/>
      </rPr>
      <t>1</t>
    </r>
    <r>
      <rPr>
        <sz val="10"/>
        <rFont val="Arial"/>
        <family val="2"/>
        <charset val="238"/>
      </rPr>
      <t/>
    </r>
  </si>
  <si>
    <t>1.3.</t>
  </si>
  <si>
    <r>
      <t>Rušenje postojećeg asfaltnog zastora</t>
    </r>
    <r>
      <rPr>
        <sz val="12"/>
        <rFont val="Times New Roman"/>
        <family val="1"/>
        <charset val="238"/>
      </rPr>
      <t xml:space="preserve"> (postojećeg kolnika) u postojećoj širini (cca 3 metara  na cjelokupnoj duljini zahvata),  te utovar i prijevoz materijala na gradsku deponiju do udaljenosti 15km koju odredi Investitor.</t>
    </r>
  </si>
  <si>
    <t>Ove radove treba izvoditi specijalnim strojevima i opremom namjenjenim za tu vrstu radova.</t>
  </si>
  <si>
    <t>Slojevi se moraju pažljivo rušiti i uklanjati u blizini dijelova pojedinih instalacija (ventili, škrinjice, poklopci, revizijska okna, zasunske komore, hidranti, TK zdenci i pojedine plitke instalacije).</t>
  </si>
  <si>
    <t>U jediničnu cijenu stavke obuhvaćeno je slijedeće:</t>
  </si>
  <si>
    <t>- razbijanje postojeće kolničke konstrukcije,</t>
  </si>
  <si>
    <t>- usitnjavanje razbijenih dijelova u manje dijelove prikladne za utovar,</t>
  </si>
  <si>
    <t>- utovar, prijevoz, istovar, ugradnja i razastiranje na deponiji,</t>
  </si>
  <si>
    <t>Obračunato po m2 porušene asfaltne površine bez obzira na debljinu.</t>
  </si>
  <si>
    <t>m2</t>
  </si>
  <si>
    <t>1.4.</t>
  </si>
  <si>
    <t>Rušenje i uklanjanje betonskih elemenata.</t>
  </si>
  <si>
    <t>Utovar, prijevoz, istovar, razastiranje i ugradnja na deponiji lokacije kao u st. 1.3.</t>
  </si>
  <si>
    <t>kom</t>
  </si>
  <si>
    <t>1.5.</t>
  </si>
  <si>
    <t>Demontaža i pažljivo odlaganje na privremenu deponiju postojeće vertikalne  prometne  signalizacije i putokaza.</t>
  </si>
  <si>
    <t>(znakovi sa stupom i temeljem, znakovi na stupu J.R. ili semafora,stari stupovi s temeljem bez znaka i sl.). Odlaganje na privremenu deponiju, neposredno uz gradilište te ponovna ugradnja iste signalizacije po završenim radovima. Obračun po komadu demontiranog, deponiranog i ponovno ugrađenog prometnog znaka.</t>
  </si>
  <si>
    <t>Obračunato po komadu znaka</t>
  </si>
  <si>
    <t>1.6.</t>
  </si>
  <si>
    <t>Korištenje privremene gradilišne ograde tijekom trajanja “gradilišnih” radova.</t>
  </si>
  <si>
    <t xml:space="preserve">Neprozirna ispuna (drvo, metal), visine min. 2.0 m, treba biti demontažno pričvršćena na metalne stupove, koji će biti usidreni u demontažne betonske temelje-pragove. </t>
  </si>
  <si>
    <t>Demontažni temeljni pragovi trebaju imati dovoljnu sigurnost protiv pomaka i prevrtanja pod vjetrom u normalnim uvjetima.</t>
  </si>
  <si>
    <t>Izvedena ograda će biti tijekom “gradilišnih” radova više puta montirana, demontirana, preseljena nakon dovršenja pojedinih faza radova, jednom dopremljena i jednom otpremljena s gradilišta u skladište izvoditelja.</t>
  </si>
  <si>
    <t>U jediničnoj cijeni ograde uključeni su svi navedeni radovi na gradilištu, prijevozi, utovari, istovari, premještanje i amortizacija gradilišne ograde.</t>
  </si>
  <si>
    <r>
      <t>Obračun po m</t>
    </r>
    <r>
      <rPr>
        <vertAlign val="superscript"/>
        <sz val="12"/>
        <rFont val="Times New Roman"/>
        <family val="1"/>
        <charset val="238"/>
      </rPr>
      <t>1</t>
    </r>
    <r>
      <rPr>
        <sz val="12"/>
        <rFont val="Times New Roman"/>
        <family val="1"/>
        <charset val="238"/>
      </rPr>
      <t xml:space="preserve"> privremene gradilišne ograde uključivo sve manipulacije tijekom “gradilišnih” radova. </t>
    </r>
  </si>
  <si>
    <t>1.8.</t>
  </si>
  <si>
    <t>Ručni otkop rovova na mjestima gdje se pretpostavlja da su smještene podzemne instalacije struje, vode, telefona, plina i kanalizacije i na mjestima gdje postoji sumnja da bi se mogle nalaziti podzemne instalacije.</t>
  </si>
  <si>
    <t>Ova stavka obuhvaća slijedeće radove:</t>
  </si>
  <si>
    <t xml:space="preserve"> - ručni otkop rova uz pažnju da se ne oštete instalacije do dubine 1,8 m s mogućim razupiranjem</t>
  </si>
  <si>
    <t xml:space="preserve"> - po potrebi zatrpavanje rova</t>
  </si>
  <si>
    <t xml:space="preserve"> - utvrđivanje i snimanje položaja postojećih instalacija, te oznaka na površini terena sa položajem i dubinom, te unošenje u nacrt postojećih instalacija</t>
  </si>
  <si>
    <t xml:space="preserve"> - otkopane rovove osigurati prema HTZ mjerama</t>
  </si>
  <si>
    <t>Obračun po m1 ručno otkopanog rova s odvozom na deponiju 15 km</t>
  </si>
  <si>
    <t>1.9.</t>
  </si>
  <si>
    <t>Zaštita postojećih komunalnih instalacija.</t>
  </si>
  <si>
    <t>Ova stavka obuhvaća:</t>
  </si>
  <si>
    <t>ručni otkop zemlje oko instalacija, oblaganje instalacija prefabrikantima - polucijevima FI 10 do 15 cm, zatrpavanje i odvoz viška zemlje deponiju na lokaciju kao u st. 1.3.</t>
  </si>
  <si>
    <t>Obračun po m1 obložene komunalne instalacije.</t>
  </si>
  <si>
    <r>
      <t xml:space="preserve">Geodetsko snimanje izvedenog stanja </t>
    </r>
    <r>
      <rPr>
        <sz val="12"/>
        <rFont val="Times New Roman"/>
        <family val="1"/>
        <charset val="238"/>
      </rPr>
      <t xml:space="preserve">i izrada Elabarata izvedenog stanja, nakon potpunog dovršenja svih radova. </t>
    </r>
  </si>
  <si>
    <t>UKUPNO PRIPREMNI RADOVI:</t>
  </si>
  <si>
    <t>2.0.</t>
  </si>
  <si>
    <t>2.1.</t>
  </si>
  <si>
    <t>Iskop humusa u debljini sloja od 20 cm.</t>
  </si>
  <si>
    <t>(St.2.1. OTU)</t>
  </si>
  <si>
    <t>HRN U.E1.010</t>
  </si>
  <si>
    <t>HRN U.B1.024</t>
  </si>
  <si>
    <t xml:space="preserve">Humus se iskopava isključivo strojno, a ručno jedino tamo gdje to strojevi ne bi mogli obaviti na zadovoljavajući način. </t>
  </si>
  <si>
    <r>
      <t>Obračunato po m</t>
    </r>
    <r>
      <rPr>
        <vertAlign val="superscript"/>
        <sz val="12"/>
        <rFont val="Times New Roman"/>
        <family val="1"/>
        <charset val="238"/>
      </rPr>
      <t>3</t>
    </r>
    <r>
      <rPr>
        <sz val="12"/>
        <rFont val="Times New Roman"/>
        <family val="1"/>
        <charset val="238"/>
      </rPr>
      <t xml:space="preserve"> stvarno iskopanog humusa u sraslom stanju, a jedinična cijena uključuje iskop humusa, prebacivanje u deponiju sa razastiranjem i planiranjem kao i sve ostalo prema važećim propisima za ovu stavku.</t>
    </r>
  </si>
  <si>
    <r>
      <t>m</t>
    </r>
    <r>
      <rPr>
        <b/>
        <i/>
        <vertAlign val="superscript"/>
        <sz val="12"/>
        <rFont val="Times New Roman"/>
        <family val="1"/>
        <charset val="238"/>
      </rPr>
      <t>3</t>
    </r>
    <r>
      <rPr>
        <sz val="10"/>
        <rFont val="Arial"/>
        <family val="2"/>
        <charset val="238"/>
      </rPr>
      <t/>
    </r>
  </si>
  <si>
    <t>2.2.</t>
  </si>
  <si>
    <t>Iskop na trasi u širokom otkopu u materijalu C kategorije.</t>
  </si>
  <si>
    <t>(St.2.3. OTU)</t>
  </si>
  <si>
    <r>
      <t>Rad obuhvaća široke iskope predviđene projektom ili zahtjevom nadzornog inženjera u materijalu kategorije C, s utovarom iskopanog materijala u prijevozno sredstvo i prijevoz na deponiju, radove na uređenju i čišćenju pokosa, te planiranje iskopanih površina i komprimiranje zdravice - posteljice na zbijenost ME=20 N/mm</t>
    </r>
    <r>
      <rPr>
        <vertAlign val="superscript"/>
        <sz val="12"/>
        <rFont val="Times New Roman"/>
        <family val="1"/>
        <charset val="238"/>
      </rPr>
      <t>2</t>
    </r>
    <r>
      <rPr>
        <sz val="12"/>
        <rFont val="Times New Roman"/>
        <family val="1"/>
        <charset val="238"/>
      </rPr>
      <t>.</t>
    </r>
  </si>
  <si>
    <t>Pri izradi iskopa treba provesti sve mjere sigurnosti pri radu i sva potrebna osiguranja postojećih objekata i komunikacija. Široki iskop treba obavljati upotrebom odgovarajuće mehanizacije, a ručni rad treba ograničiti na neophodni minimum.</t>
  </si>
  <si>
    <t>Sve iskope treba urediti prema karakterističnim profilima, predviđenim kotama i predviđenim nagibima u projektu, odnosno prema zahtjevu nadzornog inženjera.</t>
  </si>
  <si>
    <t>Iskopani materijal prevozi se na deponiju uz razastiranje i planiranje na deponiji.</t>
  </si>
  <si>
    <t>2.3.</t>
  </si>
  <si>
    <t>(St. 2.8.2. OTU)</t>
  </si>
  <si>
    <t>HRN U.B1.038</t>
  </si>
  <si>
    <t>Rad obuhvaća iskop sloja slabog materijala u temeljnom tlu s odvozom u deponiju, te njegovu zamjenu izradom zbijenog nasipnog sloja od boljeg materijala. Slabi materijal temeljnog tla zamjeniti će se kvalitetnijim materijalom kada se zbog svojstva materijala u temeljnom tlu uz odgovarajući način rada (St. 2.8.1.) ne mogu postići zahtjevi kvalitete iz tabele 5. u točki 2.8.1.OTU.</t>
  </si>
  <si>
    <t xml:space="preserve">Materijal za zamjenu predlaže izvođač i osigurava sva potrebna ispitivanja radi uvida u njegovu kvalitetu, a primjenu tog materijala mora odobriti nadzorni inženjer. Debljina sloja kojeg treba zamjeniti ovim projektom predviđa se 25 cm, ako se ne postignu zahtjevi kvalitete iz st. 2.8.1. OTU, debljina sloja se određuje na pokusnoj dionici. </t>
  </si>
  <si>
    <t xml:space="preserve">Na pokusnoj dionici određuje se i vrsta strojeva za zbijanje i režim njihova rada. </t>
  </si>
  <si>
    <t>2.3.1.</t>
  </si>
  <si>
    <t>Iskop materijala na mjestu zamjene tla ispod trupa prometnice.</t>
  </si>
  <si>
    <t>- iskop, utovar i istovar materijala,</t>
  </si>
  <si>
    <t>- razastiranje materijala na deponiji,</t>
  </si>
  <si>
    <t>- planiranje materijala na deponiji,</t>
  </si>
  <si>
    <t>- planiranje posteljice u iskopu do točnosti ±3 cm, te valjanje odgovarajućim valjcima.</t>
  </si>
  <si>
    <r>
      <t>Obračun po m</t>
    </r>
    <r>
      <rPr>
        <vertAlign val="superscript"/>
        <sz val="12"/>
        <rFont val="Times New Roman"/>
        <family val="1"/>
        <charset val="238"/>
      </rPr>
      <t>3</t>
    </r>
    <r>
      <rPr>
        <sz val="12"/>
        <rFont val="Times New Roman"/>
        <family val="1"/>
        <charset val="238"/>
      </rPr>
      <t xml:space="preserve"> iskopanog materijala mjereno u sraslom stanju sa prijevozom.</t>
    </r>
  </si>
  <si>
    <t>2.3.2.</t>
  </si>
  <si>
    <t xml:space="preserve">Zamjena iskopanog materijala materijalom od prirodnog šljunka ili kamena. </t>
  </si>
  <si>
    <t>Kvaliteta šljunka i ugradnja mora odgovarati tehničkim propisima za izradu nasipa što treba dokazati atestom.</t>
  </si>
  <si>
    <t>Ovaj dio radova obuhvaća:</t>
  </si>
  <si>
    <t>- dobavu šljunka ili kamenog materijala,</t>
  </si>
  <si>
    <t>- prijevoz na gradilište,</t>
  </si>
  <si>
    <t>- razastiranje, planiranje do točnosti K 3 cm i zbijanje</t>
  </si>
  <si>
    <t>- dobava atesta o kvaliteti šljunka ili kamena i zbijenosti.</t>
  </si>
  <si>
    <r>
      <t>Obračun po m</t>
    </r>
    <r>
      <rPr>
        <vertAlign val="superscript"/>
        <sz val="12"/>
        <rFont val="Times New Roman"/>
        <family val="1"/>
        <charset val="238"/>
      </rPr>
      <t>3</t>
    </r>
    <r>
      <rPr>
        <sz val="12"/>
        <rFont val="Times New Roman"/>
        <family val="1"/>
        <charset val="238"/>
      </rPr>
      <t xml:space="preserve"> izvedenog zamjenskog sloja.</t>
    </r>
  </si>
  <si>
    <t>2.4.</t>
  </si>
  <si>
    <t>Planiranje posteljice na projektom predviđene kote.</t>
  </si>
  <si>
    <t>U cijenu stavke su uključeni svi pripremni i pomoćni radovi, alati i materijal.</t>
  </si>
  <si>
    <r>
      <t>Obračunato po m</t>
    </r>
    <r>
      <rPr>
        <vertAlign val="superscript"/>
        <sz val="12"/>
        <rFont val="Times New Roman"/>
        <family val="1"/>
        <charset val="238"/>
      </rPr>
      <t>2</t>
    </r>
    <r>
      <rPr>
        <sz val="12"/>
        <rFont val="Times New Roman"/>
        <family val="1"/>
        <charset val="238"/>
      </rPr>
      <t xml:space="preserve"> planirane površine.</t>
    </r>
  </si>
  <si>
    <r>
      <t>m</t>
    </r>
    <r>
      <rPr>
        <b/>
        <i/>
        <vertAlign val="superscript"/>
        <sz val="12"/>
        <rFont val="Times New Roman"/>
        <family val="1"/>
        <charset val="238"/>
      </rPr>
      <t>2</t>
    </r>
    <r>
      <rPr>
        <sz val="10"/>
        <rFont val="Arial"/>
        <family val="2"/>
        <charset val="238"/>
      </rPr>
      <t/>
    </r>
  </si>
  <si>
    <t>2.5.</t>
  </si>
  <si>
    <r>
      <t>Uređenje slabo nosivog temeljnog tla i posteljice polaganjem netkanog geotekstila</t>
    </r>
    <r>
      <rPr>
        <sz val="12"/>
        <rFont val="Times New Roman"/>
        <family val="1"/>
        <charset val="238"/>
      </rPr>
      <t xml:space="preserve"> načina ugradbe (preklapanjem, zavarivanjem ili šivanjem)</t>
    </r>
  </si>
  <si>
    <t>Obračunato po m2 postavljenog geotekstila.</t>
  </si>
  <si>
    <t>Učvršćenje bankina uz cestu na širini 1m od rubnjaka zemljanim materijalom.</t>
  </si>
  <si>
    <t xml:space="preserve">Obračun po 1m2 (na 1,00m2 cca 0,20 m3 zemljanog materijala). </t>
  </si>
  <si>
    <r>
      <t>m</t>
    </r>
    <r>
      <rPr>
        <vertAlign val="superscript"/>
        <sz val="12"/>
        <rFont val="Times New Roman"/>
        <family val="1"/>
        <charset val="238"/>
      </rPr>
      <t>2</t>
    </r>
    <r>
      <rPr>
        <sz val="11"/>
        <color theme="1"/>
        <rFont val="Calibri"/>
        <family val="2"/>
        <scheme val="minor"/>
      </rPr>
      <t/>
    </r>
  </si>
  <si>
    <t>3.0.</t>
  </si>
  <si>
    <t>3.1.</t>
  </si>
  <si>
    <t>Nakon preuzimanja ispitanog planuma u usjecima, zasjecima i nasipima, donjeg stroja (posteljice) u pogledu zbijenosti, ravnosti projektiranih nagiba, pravilno izvedene odvodnje, a sve prema važećim standardima, pristupa se izradi tamponskog sloja.</t>
  </si>
  <si>
    <t>Za izradu ovog sloja treba upotrijebiti drobljeni kameni materijal  za koji je pribavljen atest o njegovoj podobnosti za izradu tamponskog sloja.</t>
  </si>
  <si>
    <t>Droblj. kameni mat. se mora navoziti (navlačiti) tako da se ne ošteti izvedeni profil posteljice.</t>
  </si>
  <si>
    <t>Tampon se mora nabiti (uvibrirati) odgovarajućim vibracionim strojevima.</t>
  </si>
  <si>
    <t>Sve nepravilnosti utvrđene za vrijeme zbijanja mora izvođač o svom trošku ukloniti.</t>
  </si>
  <si>
    <t>Sva tekuća i kontrolna ispitivanja treba vršiti prema važećim standardima i propisima u toku građenja.</t>
  </si>
  <si>
    <t>- pribavljanje atesta za kameni materijal prije početka radova,</t>
  </si>
  <si>
    <t>- nabava, dovoz i istovar kamenog materijala,</t>
  </si>
  <si>
    <t>- razgrtanje, planiranje, profiliranje tamponskog sloja i zbijanje,</t>
  </si>
  <si>
    <t>- kontrola ravnine i visine izvedenog tamponskog sloja,</t>
  </si>
  <si>
    <t>- sve radove na ispitivanju koji su potrebni za pravilno izveden tampon prema HRN.9.020 kao i pribavljanje atesta.</t>
  </si>
  <si>
    <r>
      <t>Obračun po m</t>
    </r>
    <r>
      <rPr>
        <vertAlign val="superscript"/>
        <sz val="12"/>
        <rFont val="Times New Roman"/>
        <family val="1"/>
        <charset val="238"/>
      </rPr>
      <t>3</t>
    </r>
    <r>
      <rPr>
        <sz val="12"/>
        <rFont val="Times New Roman"/>
        <family val="1"/>
        <charset val="238"/>
      </rPr>
      <t xml:space="preserve"> ugrađenog tamponskog sloja u zbijenom stanju.</t>
    </r>
  </si>
  <si>
    <t>3.2.</t>
  </si>
  <si>
    <t>Rubnjaci se postavljaju na podlogu od betona C 16/20, presjeka prema detalju. Sastave rubnjaka treba izvesti u širini oko 10mm te ispuniti cementni mortom omjera 1:4, uvučenim za 10mm.</t>
  </si>
  <si>
    <t>U stavku je uključen i eventualno potreban iskop te oplata za podlogu.</t>
  </si>
  <si>
    <r>
      <t>Obračunato po m</t>
    </r>
    <r>
      <rPr>
        <vertAlign val="superscript"/>
        <sz val="12"/>
        <rFont val="Times New Roman"/>
        <family val="1"/>
        <charset val="238"/>
      </rPr>
      <t>1</t>
    </r>
    <r>
      <rPr>
        <sz val="12"/>
        <rFont val="Times New Roman"/>
        <family val="1"/>
        <charset val="238"/>
      </rPr>
      <t xml:space="preserve"> ugrađenog rubnjaka.</t>
    </r>
  </si>
  <si>
    <t>- ugradnja upušteno</t>
  </si>
  <si>
    <t>3.4.</t>
  </si>
  <si>
    <t>- ugradnja uzdignuto</t>
  </si>
  <si>
    <t>3.5.</t>
  </si>
  <si>
    <t xml:space="preserve">OPĆA NAPOMENA ZA IZVEDBU SVIH VRSTA ASFALTERSKIH RADOVA </t>
  </si>
  <si>
    <t xml:space="preserve">Tehnički uvjeti za izvedbu asfalterskih radova nisu posebno opisani u stavkama troškovnika već su dani u posebnom prilogu Program kontrole i osiguranja kakvoće. </t>
  </si>
  <si>
    <t>Kod sastavljanja ponude i izvebe asfalterskih radova u svemu se treba pridržavati tehničkih uvjeta koji su sastavni dio projekta.</t>
  </si>
  <si>
    <t xml:space="preserve">U cijenu mora biti uračunato: </t>
  </si>
  <si>
    <r>
      <t>-</t>
    </r>
    <r>
      <rPr>
        <sz val="12"/>
        <rFont val="Times New Roman"/>
        <family val="1"/>
        <charset val="238"/>
      </rPr>
      <t xml:space="preserve"> </t>
    </r>
    <r>
      <rPr>
        <i/>
        <sz val="12"/>
        <rFont val="Times New Roman"/>
        <family val="1"/>
        <charset val="238"/>
      </rPr>
      <t>sva potrebna odsjecanja asfalta kao i prskanja podloge,</t>
    </r>
  </si>
  <si>
    <r>
      <t>-</t>
    </r>
    <r>
      <rPr>
        <sz val="12"/>
        <rFont val="Times New Roman"/>
        <family val="1"/>
        <charset val="238"/>
      </rPr>
      <t xml:space="preserve"> </t>
    </r>
    <r>
      <rPr>
        <i/>
        <sz val="12"/>
        <rFont val="Times New Roman"/>
        <family val="1"/>
        <charset val="238"/>
      </rPr>
      <t>tekuća i kontrolna ispitivanja, te pribavljanje atesta od ovlaštenog poduzeća.</t>
    </r>
  </si>
  <si>
    <t>Dobava i stroj. izrada donjeg nosivog asfalt betona od drobljenog eruptivnog agregata - KOLNIK.</t>
  </si>
  <si>
    <t>Sastav mješavine i kvaliteta upotrebljenih komponenata trebaju odgovarati propisima za BNS 22.</t>
  </si>
  <si>
    <t>Nosivi sloj asfalta se postavlja na nosivi tamponski sloj, a debljina sloja u uvaljanom stanju treba biti 8cm.</t>
  </si>
  <si>
    <t>Stavkom je obuhvaćen sav rad na izradi i ugradnji BNS-a kao i sva potrebna tekuća i kontrolna ispitivanja s izradom atesta. Ravnost postavljenog sloja može odstupati do 1cm.</t>
  </si>
  <si>
    <t>Izvedba, kontrola kakvoće i obračun prema Općim tehničkim uvjetima za radove na cestama, IGH 2001. (OTU), 1. i 5. Poglavlje; odredba 6-03; 6-03.1 do 6-03.7.</t>
  </si>
  <si>
    <r>
      <t>Obračunato po m</t>
    </r>
    <r>
      <rPr>
        <vertAlign val="superscript"/>
        <sz val="12"/>
        <rFont val="Times New Roman"/>
        <family val="1"/>
        <charset val="238"/>
      </rPr>
      <t>2</t>
    </r>
    <r>
      <rPr>
        <sz val="12"/>
        <rFont val="Times New Roman"/>
        <family val="1"/>
        <charset val="238"/>
      </rPr>
      <t xml:space="preserve"> ugrađenog asfalta.</t>
    </r>
  </si>
  <si>
    <t>Dobava i strojna izrada završnog - habajućeg sloja od asfalt betona vrućim postupkom.KOLNIK.</t>
  </si>
  <si>
    <t>Sastav mješavine i kvalitet upotrebljenog materijala trebaju odgovarati propisima za AB 11E.</t>
  </si>
  <si>
    <r>
      <t>Debljina sloja je</t>
    </r>
    <r>
      <rPr>
        <sz val="12"/>
        <color indexed="10"/>
        <rFont val="Times New Roman"/>
        <family val="1"/>
        <charset val="238"/>
      </rPr>
      <t xml:space="preserve"> </t>
    </r>
    <r>
      <rPr>
        <sz val="12"/>
        <rFont val="Times New Roman"/>
        <family val="1"/>
        <charset val="238"/>
      </rPr>
      <t>4cm</t>
    </r>
    <r>
      <rPr>
        <sz val="12"/>
        <color indexed="10"/>
        <rFont val="Times New Roman"/>
        <family val="1"/>
        <charset val="238"/>
      </rPr>
      <t xml:space="preserve"> </t>
    </r>
    <r>
      <rPr>
        <sz val="12"/>
        <rFont val="Times New Roman"/>
        <family val="1"/>
        <charset val="238"/>
      </rPr>
      <t>u uvaljanom stanju, a postavlja se na nosivo vezni sloj. Nosivi, vezni i habajući sloj kao cjelina sačinjavaju kolnički asfaltni zastor. Stavka obuhvaća sav rad i materijal za izradu i ugradnju asfalt betona kao i sva potrebna tekuća i kontrolna ispitivanja s izradom atesta. Ravnost postavljenog sloja na dužini od 4.0m može odstupati do 0.6cm.</t>
    </r>
  </si>
  <si>
    <t>Izvedba, kontrola kakvoće i obračun prema Općim tehničkim uvjetima za radove na cestama, IGH 2001. (OTU), 1. i 5. Poglavlje; odredba 6-04; 6-04.1 do 6-04.7.</t>
  </si>
  <si>
    <t>Ugrađuje se u konstrukciju kolnika.</t>
  </si>
  <si>
    <t>4.0.</t>
  </si>
  <si>
    <t>ODVODNJA</t>
  </si>
  <si>
    <t>4.1.</t>
  </si>
  <si>
    <t>UKUPNO ODVODNJA:</t>
  </si>
  <si>
    <t>5.0.</t>
  </si>
  <si>
    <t xml:space="preserve">GRAĐEVINSKI RADOVI </t>
  </si>
  <si>
    <t>5.1.</t>
  </si>
  <si>
    <t>Prilagođavanje postojećih revizionih okana komunalnih instalacija niveleti prometnice.</t>
  </si>
  <si>
    <t>Postojeći poklopac revizionog okna potrebno je prilagoditi niveleti prometnice podizanjem (dobetoniranjem) ili spuštanjem (rušenjem) za prosječno 0.0-0.5 m.</t>
  </si>
  <si>
    <t>- rušenje postojećeg revizionog okna do potrebne visine sa odstranjivanjem porušenog dijela okna i izravnanje cementnim mortom ili betonom radi polaganja poklopca,</t>
  </si>
  <si>
    <t>- dobetoniranje revizionog okna do potrebne visine s izradom potrebne oplate i žbukanjem dobetoniranog dijela revizionog okna cementnim mortom 1:2 u sloju debljine 2 cm s dodatkom sredstva za nepropusnost,</t>
  </si>
  <si>
    <t>- postava postojećih poklopaca.</t>
  </si>
  <si>
    <t>Obračunato po komadu prilagođenog revizionog okna.</t>
  </si>
  <si>
    <t>5.2.</t>
  </si>
  <si>
    <t>Prilagođavanje postojećih komunalnih instalacija, škrinjica vodovoda, škrinjica plina i gromobrana niveleti prometnice.</t>
  </si>
  <si>
    <t>Postojeće škrinjice vodovoda, hidrantske kape, škrinjice plinskih instalacija  potrebno je prilagoditi novoj niveleti prometnice podizanjem ili spuštanjem. Kod podizanja ili spuštanja 10-15 cm produžne motke zatvarača nije potrebno mijenjati, a kod većih podizanja ili spuštanja produžne motke zatvarača potrebno je zamijeniti. Ova stavka obuhvaća: - iskop oko škrinjice do potrebne dubine s odvozom viška materijala na deponiju, - odstranjivanje škrinjice sa skidanjem ili podlaganjem opeke oko motke zatvarača do potrebne visine, - zamjena produžne motke zatvarača (veća ili manja od postojeće), - postava škrinjice na novu podlogu s potrebnim zatrpavanjem oko škrinjice ili betoniranjem. Obračunato po komadu prilagođenih škrinjica vodovoda, plina i gromobranskih kapa bez izmjene motke.</t>
  </si>
  <si>
    <t>UKUPNO GRAĐEVINSKI RADOVI:</t>
  </si>
  <si>
    <t>6.0.</t>
  </si>
  <si>
    <t>PROMETNA SIGNALIZACIJA</t>
  </si>
  <si>
    <t>6.1.</t>
  </si>
  <si>
    <t>VERTIKALNA SIGNALIZACIJA</t>
  </si>
  <si>
    <t xml:space="preserve">Ugradnja prometnih znakova prema projektu, nakon završenih građevinskih radova. Prometnih znakovi su u reflektirajućoj tehnici. </t>
  </si>
  <si>
    <t>- iskop za temelje nosača,</t>
  </si>
  <si>
    <t>izrada betonskih temelja oblika krnje piramide sa stranicama donjeg kvadrata 30 cm i gornjeg 20 cm i dub.min.80 cm, od betona klase C 16/20 (MB-20) s nabavom, ugradnjom i njegom betona te zatrpavanje nakon izrade temelja materijalom iz iskopa s odvozom viška materijala na deponij.</t>
  </si>
  <si>
    <t>- u cijenu je uključena nabava materijala, oplata temelja, ugradnja ankera i podložnih ploča za pričvršćenje stupa,</t>
  </si>
  <si>
    <t>- postavljanje nosača (stupova) za pričvršćenje prometnih znakova u skladu s Pravilnikom o prometnim znakovima, opremi i signalizaciji na cestama (NN br. 33/2005.) i HRN EN 12899-1.</t>
  </si>
  <si>
    <t>- u cijenu je uključena nabava i postava stupova prema projektu (od aluminijskih ili od Fe cijevi), svi prijevozi i prijenosi sa skladištenjem te sav rad i materijal za ugradnju,</t>
  </si>
  <si>
    <t>nabava znakova s bojenjem i lijepljenjem folije (I. klase retrorefleksije prema HRN EN 1436:2001 en-engineer intesity), svi prijevozi i prijenosi sa skladištenjem te sav rad i materijal te pričvrsni elementi i pribor za ugradnju, u skladu s Pravilnikom o prometnim znakovima, opremi i signalizaciji na cestama (NN br. 33/2005.) i HRN EN 1115, HRN EN 12899-1, HRN EN 1790, HRN 1116, HRN 1117,  HRN 1118</t>
  </si>
  <si>
    <t xml:space="preserve">Izvedba, kontrola kakvoće i obračun prema Općim tehničkim uvjetima za radove na cestama, IGH 2001. (OTU), 1. i 7. Poglavlje; odredba 7-01., 7-01.4.;1. i 9. Poglavlje 9-01., 9-01.1., 9-01.2., 9-01.3., 9-01.4. </t>
  </si>
  <si>
    <t>Obračun po komadu postavljenog znaka kompletno sa svim radovima.</t>
  </si>
  <si>
    <t>6.2.</t>
  </si>
  <si>
    <t>HORIZONTALNA SIGNALIZACIJA</t>
  </si>
  <si>
    <r>
      <rPr>
        <b/>
        <sz val="12"/>
        <rFont val="Times New Roman"/>
        <family val="1"/>
        <charset val="238"/>
      </rPr>
      <t xml:space="preserve">Dobava i izvedba horizontalne signalizacije bojanjem gustom uljenom bojom bijelog tona standardne kvalitete. </t>
    </r>
    <r>
      <rPr>
        <sz val="12"/>
        <rFont val="Times New Roman"/>
        <family val="1"/>
        <charset val="238"/>
      </rPr>
      <t>Signalizacija se izvodi masom IV. klase retrorefleksije prema HRN EN 1436:2001 en-engineer intesity), a u skladu s Pravilnikom o prometnim znakovima, opremi i signalizaciji na cestama (NN br. 33/2005.) i HRN EN 1436, HRN EN 1871, HRN EN 1463-1 i 2, HRN U.S4.221, HRN U.S4.222, HRN U.S4.223, HRN U.S4.225, HRN U.S4.226, HRN U.S4.227, HRN U.S4.228, HRN U.S4.229, HRN U.S4.230, HRN U.S4.231, HRN U.S4.233, HRN U.S4.234,</t>
    </r>
  </si>
  <si>
    <t>U cijenu stavke su uključeni svi pripremni i pomoćni radovi, alati i materijali.</t>
  </si>
  <si>
    <t>Izvedba, kontrola kakvoće i obračun prema Općim tehničkim uvjetima za radove na cestama, IGH 2001. (OTU), 1. i 9. Poglavlje; odredba 9-02., 9-02.1., 9-02.2., 9-02.3., 9-01., 9-01.3.</t>
  </si>
  <si>
    <t>Obračun po m¹ i m² označenih površina.</t>
  </si>
  <si>
    <t>H01 - puna razdjelna crta</t>
  </si>
  <si>
    <r>
      <t>m</t>
    </r>
    <r>
      <rPr>
        <b/>
        <sz val="12"/>
        <rFont val="Times New Roman"/>
        <family val="1"/>
        <charset val="238"/>
      </rPr>
      <t>¹</t>
    </r>
  </si>
  <si>
    <t>H02 - isprekidana razdjelna crta</t>
  </si>
  <si>
    <t>H11 - puna crta zaustavljanja</t>
  </si>
  <si>
    <t>H12 - isprekidana crta zaustavljanja</t>
  </si>
  <si>
    <t xml:space="preserve">H18 - pješački prijelaz </t>
  </si>
  <si>
    <t>REKAPITULACIJA</t>
  </si>
  <si>
    <t xml:space="preserve">UKUPNO:     </t>
  </si>
  <si>
    <t xml:space="preserve">Obračunato po kom porušenih i uklonjenih dijelova od betona, mjereno u ugrađenom stanju.
</t>
  </si>
  <si>
    <t>Stavkom su obuhvaćeno rušenje betonskih kolnih ulaza, "glava" i ostalih betonskih elemenata. Sav porušeni i iskopani materijal treba ukloniti sa trase prometnice  te uključiti i prijevoz materijala na deponiju udaljenosti do 15km koju odredi Investitor.</t>
  </si>
  <si>
    <t>Obračun po m2 izvedene prometnice.</t>
  </si>
  <si>
    <t>Rad obuhvaća površinski iskop humusa te njegovo prebacivanje na deponiju gradilišta (nakon završene gradnje višak neiskorištenog humusa odvesti na gradski deponij do 15 km kojeg odredi Investitor).</t>
  </si>
  <si>
    <r>
      <t>Obračunato po m</t>
    </r>
    <r>
      <rPr>
        <vertAlign val="superscript"/>
        <sz val="12"/>
        <rFont val="Times New Roman"/>
        <family val="1"/>
        <charset val="238"/>
      </rPr>
      <t>3</t>
    </r>
    <r>
      <rPr>
        <sz val="12"/>
        <rFont val="Times New Roman"/>
        <family val="1"/>
        <charset val="238"/>
      </rPr>
      <t xml:space="preserve"> stvarno iskopanog materijala u sraslom stanju.</t>
    </r>
  </si>
  <si>
    <r>
      <t xml:space="preserve">Zamjena zemljanog materijala vibriranim i zbijenim kamenim materijalom, u </t>
    </r>
    <r>
      <rPr>
        <b/>
        <sz val="12"/>
        <color indexed="8"/>
        <rFont val="Times New Roman"/>
        <family val="1"/>
        <charset val="238"/>
      </rPr>
      <t>debljini od 2 x 25 cm (50cm)</t>
    </r>
    <r>
      <rPr>
        <b/>
        <sz val="12"/>
        <rFont val="Times New Roman"/>
        <family val="1"/>
        <charset val="238"/>
      </rPr>
      <t>, radi poboljšanja nosivosti temeljnog tla.</t>
    </r>
  </si>
  <si>
    <t>Predviđa se zamjena ukupnog sloja od 50 cm.</t>
  </si>
  <si>
    <t>Dužinu pokusne dionice određuje Nadzorni inženjer, a ako ona zadovolji kriterije za ocjenu kvalitete iz točke 2.8.1.OTU, i ako se uklapa u trasu ceste, priznaje se kao potpuno završeni zamjenski sloj.</t>
  </si>
  <si>
    <r>
      <t>Ukoliko se nakon iskopa za zamjenski sloj i zbijanja ne može postići Ms ≥ 20 N/mm</t>
    </r>
    <r>
      <rPr>
        <vertAlign val="superscript"/>
        <sz val="12"/>
        <rFont val="Times New Roman"/>
        <family val="1"/>
        <charset val="238"/>
      </rPr>
      <t>2</t>
    </r>
    <r>
      <rPr>
        <sz val="12"/>
        <rFont val="Times New Roman"/>
        <family val="1"/>
        <charset val="238"/>
      </rPr>
      <t xml:space="preserve"> treba primjeniti slijedeće uvjete:</t>
    </r>
  </si>
  <si>
    <r>
      <t>- ako se Ms kreće od 5 - 20 N/mm</t>
    </r>
    <r>
      <rPr>
        <vertAlign val="superscript"/>
        <sz val="12"/>
        <rFont val="Times New Roman"/>
        <family val="1"/>
        <charset val="238"/>
      </rPr>
      <t>2</t>
    </r>
    <r>
      <rPr>
        <sz val="12"/>
        <rFont val="Times New Roman"/>
        <family val="1"/>
        <charset val="238"/>
      </rPr>
      <t xml:space="preserve"> potrebno je izvesti zamjenu materijala u debljini od 25 cm,</t>
    </r>
  </si>
  <si>
    <r>
      <t>Ugradnju materijala treba vršiti tako da se ne oštećuje profil posteljice, a zbijanje vršiti da se postigne Ms≥ 20 N/mm</t>
    </r>
    <r>
      <rPr>
        <vertAlign val="superscript"/>
        <sz val="12"/>
        <rFont val="Times New Roman"/>
        <family val="1"/>
        <charset val="238"/>
      </rPr>
      <t>2</t>
    </r>
    <r>
      <rPr>
        <sz val="12"/>
        <rFont val="Times New Roman"/>
        <family val="1"/>
        <charset val="238"/>
      </rPr>
      <t>.</t>
    </r>
  </si>
  <si>
    <t>U stavku je uključeno rješavanje odvodnje posteljice, sabijanje posteljice tako da se postigne zbijenost od 100% prema standardnom Proctorovom pokusu, odnosno Ms=20MN/m2 za zemljane materijale, odnosno Ms=40MN/m2 za šljunčane materijale mjereno kružnom pločom promjera 30 cm pri optimalnoj vlažnosti materijala.</t>
  </si>
  <si>
    <t>Izrada tamponskog sloja od drobljenog kamenog materijala 0/63 mm, debljine sloja 50 cm ispod kolnika.</t>
  </si>
  <si>
    <r>
      <t>Ms= 80 N/mm</t>
    </r>
    <r>
      <rPr>
        <vertAlign val="superscript"/>
        <sz val="12"/>
        <rFont val="Times New Roman"/>
        <family val="1"/>
        <charset val="238"/>
      </rPr>
      <t>2</t>
    </r>
  </si>
  <si>
    <r>
      <t>- ako je Ms manji od 5 N/mm2</t>
    </r>
    <r>
      <rPr>
        <sz val="12"/>
        <rFont val="Times New Roman"/>
        <family val="1"/>
        <charset val="238"/>
      </rPr>
      <t>treba izvršiti produbljenje za dodatnih 25 cm i na temeljno tlo postaviti geotekstil (drenažna tkanina) 300 g/m</t>
    </r>
    <r>
      <rPr>
        <vertAlign val="superscript"/>
        <sz val="12"/>
        <rFont val="Times New Roman"/>
        <family val="1"/>
        <charset val="238"/>
      </rPr>
      <t>2</t>
    </r>
    <r>
      <rPr>
        <sz val="12"/>
        <rFont val="Times New Roman"/>
        <family val="1"/>
        <charset val="238"/>
      </rPr>
      <t>, te izvesti zamjenski sloj ukupne debljine od 50 cm.</t>
    </r>
  </si>
  <si>
    <t>Dobava i ugradnja tipskih betonskih rubnjaka presjeka 28x15x100cm izvedenih iz betona C 40/50.</t>
  </si>
  <si>
    <t>3.3.</t>
  </si>
  <si>
    <r>
      <rPr>
        <b/>
        <sz val="12"/>
        <rFont val="Times New Roman"/>
        <family val="1"/>
        <charset val="238"/>
      </rPr>
      <t>Dobava i ugradnja tipskih betonskih kanalica</t>
    </r>
    <r>
      <rPr>
        <b/>
        <sz val="12"/>
        <color indexed="10"/>
        <rFont val="Times New Roman"/>
        <family val="1"/>
        <charset val="238"/>
      </rPr>
      <t xml:space="preserve"> </t>
    </r>
    <r>
      <rPr>
        <b/>
        <sz val="12"/>
        <rFont val="Times New Roman"/>
        <family val="1"/>
        <charset val="238"/>
      </rPr>
      <t>širine 20cm i dubine 40 cm sa ljevano željeznom rešetkom</t>
    </r>
    <r>
      <rPr>
        <sz val="12"/>
        <rFont val="Times New Roman"/>
        <family val="1"/>
        <charset val="238"/>
      </rPr>
      <t xml:space="preserve"> nosivosti 40 T za ugradnju okomito na os kolnika sa svrhom prikupljanja oborinske vode sa kolnika. Kanalice se upuštaju u ulaznu građevinu zatvorenog sustava odvodnje. Postavljaju na podlogu od betona C 16/20, presjeka prema detalju proizvođača. </t>
    </r>
  </si>
  <si>
    <r>
      <rPr>
        <b/>
        <sz val="12"/>
        <rFont val="Times New Roman"/>
        <family val="1"/>
        <charset val="238"/>
      </rPr>
      <t xml:space="preserve">Dobava i ugradnja tipskih betonskih rampi prema projektu. </t>
    </r>
    <r>
      <rPr>
        <sz val="12"/>
        <rFont val="Times New Roman"/>
        <family val="1"/>
        <charset val="238"/>
      </rPr>
      <t>Namijenjene su usponu vozila s kolnika na parkirališta, garaže, pristupe na parcele i slične površine. Izrađuju se
u jednom sloju.
Sastoje se od tri elementa i to:
- srednje ulazne rampe
- dvije krajnje ulazne rampe (lijeva i desna). postavljaju na podlogu od betona C 16/20, presjeka prema detalju. Sastave dijelov treba izvesti u širini oko 10mm te ispuniti cementni mortom omjera 1:4, uvučenim za 10mm.</t>
    </r>
  </si>
  <si>
    <t>3.6.</t>
  </si>
  <si>
    <t>Uračunati 80% strojnog i 20% ručnog iskopa.</t>
  </si>
  <si>
    <t>ZEMLJANI RADOVI</t>
  </si>
  <si>
    <t>4.1.1.</t>
  </si>
  <si>
    <t>Fino planiranje dna kanalskog rova prema uzdužnim profilima uz točnost ± 1 cm.</t>
  </si>
  <si>
    <t>Odbacivanje suvišnog materijala na 1 m od ruba rova.</t>
  </si>
  <si>
    <t>4.1.2.</t>
  </si>
  <si>
    <t>m³</t>
  </si>
  <si>
    <t>4.1.3.</t>
  </si>
  <si>
    <t>4.1.4.</t>
  </si>
  <si>
    <t>Zatrpavanje u zoni cijevi izvoditi u slojevima od 15-30 cm sa obje strane istovremeno uz nabijanje lakim vibronabijačima do potrebne zbijenosti od  Me=40 Mpa. Zbijanje uz cijev do visine polovice promjer cijevi izvoditi ručno u slojevima debljine 15 cm kako bi se postigla zadovoljavajuća zbijenost bez oštećenja cijevi.</t>
  </si>
  <si>
    <t>4.1.5.</t>
  </si>
  <si>
    <t>4.1.6.</t>
  </si>
  <si>
    <t>4.2. TESARSKI RADOVI</t>
  </si>
  <si>
    <t>4.2.1.</t>
  </si>
  <si>
    <t>m²</t>
  </si>
  <si>
    <t>4.2.2.</t>
  </si>
  <si>
    <t>Izrada pješačkih i kolnih prijelaza preko kanalizacijskog rova za nesmetano odvijanje prometa iz čelićnih ploča ili drvenih platica s potrebnim ukrućenjem i zaštitnom ogradom.</t>
  </si>
  <si>
    <t xml:space="preserve">Obračun po komadu.                                                                                         </t>
  </si>
  <si>
    <t>pješački prijelaz</t>
  </si>
  <si>
    <t xml:space="preserve">kolni prijelaz                                                                                     </t>
  </si>
  <si>
    <t>4.3. BETONSKI I AB RADOVI</t>
  </si>
  <si>
    <t>4.3.1.</t>
  </si>
  <si>
    <t>a) iskop</t>
  </si>
  <si>
    <t>b) beton</t>
  </si>
  <si>
    <t>c) oplata</t>
  </si>
  <si>
    <t>d) armatura</t>
  </si>
  <si>
    <t>kg</t>
  </si>
  <si>
    <t>4.3.2.</t>
  </si>
  <si>
    <t>Obračun po komadu.</t>
  </si>
  <si>
    <t>4.4. MONTAŽERSKI RADOVI</t>
  </si>
  <si>
    <t>4.4.1.</t>
  </si>
  <si>
    <t xml:space="preserve">Obračun po m položene cijevi.                  </t>
  </si>
  <si>
    <t>m</t>
  </si>
  <si>
    <t>4.4.2.</t>
  </si>
  <si>
    <t>4.4.3.</t>
  </si>
  <si>
    <t>Ispitivanje ispravnosti gotovog kanala na vodonepropusnost prema važećim tehničkim propisima.</t>
  </si>
  <si>
    <t>Obračun po m' ispitivanog kanala.</t>
  </si>
  <si>
    <t>m'</t>
  </si>
  <si>
    <t>Obračun po satima rada pumpe.</t>
  </si>
  <si>
    <t>sati</t>
  </si>
  <si>
    <t>Osiguranje odnosno zaštita postojećih instalacija uz trasu kanala,a u svemu prema uputama i pravilima nadležnih organizacija.</t>
  </si>
  <si>
    <r>
      <t>Obračunava se po m</t>
    </r>
    <r>
      <rPr>
        <vertAlign val="superscript"/>
        <sz val="12"/>
        <rFont val="Times New Roman"/>
        <family val="1"/>
        <charset val="238"/>
      </rPr>
      <t>3</t>
    </r>
    <r>
      <rPr>
        <sz val="12"/>
        <rFont val="Times New Roman"/>
        <family val="1"/>
        <charset val="238"/>
      </rPr>
      <t xml:space="preserve"> iskopanog materijala, mjereno u prirodnom stanju po prosječnoj cijeni.</t>
    </r>
  </si>
  <si>
    <r>
      <t>Obračun po m</t>
    </r>
    <r>
      <rPr>
        <vertAlign val="superscript"/>
        <sz val="12"/>
        <rFont val="Times New Roman"/>
        <family val="1"/>
        <charset val="238"/>
      </rPr>
      <t>2</t>
    </r>
    <r>
      <rPr>
        <sz val="12"/>
        <rFont val="Times New Roman"/>
        <family val="1"/>
        <charset val="238"/>
      </rPr>
      <t xml:space="preserve"> isplanirane površine.</t>
    </r>
  </si>
  <si>
    <r>
      <t>Obračun po m</t>
    </r>
    <r>
      <rPr>
        <vertAlign val="superscript"/>
        <sz val="12"/>
        <color indexed="8"/>
        <rFont val="Times New Roman"/>
        <family val="1"/>
        <charset val="238"/>
      </rPr>
      <t>3</t>
    </r>
    <r>
      <rPr>
        <sz val="12"/>
        <color indexed="8"/>
        <rFont val="Times New Roman"/>
        <family val="1"/>
        <charset val="238"/>
      </rPr>
      <t xml:space="preserve"> stvarno izvedenih radova, mjereno u zbijenom stanju.</t>
    </r>
  </si>
  <si>
    <r>
      <t>Obračun po m</t>
    </r>
    <r>
      <rPr>
        <vertAlign val="superscript"/>
        <sz val="12"/>
        <color indexed="8"/>
        <rFont val="Times New Roman"/>
        <family val="1"/>
        <charset val="238"/>
      </rPr>
      <t>3</t>
    </r>
    <r>
      <rPr>
        <sz val="12"/>
        <color indexed="8"/>
        <rFont val="Times New Roman"/>
        <family val="1"/>
        <charset val="238"/>
      </rPr>
      <t xml:space="preserve"> stvarno izvedenih radova, mjereno u zbijenom stanju</t>
    </r>
  </si>
  <si>
    <r>
      <t>Obračunava se po m</t>
    </r>
    <r>
      <rPr>
        <vertAlign val="superscript"/>
        <sz val="12"/>
        <color indexed="8"/>
        <rFont val="Times New Roman"/>
        <family val="1"/>
        <charset val="238"/>
      </rPr>
      <t>3</t>
    </r>
    <r>
      <rPr>
        <sz val="12"/>
        <color indexed="8"/>
        <rFont val="Times New Roman"/>
        <family val="1"/>
        <charset val="238"/>
      </rPr>
      <t xml:space="preserve"> zatrpanog kanalizacijskog rova.</t>
    </r>
  </si>
  <si>
    <r>
      <t>Obračun po m</t>
    </r>
    <r>
      <rPr>
        <vertAlign val="superscript"/>
        <sz val="12"/>
        <rFont val="Times New Roman"/>
        <family val="1"/>
        <charset val="238"/>
      </rPr>
      <t>3</t>
    </r>
    <r>
      <rPr>
        <sz val="12"/>
        <rFont val="Times New Roman"/>
        <family val="1"/>
        <charset val="238"/>
      </rPr>
      <t xml:space="preserve"> zemlje u rastresitom stanju. Koeficijent rastresitosti materijala 1,25.</t>
    </r>
  </si>
  <si>
    <r>
      <t>Obračun po m</t>
    </r>
    <r>
      <rPr>
        <vertAlign val="superscript"/>
        <sz val="12"/>
        <rFont val="Times New Roman"/>
        <family val="1"/>
        <charset val="238"/>
      </rPr>
      <t>2</t>
    </r>
    <r>
      <rPr>
        <sz val="12"/>
        <rFont val="Times New Roman"/>
        <family val="1"/>
        <charset val="238"/>
      </rPr>
      <t xml:space="preserve"> razupirane površine.</t>
    </r>
  </si>
  <si>
    <t>Iskop kanalskog jarka u tlu C ktg. sa vertikalnim odsjecanjem bokova, grubim izravnavanjem dna. Širina jarka prema normalnom poprečnom presjeku, dubine prema uzdužnom presjeku.</t>
  </si>
  <si>
    <r>
      <t xml:space="preserve">Nabava i doprema zrnatog materijala (šljunak) veličine zrna (8-32)mm za izvedbu posteljice </t>
    </r>
    <r>
      <rPr>
        <b/>
        <sz val="12"/>
        <color indexed="8"/>
        <rFont val="Times New Roman"/>
        <family val="1"/>
        <charset val="238"/>
      </rPr>
      <t>rebrastih cijevi klase SN 8</t>
    </r>
    <r>
      <rPr>
        <sz val="12"/>
        <color indexed="8"/>
        <rFont val="Times New Roman"/>
        <family val="1"/>
        <charset val="238"/>
      </rPr>
      <t>, prema poprečnom presjeku, stupnja zbijenosti podtla od Me=25 MPa. Postotak pojedine frakcije treba uskladiti prema zahtjevima proizvođača cijevi.</t>
    </r>
  </si>
  <si>
    <r>
      <t xml:space="preserve">Nabava i doprema materijala za primarno zatrpavanje </t>
    </r>
    <r>
      <rPr>
        <b/>
        <sz val="12"/>
        <color indexed="8"/>
        <rFont val="Times New Roman"/>
        <family val="1"/>
        <charset val="238"/>
      </rPr>
      <t>rebrastih cijevi klase SN 8</t>
    </r>
    <r>
      <rPr>
        <sz val="12"/>
        <color indexed="8"/>
        <rFont val="Times New Roman"/>
        <family val="1"/>
        <charset val="238"/>
      </rPr>
      <t>, sa probranim sitnijim, dobro stišljivim materijalom zrna vel. 8–32 mm) do visine 30 cm iznad tjemena cijevi. Postotak pojedine frakcije treba uskladiti prema zahtjevima proizvođača cijevi.</t>
    </r>
  </si>
  <si>
    <t>Razupiranje bočnih strana rova čeličnom oplatom, uključivo doprema potrebnog materijala, izrada, postavljanje, skidanje, prijenos oplate do 50 m udaljenosti, čišćenje i slaganje. Razupiranje treba izvesti prema propisima HTZ , i to tako da potpuno osigurava i omogućuje rad u rovu s potrebnom ogradom na rubu rova. Predviđeno je razupiranje 100 % ukupne obostrane površine.</t>
  </si>
  <si>
    <t xml:space="preserve"> - dimenzija 100x100cm</t>
  </si>
  <si>
    <t xml:space="preserve"> - dimenzija 50x50cm</t>
  </si>
  <si>
    <t xml:space="preserve"> - dimenzija 40x40cm</t>
  </si>
  <si>
    <t>DN 400 mm</t>
  </si>
  <si>
    <t>DN 500 mm</t>
  </si>
  <si>
    <t>DN 1000 mm</t>
  </si>
  <si>
    <t>DN 200 mm</t>
  </si>
  <si>
    <t>Napomena: Prilikom narudžbi cijevi predvidjeti više spojnica jer se u blizini okna postavljaju kraće cijevi radi osiguranja zglobnog efekta cijev-okno.</t>
  </si>
  <si>
    <t>Okno DN 100 cm na DN 1000 mm</t>
  </si>
  <si>
    <t>Okno DN 100 cm na DN 400 mm</t>
  </si>
  <si>
    <t xml:space="preserve">Nulto čišćenje kanala.
Nultim čišćenjem smatra se vađenje materijala koji je zaostao u cijevima i revizijskim oknima uslijed gradnje.
Obračun po m1 izvedenog kanala.
</t>
  </si>
  <si>
    <t>Ispumpavanje vode.</t>
  </si>
  <si>
    <t>Zatrpavanje kanalizacijskog rova nakon polaganja kanala i izvedbe objekata zamjenskim šljunčanim ili kamenim materijalom odgovarajućeg granulometrijskog sastava u slojevima po min. 30 cm, uz nabijanje  do tamponskog sloja na modul zbijenosti od Me= 40 Mpa da se spriječi naknadno slijeganje. Eventualno tamponski sloj obnoviti i sabiti na modul zbijenosti od Me= 100 Mpa prema važećim propisima Modul zbijenosti dokazati po ovlaštenoj radnoj ustanovi. U cijenu je uključen sav potreban materijal, rad, dobava i dovoz.</t>
  </si>
  <si>
    <t>Izrada izljeva kanalizacije u postojeći potok, kao i uljeva u kanalizaciju(uljevna građevina i izljevna građevina prema projektu). Rubove pokosa i dno kanala potrebno je očistiti i skinuti sloj humusa i rahle zemlje C kategorije. Prostor oko cijevi i pokosa betonira se betonom klase C 25/30 tako da oblikuje postojeći pokos. Beton se armira sa armaturnim košem. Na izlazu cijevi u beton se ugrađuje okvir metalne rešetke a što je opisano u posebnoj stavci.</t>
  </si>
  <si>
    <t xml:space="preserve">Nabava i doprema rebrastih kanalskih cijevi od klase SN 8, uključivo potrebne spojnice i brtve. Standardna duljina cijevi 6 m. Cijevi moraju zadovoljavati slijedeće standarde:
Proizvodnja HR EN 14364, te ostali važeći standardi DIN 16869, DIN 19565 i dr.
</t>
  </si>
  <si>
    <r>
      <t>Nabava i doprema revizionih okana izrađenih od polietilena visoke gustoće. U okno ugraditi kinetu za odgovarajući profil cijevi, ljestve za ulaz i izlaz iz okna. Ljevano željezni okrugli kanalski poklopac ø 625 mm sa četvrtastim okvirom za teški promet. Prosječna dubina okna H=2,50</t>
    </r>
    <r>
      <rPr>
        <sz val="12"/>
        <color rgb="FFFF0000"/>
        <rFont val="Times New Roman"/>
        <family val="1"/>
        <charset val="238"/>
      </rPr>
      <t xml:space="preserve"> </t>
    </r>
    <r>
      <rPr>
        <sz val="12"/>
        <rFont val="Times New Roman"/>
        <family val="1"/>
        <charset val="238"/>
      </rPr>
      <t xml:space="preserve">m. Kod uljeva i izljeva spoj cijevi treba biti maksimalno 0,5 m udaljen od vanjskog ruba okna, da bi se postigao zglobni efekt spoja okno-kanalizaciona cijev.          
</t>
    </r>
  </si>
  <si>
    <t>Dobava i ugradba pocinčane čelične rešetke za uljevne i izljevne građevine. Rešetka se sastoji od čeličnog pocinčanog okvira od U profila što se ugrađuje u beton te od montažno demontažne rešetke. Rešetka se sastoji od okvira i čeličnih profila ispune na razmaku 5 cm. Rešetka se uvlači i izvlači iz ležišta U profila.</t>
  </si>
  <si>
    <t>Slivnik</t>
  </si>
  <si>
    <t>c) kameni nasip 0-63mm</t>
  </si>
  <si>
    <t xml:space="preserve">Nabava i doprema tipskih slivnika sa temeljnom nosivom pločom koja se oslanja na preforiranu cijev min. DN 600. Slivnici moraju za teško prometno opterećenje (45 T). Na slivniku treba predvidjeti priključke DN 200 mm za odvodnju do kolektora oborinskog kanalizacijskog sustava. izrađenih od polietilena visoke gustoće. Stavka uključuje i ugradnju tipskih slivnika.         
</t>
  </si>
  <si>
    <r>
      <t xml:space="preserve"> m</t>
    </r>
    <r>
      <rPr>
        <b/>
        <i/>
        <vertAlign val="superscript"/>
        <sz val="12"/>
        <rFont val="Times New Roman"/>
        <family val="1"/>
        <charset val="238"/>
      </rPr>
      <t>2</t>
    </r>
  </si>
  <si>
    <t>U K U P N O PROMETNA SIGNALIZACIJA:</t>
  </si>
  <si>
    <t>Obračunava se po 1 m1 iskolčene površine i profila.</t>
  </si>
  <si>
    <t>Kompletan odvoz zemlje od iskopa na deponij udaljenosti do 5 km. U jediničnu cijenu obračunati utovar, odvoz i grubo razastiranje na deponij.</t>
  </si>
  <si>
    <t>PDV</t>
  </si>
  <si>
    <t>Ukupno</t>
  </si>
  <si>
    <r>
      <t>Valsil d.o.o.</t>
    </r>
    <r>
      <rPr>
        <sz val="12"/>
        <color rgb="FF0000FF"/>
        <rFont val="Arial"/>
        <family val="2"/>
        <charset val="238"/>
      </rPr>
      <t xml:space="preserve"> </t>
    </r>
    <r>
      <rPr>
        <sz val="12"/>
        <color theme="1"/>
        <rFont val="Arial"/>
        <family val="2"/>
        <charset val="238"/>
      </rPr>
      <t>Kutina</t>
    </r>
  </si>
  <si>
    <t>Kutina, Dubrovačka 2</t>
  </si>
  <si>
    <t>OIB 77244596076</t>
  </si>
  <si>
    <t>jedinična cijena bez PDV</t>
  </si>
  <si>
    <t xml:space="preserve">Jedinične cijene obuhvaćaju sav rad, materijal i organizaciju u cilju izvršenja radova u potpunosti i u skladu s projektom. </t>
  </si>
  <si>
    <t>1.7.</t>
  </si>
  <si>
    <t xml:space="preserve">DONJI SLOJ </t>
  </si>
  <si>
    <r>
      <t>te kakvoće prema projektu, na prethodno poravnato tlo. Rad se obračunava i mjeri prema stvarnoj površini tla na koji je položen geotekstil (preklopi se ne uraču-navaju). Prvi sloj nasipa koji se nanosi s čela u smjeru preklopa  obračunava se u stavci nasipa. Upotrijebiti geoteksitl namjenjen za razdvajanje i pojačanje, za metrijal granulacije zrna do 63 mm, vrstu tla U1 i razred optere-ćenja LKL I-IV, prema austrijskim RVS 3.63.</t>
    </r>
    <r>
      <rPr>
        <sz val="12"/>
        <color rgb="FFC00000"/>
        <rFont val="Times New Roman"/>
        <family val="1"/>
        <charset val="238"/>
      </rPr>
      <t xml:space="preserve"> </t>
    </r>
    <r>
      <rPr>
        <sz val="12"/>
        <rFont val="Times New Roman"/>
        <family val="1"/>
        <charset val="238"/>
      </rPr>
      <t>Geotekstil se postavlja</t>
    </r>
    <r>
      <rPr>
        <sz val="12"/>
        <color rgb="FFC00000"/>
        <rFont val="Times New Roman"/>
        <family val="1"/>
        <charset val="238"/>
      </rPr>
      <t xml:space="preserve"> </t>
    </r>
    <r>
      <rPr>
        <sz val="12"/>
        <rFont val="Times New Roman"/>
        <family val="1"/>
        <charset val="238"/>
      </rPr>
      <t>ako se nakon iskopa za zamjenu temeljnog tla od 50cm na temeljnom tlu ne može postići stišljivost od Ms=5 N/mm</t>
    </r>
    <r>
      <rPr>
        <vertAlign val="superscript"/>
        <sz val="12"/>
        <rFont val="Times New Roman"/>
        <family val="1"/>
        <charset val="238"/>
      </rPr>
      <t>2</t>
    </r>
    <r>
      <rPr>
        <sz val="12"/>
        <rFont val="Times New Roman"/>
        <family val="1"/>
        <charset val="238"/>
      </rPr>
      <t>, u svemu kako je opisano u prethodnoj stavci. Ovom stavkom je obračunato je polaganje geotekstila na cijeloj površini pod kolnikom. Točan obračun izvršiti prema stvarno izvršenim radovima. Izvedba, kontrola kakvoće i obračun prema Općim tehničkim uvjetima za radove na cestama, IGH 2001. (OTU), 1. i 2. Poglavlje; odredba 2-08.4.</t>
    </r>
  </si>
  <si>
    <t>2.6.</t>
  </si>
  <si>
    <t>UKUPNO GORNJI SLOJ:</t>
  </si>
  <si>
    <t>GORNJI  SLOJ</t>
  </si>
  <si>
    <t>UKUPNO DONJI SLOJ:</t>
  </si>
  <si>
    <t>4.4.4.</t>
  </si>
  <si>
    <t>4.4.5.</t>
  </si>
  <si>
    <t>4.4.6.</t>
  </si>
  <si>
    <t>4.4.7.</t>
  </si>
  <si>
    <t>TROŠKOVNIK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</si>
</sst>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32" x14ac:knownFonts="1">
    <font>
      <sz val="11"/>
      <color theme="1"/>
      <name val="Calibri"/>
      <family val="2"/>
      <scheme val="minor"/>
    </font>
    <font>
      <sz val="11"/>
      <color theme="1"/>
      <name val="Calibri"/>
      <family val="2"/>
      <scheme val="minor"/>
    </font>
    <font>
      <b/>
      <i/>
      <sz val="12"/>
      <name val="Times New Roman"/>
      <family val="1"/>
      <charset val="238"/>
    </font>
    <font>
      <sz val="10"/>
      <name val="Times New Roman"/>
      <family val="1"/>
      <charset val="238"/>
    </font>
    <font>
      <i/>
      <sz val="10"/>
      <name val="Times New Roman"/>
      <family val="1"/>
      <charset val="238"/>
    </font>
    <font>
      <b/>
      <sz val="12"/>
      <name val="Times New Roman"/>
      <family val="1"/>
      <charset val="238"/>
    </font>
    <font>
      <b/>
      <i/>
      <sz val="10"/>
      <name val="Times New Roman"/>
      <family val="1"/>
      <charset val="238"/>
    </font>
    <font>
      <sz val="12"/>
      <name val="Times New Roman"/>
      <family val="1"/>
      <charset val="238"/>
    </font>
    <font>
      <b/>
      <sz val="10"/>
      <name val="Times New Roman"/>
      <family val="1"/>
      <charset val="238"/>
    </font>
    <font>
      <i/>
      <sz val="12"/>
      <name val="Times New Roman"/>
      <family val="1"/>
      <charset val="238"/>
    </font>
    <font>
      <vertAlign val="superscript"/>
      <sz val="12"/>
      <name val="Times New Roman"/>
      <family val="1"/>
      <charset val="238"/>
    </font>
    <font>
      <b/>
      <i/>
      <vertAlign val="superscript"/>
      <sz val="12"/>
      <name val="Times New Roman"/>
      <family val="1"/>
      <charset val="238"/>
    </font>
    <font>
      <sz val="10"/>
      <name val="Arial"/>
      <family val="2"/>
      <charset val="238"/>
    </font>
    <font>
      <sz val="12"/>
      <color indexed="8"/>
      <name val="Times New Roman"/>
      <family val="1"/>
      <charset val="238"/>
    </font>
    <font>
      <sz val="12"/>
      <color indexed="10"/>
      <name val="Times New Roman"/>
      <family val="1"/>
      <charset val="238"/>
    </font>
    <font>
      <b/>
      <sz val="12"/>
      <color indexed="8"/>
      <name val="Times New Roman"/>
      <family val="1"/>
      <charset val="238"/>
    </font>
    <font>
      <sz val="12"/>
      <color rgb="FFC00000"/>
      <name val="Times New Roman"/>
      <family val="1"/>
      <charset val="238"/>
    </font>
    <font>
      <b/>
      <sz val="12"/>
      <color indexed="10"/>
      <name val="Times New Roman"/>
      <family val="1"/>
      <charset val="238"/>
    </font>
    <font>
      <sz val="10"/>
      <name val="Helv"/>
    </font>
    <font>
      <sz val="10"/>
      <color rgb="FF92D050"/>
      <name val="Times New Roman"/>
      <family val="1"/>
      <charset val="238"/>
    </font>
    <font>
      <sz val="12"/>
      <color rgb="FF92D050"/>
      <name val="Times New Roman"/>
      <family val="1"/>
      <charset val="238"/>
    </font>
    <font>
      <b/>
      <i/>
      <sz val="12"/>
      <color rgb="FF92D050"/>
      <name val="Times New Roman"/>
      <family val="1"/>
      <charset val="238"/>
    </font>
    <font>
      <vertAlign val="superscript"/>
      <sz val="12"/>
      <color indexed="8"/>
      <name val="Times New Roman"/>
      <family val="1"/>
      <charset val="238"/>
    </font>
    <font>
      <sz val="12"/>
      <color rgb="FFFF0000"/>
      <name val="Times New Roman"/>
      <family val="1"/>
      <charset val="238"/>
    </font>
    <font>
      <sz val="12"/>
      <color theme="1"/>
      <name val="Times New Roman"/>
      <family val="1"/>
      <charset val="238"/>
    </font>
    <font>
      <sz val="14"/>
      <name val="Times New Roman"/>
      <family val="1"/>
      <charset val="238"/>
    </font>
    <font>
      <b/>
      <i/>
      <sz val="14"/>
      <name val="Times New Roman"/>
      <family val="1"/>
      <charset val="238"/>
    </font>
    <font>
      <sz val="12"/>
      <color rgb="FF0000FF"/>
      <name val="Wide Latin"/>
      <family val="1"/>
    </font>
    <font>
      <sz val="12"/>
      <color rgb="FF0000FF"/>
      <name val="Arial"/>
      <family val="2"/>
      <charset val="238"/>
    </font>
    <font>
      <sz val="12"/>
      <color theme="1"/>
      <name val="Arial"/>
      <family val="2"/>
      <charset val="238"/>
    </font>
    <font>
      <b/>
      <sz val="14"/>
      <name val="Times New Roman"/>
      <family val="1"/>
      <charset val="238"/>
    </font>
    <font>
      <b/>
      <sz val="14"/>
      <color theme="1"/>
      <name val="Calibri"/>
      <family val="2"/>
      <charset val="238"/>
      <scheme val="minor"/>
    </font>
  </fonts>
  <fills count="6">
    <fill>
      <patternFill patternType="none"/>
    </fill>
    <fill>
      <patternFill patternType="gray125"/>
    </fill>
    <fill>
      <patternFill patternType="solid">
        <fgColor theme="6"/>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hair">
        <color indexed="64"/>
      </bottom>
      <diagonal/>
    </border>
  </borders>
  <cellStyleXfs count="5">
    <xf numFmtId="0" fontId="0" fillId="0" borderId="0"/>
    <xf numFmtId="43" fontId="1" fillId="0" borderId="0" applyFont="0" applyFill="0" applyBorder="0" applyAlignment="0" applyProtection="0"/>
    <xf numFmtId="0" fontId="18" fillId="0" borderId="0"/>
    <xf numFmtId="0" fontId="18" fillId="0" borderId="0"/>
    <xf numFmtId="43" fontId="12" fillId="0" borderId="0" applyFont="0" applyFill="0" applyBorder="0" applyAlignment="0" applyProtection="0"/>
  </cellStyleXfs>
  <cellXfs count="169">
    <xf numFmtId="0" fontId="0" fillId="0" borderId="0" xfId="0"/>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pplyFill="1" applyAlignment="1"/>
    <xf numFmtId="1" fontId="4" fillId="0" borderId="0" xfId="0" applyNumberFormat="1" applyFont="1" applyFill="1" applyBorder="1" applyAlignment="1">
      <alignment horizontal="center" vertical="top"/>
    </xf>
    <xf numFmtId="0" fontId="4" fillId="0" borderId="0" xfId="0" applyFont="1" applyFill="1" applyBorder="1" applyAlignment="1">
      <alignment horizontal="justify"/>
    </xf>
    <xf numFmtId="0" fontId="4" fillId="0" borderId="0" xfId="0" applyFont="1" applyFill="1" applyBorder="1" applyAlignment="1">
      <alignment horizontal="right"/>
    </xf>
    <xf numFmtId="0" fontId="3" fillId="3" borderId="0" xfId="0" applyFont="1" applyFill="1" applyBorder="1" applyAlignment="1">
      <alignment horizontal="center" vertical="top" wrapText="1"/>
    </xf>
    <xf numFmtId="0" fontId="5" fillId="3" borderId="0" xfId="0" applyFont="1" applyFill="1" applyBorder="1" applyAlignment="1">
      <alignment horizontal="justify" vertical="top" wrapText="1"/>
    </xf>
    <xf numFmtId="0" fontId="6" fillId="3" borderId="0" xfId="0" applyFont="1" applyFill="1" applyBorder="1" applyAlignment="1">
      <alignment horizontal="right" wrapText="1"/>
    </xf>
    <xf numFmtId="0" fontId="3" fillId="0" borderId="0" xfId="0" applyFont="1" applyFill="1" applyBorder="1"/>
    <xf numFmtId="0" fontId="3" fillId="0" borderId="0" xfId="0" applyFont="1" applyFill="1"/>
    <xf numFmtId="0" fontId="7" fillId="0" borderId="0" xfId="0" applyFont="1" applyFill="1" applyAlignment="1">
      <alignment horizontal="center" vertical="top" wrapText="1"/>
    </xf>
    <xf numFmtId="0" fontId="7" fillId="0" borderId="0" xfId="0" applyNumberFormat="1" applyFont="1" applyFill="1" applyAlignment="1">
      <alignment horizontal="justify" vertical="top" wrapText="1"/>
    </xf>
    <xf numFmtId="0" fontId="5" fillId="3" borderId="0" xfId="0" applyFont="1" applyFill="1" applyBorder="1" applyAlignment="1">
      <alignment horizontal="justify" vertical="center" wrapText="1"/>
    </xf>
    <xf numFmtId="0" fontId="2" fillId="3" borderId="0" xfId="0" applyFont="1" applyFill="1" applyBorder="1" applyAlignment="1">
      <alignment horizontal="right" vertical="center" wrapText="1"/>
    </xf>
    <xf numFmtId="0" fontId="8" fillId="0" borderId="0" xfId="0" applyFont="1" applyFill="1" applyAlignment="1">
      <alignment vertical="center"/>
    </xf>
    <xf numFmtId="0" fontId="7" fillId="0" borderId="0" xfId="0" applyFont="1" applyFill="1" applyBorder="1" applyAlignment="1">
      <alignment horizontal="justify" vertical="top" wrapText="1"/>
    </xf>
    <xf numFmtId="0" fontId="9" fillId="0" borderId="0" xfId="0" applyFont="1" applyFill="1" applyBorder="1" applyAlignment="1">
      <alignment horizontal="righ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2" fillId="0" borderId="0" xfId="0" applyFont="1" applyFill="1" applyBorder="1" applyAlignment="1">
      <alignment horizontal="right"/>
    </xf>
    <xf numFmtId="49" fontId="7" fillId="0" borderId="0" xfId="0" applyNumberFormat="1" applyFont="1" applyFill="1" applyBorder="1" applyAlignment="1">
      <alignment horizontal="justify" vertical="top" wrapText="1"/>
    </xf>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2" fillId="0" borderId="0" xfId="0" applyFont="1" applyFill="1" applyAlignment="1">
      <alignment horizontal="right"/>
    </xf>
    <xf numFmtId="0" fontId="5" fillId="0" borderId="0" xfId="0" applyFont="1" applyFill="1" applyAlignment="1">
      <alignment horizontal="left" vertical="top" wrapText="1"/>
    </xf>
    <xf numFmtId="0" fontId="5" fillId="0" borderId="0" xfId="0" applyFont="1" applyFill="1" applyAlignment="1">
      <alignment horizontal="justify" vertical="top"/>
    </xf>
    <xf numFmtId="0" fontId="7" fillId="0" borderId="0" xfId="0" applyFont="1" applyFill="1"/>
    <xf numFmtId="0" fontId="7" fillId="0" borderId="0" xfId="0" applyFont="1" applyFill="1" applyAlignment="1">
      <alignment horizontal="justify"/>
    </xf>
    <xf numFmtId="16" fontId="5" fillId="0" borderId="0" xfId="0" applyNumberFormat="1" applyFont="1" applyFill="1" applyAlignment="1">
      <alignment horizontal="left" vertical="top" wrapText="1"/>
    </xf>
    <xf numFmtId="4" fontId="7" fillId="0" borderId="0" xfId="0" applyNumberFormat="1" applyFont="1" applyFill="1" applyBorder="1" applyAlignment="1">
      <alignment horizontal="right"/>
    </xf>
    <xf numFmtId="49" fontId="9" fillId="0" borderId="0" xfId="0" applyNumberFormat="1" applyFont="1" applyFill="1" applyAlignment="1">
      <alignment horizontal="left" wrapText="1"/>
    </xf>
    <xf numFmtId="0" fontId="5" fillId="0" borderId="0" xfId="0" applyFont="1" applyFill="1" applyAlignment="1">
      <alignment horizontal="justify"/>
    </xf>
    <xf numFmtId="0" fontId="13" fillId="0" borderId="0" xfId="0" applyFont="1" applyFill="1" applyAlignment="1">
      <alignment horizontal="justify" vertical="top" wrapText="1"/>
    </xf>
    <xf numFmtId="0" fontId="13" fillId="0" borderId="0" xfId="0" applyFont="1" applyFill="1" applyAlignment="1">
      <alignment horizontal="justify"/>
    </xf>
    <xf numFmtId="0" fontId="13" fillId="0" borderId="0" xfId="0" applyFont="1" applyFill="1" applyAlignment="1">
      <alignment horizontal="justify" wrapText="1"/>
    </xf>
    <xf numFmtId="0" fontId="7" fillId="0" borderId="0" xfId="0" applyFont="1" applyFill="1" applyAlignment="1">
      <alignment horizontal="left" vertical="center" wrapText="1"/>
    </xf>
    <xf numFmtId="0" fontId="7" fillId="0" borderId="0" xfId="0" applyFont="1" applyFill="1" applyAlignment="1">
      <alignment horizontal="justify" vertical="center"/>
    </xf>
    <xf numFmtId="0" fontId="2" fillId="0" borderId="0" xfId="0" applyFont="1" applyFill="1" applyAlignment="1">
      <alignment horizontal="right" vertical="center"/>
    </xf>
    <xf numFmtId="0" fontId="3" fillId="0" borderId="0" xfId="0" applyFont="1" applyFill="1" applyAlignment="1">
      <alignment vertical="center"/>
    </xf>
    <xf numFmtId="0" fontId="5" fillId="0" borderId="0" xfId="0" applyFont="1" applyFill="1" applyAlignment="1">
      <alignment horizontal="justify" vertical="top" wrapText="1"/>
    </xf>
    <xf numFmtId="0" fontId="9" fillId="0" borderId="0" xfId="0" applyFont="1" applyFill="1" applyAlignment="1">
      <alignment horizontal="justify" vertical="top" wrapText="1"/>
    </xf>
    <xf numFmtId="0" fontId="7" fillId="0" borderId="0" xfId="0" applyFont="1" applyFill="1" applyBorder="1" applyAlignment="1">
      <alignment horizontal="justify" wrapText="1"/>
    </xf>
    <xf numFmtId="0" fontId="7" fillId="0" borderId="0" xfId="0" applyFont="1" applyFill="1" applyBorder="1" applyAlignment="1">
      <alignment horizontal="center" vertical="top" wrapText="1"/>
    </xf>
    <xf numFmtId="1" fontId="2" fillId="4" borderId="0" xfId="0" applyNumberFormat="1" applyFont="1" applyFill="1" applyBorder="1" applyAlignment="1">
      <alignment vertical="top"/>
    </xf>
    <xf numFmtId="0" fontId="5" fillId="4" borderId="0" xfId="0" applyFont="1" applyFill="1" applyBorder="1" applyAlignment="1">
      <alignment horizontal="justify" vertical="center" wrapText="1"/>
    </xf>
    <xf numFmtId="0" fontId="2" fillId="4" borderId="0" xfId="0" applyFont="1" applyFill="1" applyBorder="1" applyAlignment="1">
      <alignment horizontal="right"/>
    </xf>
    <xf numFmtId="0" fontId="3" fillId="4" borderId="0" xfId="0" applyFont="1" applyFill="1" applyBorder="1"/>
    <xf numFmtId="1" fontId="2" fillId="0" borderId="0" xfId="0" applyNumberFormat="1" applyFont="1" applyFill="1" applyBorder="1" applyAlignment="1">
      <alignment vertical="top"/>
    </xf>
    <xf numFmtId="0" fontId="5" fillId="0" borderId="0" xfId="0" applyFont="1" applyFill="1" applyBorder="1" applyAlignment="1">
      <alignment horizontal="justify" wrapText="1"/>
    </xf>
    <xf numFmtId="0" fontId="8" fillId="0" borderId="0" xfId="0" applyFont="1" applyFill="1" applyBorder="1" applyAlignment="1">
      <alignment vertical="center"/>
    </xf>
    <xf numFmtId="0" fontId="7" fillId="0" borderId="0" xfId="0" applyFont="1" applyFill="1" applyBorder="1" applyAlignment="1">
      <alignment horizontal="right" wrapText="1"/>
    </xf>
    <xf numFmtId="0" fontId="7" fillId="0" borderId="0" xfId="0" applyFont="1" applyFill="1" applyAlignment="1">
      <alignment horizontal="right"/>
    </xf>
    <xf numFmtId="0" fontId="5" fillId="0" borderId="0" xfId="3" applyFont="1" applyFill="1" applyAlignment="1">
      <alignment horizontal="justify" vertical="top" wrapText="1"/>
    </xf>
    <xf numFmtId="0" fontId="7" fillId="0" borderId="0" xfId="3" applyNumberFormat="1" applyFont="1" applyFill="1" applyAlignment="1">
      <alignment horizontal="justify" vertical="top" wrapText="1"/>
    </xf>
    <xf numFmtId="0" fontId="7" fillId="0" borderId="0" xfId="3" applyFont="1" applyFill="1" applyAlignment="1">
      <alignment horizontal="justify"/>
    </xf>
    <xf numFmtId="0" fontId="7" fillId="0" borderId="0" xfId="0" applyFont="1" applyFill="1" applyAlignment="1">
      <alignment horizontal="justify" vertical="top" wrapText="1"/>
    </xf>
    <xf numFmtId="1" fontId="2" fillId="4" borderId="0" xfId="0" applyNumberFormat="1" applyFont="1" applyFill="1" applyBorder="1" applyAlignment="1">
      <alignment vertical="center"/>
    </xf>
    <xf numFmtId="0" fontId="2" fillId="4" borderId="0" xfId="0" applyFont="1" applyFill="1" applyBorder="1" applyAlignment="1">
      <alignment horizontal="right" vertical="center"/>
    </xf>
    <xf numFmtId="0" fontId="3" fillId="0" borderId="0" xfId="0" applyFont="1" applyFill="1" applyBorder="1" applyAlignment="1">
      <alignment vertical="center"/>
    </xf>
    <xf numFmtId="0" fontId="2" fillId="0" borderId="0" xfId="0" applyFont="1" applyFill="1" applyAlignment="1">
      <alignment horizontal="right" wrapText="1"/>
    </xf>
    <xf numFmtId="0" fontId="7" fillId="0" borderId="0" xfId="0" applyFont="1" applyFill="1" applyBorder="1" applyAlignment="1">
      <alignment horizontal="right" vertical="top" wrapText="1"/>
    </xf>
    <xf numFmtId="0" fontId="7" fillId="3" borderId="0" xfId="0" applyFont="1" applyFill="1" applyAlignment="1">
      <alignment horizontal="left" vertical="top" wrapText="1"/>
    </xf>
    <xf numFmtId="0" fontId="2" fillId="3" borderId="0" xfId="0" applyFont="1" applyFill="1" applyAlignment="1">
      <alignment horizontal="justify"/>
    </xf>
    <xf numFmtId="0" fontId="2" fillId="3" borderId="0" xfId="0" applyFont="1" applyFill="1" applyAlignment="1">
      <alignment horizontal="right"/>
    </xf>
    <xf numFmtId="0" fontId="9" fillId="0" borderId="0" xfId="0" applyFont="1" applyFill="1" applyAlignment="1">
      <alignment horizontal="justify"/>
    </xf>
    <xf numFmtId="0" fontId="4" fillId="0" borderId="0" xfId="0" applyFont="1" applyFill="1"/>
    <xf numFmtId="0" fontId="7" fillId="0" borderId="0" xfId="2" applyFont="1" applyFill="1" applyBorder="1" applyAlignment="1">
      <alignment horizontal="justify" vertical="top" wrapText="1"/>
    </xf>
    <xf numFmtId="0" fontId="9" fillId="0" borderId="0" xfId="2" applyFont="1" applyFill="1" applyAlignment="1">
      <alignment horizontal="justify" vertical="top" wrapText="1"/>
    </xf>
    <xf numFmtId="0" fontId="7" fillId="0" borderId="0" xfId="2" applyFont="1" applyFill="1" applyAlignment="1">
      <alignment horizontal="justify" vertical="top" wrapText="1"/>
    </xf>
    <xf numFmtId="0" fontId="7" fillId="0" borderId="0" xfId="2" applyFont="1" applyFill="1"/>
    <xf numFmtId="0" fontId="19" fillId="0" borderId="0" xfId="0" applyFont="1" applyFill="1"/>
    <xf numFmtId="0" fontId="21" fillId="0" borderId="0" xfId="0" applyFont="1" applyFill="1" applyBorder="1" applyAlignment="1">
      <alignment horizontal="right"/>
    </xf>
    <xf numFmtId="0" fontId="19" fillId="0" borderId="0" xfId="0" applyFont="1" applyFill="1" applyBorder="1"/>
    <xf numFmtId="0" fontId="5" fillId="0" borderId="2" xfId="0" applyFont="1" applyFill="1" applyBorder="1" applyAlignment="1">
      <alignment horizontal="left" vertical="top" wrapText="1"/>
    </xf>
    <xf numFmtId="0" fontId="7" fillId="0" borderId="2" xfId="0" applyFont="1" applyFill="1" applyBorder="1" applyAlignment="1">
      <alignment horizontal="justify" vertical="top" wrapText="1"/>
    </xf>
    <xf numFmtId="0" fontId="2" fillId="0" borderId="2" xfId="0" applyFont="1" applyFill="1" applyBorder="1" applyAlignment="1">
      <alignment horizontal="right"/>
    </xf>
    <xf numFmtId="0" fontId="5" fillId="3" borderId="0" xfId="0" applyFont="1" applyFill="1" applyAlignment="1">
      <alignment horizontal="left" vertical="center" wrapText="1"/>
    </xf>
    <xf numFmtId="0" fontId="5" fillId="3" borderId="0" xfId="0" applyFont="1" applyFill="1" applyAlignment="1">
      <alignment horizontal="justify" vertical="center"/>
    </xf>
    <xf numFmtId="0" fontId="2" fillId="3" borderId="0" xfId="0" applyFont="1" applyFill="1" applyAlignment="1">
      <alignment horizontal="right" vertical="center"/>
    </xf>
    <xf numFmtId="0" fontId="7" fillId="0" borderId="0" xfId="0" applyFont="1" applyFill="1" applyAlignment="1">
      <alignment horizontal="justify" vertical="top"/>
    </xf>
    <xf numFmtId="49" fontId="7" fillId="0" borderId="0" xfId="0" applyNumberFormat="1" applyFont="1" applyFill="1" applyBorder="1" applyAlignment="1">
      <alignment vertical="top"/>
    </xf>
    <xf numFmtId="2" fontId="7" fillId="0" borderId="0" xfId="0" applyNumberFormat="1" applyFont="1" applyFill="1" applyBorder="1" applyAlignment="1">
      <alignment horizontal="right"/>
    </xf>
    <xf numFmtId="49" fontId="5" fillId="0" borderId="0" xfId="0" applyNumberFormat="1" applyFont="1" applyFill="1" applyBorder="1" applyAlignment="1">
      <alignment vertical="top"/>
    </xf>
    <xf numFmtId="49" fontId="9" fillId="0" borderId="0" xfId="0" applyNumberFormat="1" applyFont="1" applyFill="1" applyAlignment="1">
      <alignment horizontal="justify" wrapText="1"/>
    </xf>
    <xf numFmtId="0" fontId="7" fillId="0" borderId="0" xfId="0" applyFont="1" applyFill="1" applyBorder="1" applyAlignment="1">
      <alignment wrapText="1"/>
    </xf>
    <xf numFmtId="0" fontId="2" fillId="0" borderId="0" xfId="0" applyFont="1" applyFill="1" applyBorder="1" applyAlignment="1">
      <alignment horizontal="right" wrapText="1"/>
    </xf>
    <xf numFmtId="0" fontId="7" fillId="0" borderId="0" xfId="0" applyFont="1" applyFill="1" applyBorder="1" applyAlignment="1">
      <alignment horizontal="center"/>
    </xf>
    <xf numFmtId="49" fontId="7" fillId="4" borderId="0" xfId="0" applyNumberFormat="1" applyFont="1" applyFill="1" applyBorder="1" applyAlignment="1">
      <alignment vertical="top"/>
    </xf>
    <xf numFmtId="0" fontId="5" fillId="0" borderId="0" xfId="0" applyFont="1" applyFill="1" applyBorder="1" applyAlignment="1">
      <alignment horizontal="right" vertical="top" wrapText="1"/>
    </xf>
    <xf numFmtId="0" fontId="5" fillId="0" borderId="0" xfId="0" applyFont="1" applyFill="1" applyBorder="1" applyAlignment="1">
      <alignment horizontal="right" wrapText="1"/>
    </xf>
    <xf numFmtId="0" fontId="8" fillId="0" borderId="0" xfId="0" applyFont="1" applyFill="1"/>
    <xf numFmtId="0" fontId="5" fillId="0" borderId="0" xfId="0" applyNumberFormat="1" applyFont="1" applyFill="1" applyBorder="1" applyAlignment="1">
      <alignment horizontal="left" vertical="top"/>
    </xf>
    <xf numFmtId="0" fontId="5" fillId="0" borderId="0" xfId="0" applyFont="1" applyFill="1"/>
    <xf numFmtId="0" fontId="7" fillId="0" borderId="0" xfId="0" applyNumberFormat="1" applyFont="1" applyFill="1" applyBorder="1" applyAlignment="1">
      <alignment horizontal="left" vertical="top"/>
    </xf>
    <xf numFmtId="0" fontId="9" fillId="0" borderId="0" xfId="0" applyNumberFormat="1" applyFont="1" applyFill="1" applyAlignment="1">
      <alignment horizontal="justify" wrapText="1"/>
    </xf>
    <xf numFmtId="49" fontId="9" fillId="0" borderId="0" xfId="0" applyNumberFormat="1" applyFont="1" applyFill="1" applyAlignment="1">
      <alignment horizontal="justify" vertical="center" wrapText="1"/>
    </xf>
    <xf numFmtId="0" fontId="9" fillId="0" borderId="0" xfId="0" applyNumberFormat="1" applyFont="1" applyFill="1" applyAlignment="1">
      <alignment horizontal="justify" vertical="center" wrapText="1"/>
    </xf>
    <xf numFmtId="0" fontId="9" fillId="0" borderId="0" xfId="0" applyFont="1" applyFill="1" applyAlignment="1">
      <alignment horizontal="left" vertical="top" wrapText="1"/>
    </xf>
    <xf numFmtId="0" fontId="5" fillId="0" borderId="0" xfId="0" applyFont="1" applyFill="1" applyBorder="1" applyAlignment="1">
      <alignment wrapText="1"/>
    </xf>
    <xf numFmtId="0" fontId="9" fillId="0" borderId="0" xfId="0" applyFont="1" applyFill="1" applyBorder="1" applyAlignment="1">
      <alignment horizontal="left" vertical="top" wrapText="1"/>
    </xf>
    <xf numFmtId="0" fontId="7" fillId="4" borderId="0" xfId="0" applyFont="1" applyFill="1" applyBorder="1"/>
    <xf numFmtId="0" fontId="5" fillId="4" borderId="0" xfId="0" applyFont="1" applyFill="1" applyBorder="1" applyAlignment="1">
      <alignment horizontal="justify" wrapText="1"/>
    </xf>
    <xf numFmtId="1" fontId="2" fillId="0" borderId="0" xfId="0" applyNumberFormat="1" applyFont="1" applyFill="1" applyBorder="1" applyAlignment="1">
      <alignment horizontal="center" vertical="top"/>
    </xf>
    <xf numFmtId="0" fontId="5" fillId="0" borderId="3" xfId="0" applyFont="1" applyFill="1" applyBorder="1" applyAlignment="1">
      <alignment horizontal="justify" vertical="top" wrapText="1"/>
    </xf>
    <xf numFmtId="0" fontId="2" fillId="0" borderId="3" xfId="0" applyFont="1" applyFill="1" applyBorder="1" applyAlignment="1">
      <alignment horizontal="right" vertical="top" wrapText="1"/>
    </xf>
    <xf numFmtId="0" fontId="5" fillId="0" borderId="3" xfId="0" applyFont="1" applyFill="1" applyBorder="1" applyAlignment="1">
      <alignment horizontal="right" wrapText="1"/>
    </xf>
    <xf numFmtId="0" fontId="5" fillId="0" borderId="3" xfId="0" applyFont="1" applyFill="1" applyBorder="1" applyAlignment="1">
      <alignment horizontal="left" vertical="top" wrapText="1"/>
    </xf>
    <xf numFmtId="0" fontId="5" fillId="0" borderId="3" xfId="0" applyFont="1" applyFill="1" applyBorder="1" applyAlignment="1">
      <alignment horizontal="right" vertical="top" wrapText="1"/>
    </xf>
    <xf numFmtId="49" fontId="9" fillId="0" borderId="0" xfId="0" applyNumberFormat="1" applyFont="1" applyFill="1" applyAlignment="1">
      <alignment horizontal="left" vertical="top" wrapText="1"/>
    </xf>
    <xf numFmtId="0" fontId="9" fillId="0" borderId="0" xfId="0" applyFont="1" applyFill="1" applyAlignment="1">
      <alignment horizontal="justify" vertical="top"/>
    </xf>
    <xf numFmtId="0" fontId="12" fillId="0" borderId="0" xfId="0" applyFont="1" applyAlignment="1">
      <alignment horizontal="justify" vertical="top" wrapText="1"/>
    </xf>
    <xf numFmtId="1" fontId="5" fillId="0" borderId="0" xfId="0" applyNumberFormat="1" applyFont="1" applyFill="1" applyBorder="1" applyAlignment="1">
      <alignment vertical="top"/>
    </xf>
    <xf numFmtId="0" fontId="7" fillId="0" borderId="0" xfId="0" applyFont="1" applyAlignment="1">
      <alignment horizontal="justify" vertical="top" wrapText="1"/>
    </xf>
    <xf numFmtId="0" fontId="7" fillId="0" borderId="0" xfId="0" applyFont="1" applyAlignment="1">
      <alignment horizontal="right"/>
    </xf>
    <xf numFmtId="0" fontId="7" fillId="0" borderId="0" xfId="0" applyFont="1" applyAlignment="1">
      <alignment horizontal="justify" vertical="top"/>
    </xf>
    <xf numFmtId="0" fontId="13" fillId="0" borderId="0" xfId="0" applyFont="1" applyAlignment="1">
      <alignment horizontal="justify" vertical="top" wrapText="1"/>
    </xf>
    <xf numFmtId="0" fontId="7" fillId="0" borderId="0" xfId="0" applyFont="1" applyAlignment="1">
      <alignment wrapText="1"/>
    </xf>
    <xf numFmtId="0" fontId="7" fillId="0" borderId="0" xfId="0" applyFont="1" applyAlignment="1">
      <alignment horizontal="justify"/>
    </xf>
    <xf numFmtId="0" fontId="5" fillId="0" borderId="0" xfId="0" applyFont="1" applyFill="1" applyBorder="1" applyAlignment="1">
      <alignment horizontal="center" vertical="top" wrapText="1"/>
    </xf>
    <xf numFmtId="0" fontId="5" fillId="0" borderId="0" xfId="0" applyFont="1" applyAlignment="1">
      <alignment horizontal="justify" vertical="top" wrapText="1"/>
    </xf>
    <xf numFmtId="0" fontId="5" fillId="0" borderId="0" xfId="0" applyFont="1" applyAlignment="1">
      <alignment wrapText="1"/>
    </xf>
    <xf numFmtId="0" fontId="2" fillId="0" borderId="0" xfId="0" applyFont="1" applyAlignment="1">
      <alignment horizontal="right"/>
    </xf>
    <xf numFmtId="4"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wrapText="1"/>
    </xf>
    <xf numFmtId="4" fontId="4" fillId="0" borderId="0" xfId="0" applyNumberFormat="1" applyFont="1" applyFill="1" applyBorder="1" applyAlignment="1">
      <alignment horizontal="right"/>
    </xf>
    <xf numFmtId="4" fontId="4" fillId="0" borderId="0" xfId="0" applyNumberFormat="1" applyFont="1" applyFill="1" applyBorder="1" applyAlignment="1">
      <alignment horizontal="center"/>
    </xf>
    <xf numFmtId="4" fontId="3" fillId="3" borderId="0" xfId="0" applyNumberFormat="1" applyFont="1" applyFill="1" applyBorder="1"/>
    <xf numFmtId="4" fontId="5" fillId="3" borderId="0" xfId="0" applyNumberFormat="1" applyFont="1" applyFill="1" applyBorder="1" applyAlignment="1">
      <alignment vertical="center"/>
    </xf>
    <xf numFmtId="4" fontId="7" fillId="0" borderId="0" xfId="0" applyNumberFormat="1" applyFont="1" applyFill="1" applyBorder="1"/>
    <xf numFmtId="4" fontId="7" fillId="0" borderId="0" xfId="0" applyNumberFormat="1" applyFont="1" applyFill="1"/>
    <xf numFmtId="4" fontId="7" fillId="0" borderId="0" xfId="0" applyNumberFormat="1" applyFont="1" applyFill="1" applyAlignment="1">
      <alignment vertical="center"/>
    </xf>
    <xf numFmtId="4" fontId="2" fillId="0" borderId="0" xfId="0" applyNumberFormat="1" applyFont="1" applyFill="1" applyBorder="1" applyAlignment="1">
      <alignment horizontal="right"/>
    </xf>
    <xf numFmtId="4" fontId="2" fillId="4" borderId="0" xfId="0" applyNumberFormat="1" applyFont="1" applyFill="1" applyBorder="1" applyAlignment="1">
      <alignment horizontal="right"/>
    </xf>
    <xf numFmtId="4" fontId="2" fillId="4" borderId="0" xfId="0" applyNumberFormat="1" applyFont="1" applyFill="1" applyBorder="1" applyAlignment="1">
      <alignment horizontal="right" vertical="center"/>
    </xf>
    <xf numFmtId="4" fontId="7" fillId="3" borderId="0" xfId="0" applyNumberFormat="1" applyFont="1" applyFill="1" applyBorder="1"/>
    <xf numFmtId="4" fontId="20" fillId="0" borderId="0" xfId="0" applyNumberFormat="1" applyFont="1" applyFill="1" applyBorder="1"/>
    <xf numFmtId="4" fontId="7" fillId="0" borderId="2" xfId="0" applyNumberFormat="1" applyFont="1" applyFill="1" applyBorder="1"/>
    <xf numFmtId="4" fontId="7" fillId="3" borderId="0" xfId="0" applyNumberFormat="1" applyFont="1" applyFill="1" applyBorder="1" applyAlignment="1">
      <alignment vertical="center"/>
    </xf>
    <xf numFmtId="4" fontId="7" fillId="0" borderId="0" xfId="4" applyNumberFormat="1" applyFont="1" applyFill="1" applyAlignment="1">
      <alignment vertical="top"/>
    </xf>
    <xf numFmtId="4" fontId="5" fillId="0" borderId="0" xfId="0" applyNumberFormat="1" applyFont="1" applyFill="1" applyBorder="1"/>
    <xf numFmtId="4" fontId="7" fillId="0" borderId="0" xfId="1" applyNumberFormat="1" applyFont="1" applyFill="1" applyBorder="1" applyAlignment="1">
      <alignment horizontal="right"/>
    </xf>
    <xf numFmtId="4" fontId="2" fillId="0" borderId="0" xfId="0" applyNumberFormat="1" applyFont="1" applyFill="1" applyBorder="1"/>
    <xf numFmtId="4" fontId="5" fillId="0" borderId="3" xfId="0" applyNumberFormat="1" applyFont="1" applyFill="1" applyBorder="1"/>
    <xf numFmtId="4" fontId="7" fillId="0" borderId="3" xfId="0" applyNumberFormat="1" applyFont="1" applyFill="1" applyBorder="1"/>
    <xf numFmtId="4" fontId="5" fillId="0" borderId="3" xfId="0" applyNumberFormat="1" applyFont="1" applyFill="1" applyBorder="1" applyAlignment="1">
      <alignment horizontal="justify" vertical="top" wrapText="1"/>
    </xf>
    <xf numFmtId="4" fontId="0" fillId="0" borderId="0" xfId="0" applyNumberFormat="1"/>
    <xf numFmtId="4" fontId="24" fillId="0" borderId="0" xfId="0" applyNumberFormat="1" applyFont="1" applyFill="1"/>
    <xf numFmtId="0" fontId="25" fillId="0" borderId="0" xfId="0" applyFont="1" applyFill="1" applyAlignment="1">
      <alignment horizontal="center"/>
    </xf>
    <xf numFmtId="0" fontId="25" fillId="0" borderId="0" xfId="0" applyFont="1" applyFill="1"/>
    <xf numFmtId="0" fontId="26" fillId="0" borderId="0" xfId="0" applyFont="1" applyFill="1" applyAlignment="1">
      <alignment horizontal="right"/>
    </xf>
    <xf numFmtId="4" fontId="25" fillId="0" borderId="0" xfId="0" applyNumberFormat="1" applyFont="1" applyFill="1"/>
    <xf numFmtId="4" fontId="7" fillId="5" borderId="0" xfId="0" applyNumberFormat="1" applyFont="1" applyFill="1"/>
    <xf numFmtId="0" fontId="27" fillId="0" borderId="0" xfId="0" applyFont="1" applyAlignment="1">
      <alignment horizontal="left" vertical="center" indent="10"/>
    </xf>
    <xf numFmtId="0" fontId="29" fillId="0" borderId="0" xfId="0" applyFont="1" applyAlignment="1">
      <alignment horizontal="left" vertical="center" indent="15"/>
    </xf>
    <xf numFmtId="4" fontId="5" fillId="3" borderId="0" xfId="0" applyNumberFormat="1" applyFont="1" applyFill="1" applyBorder="1" applyAlignment="1">
      <alignment vertical="center" wrapText="1"/>
    </xf>
    <xf numFmtId="0" fontId="7" fillId="0" borderId="0" xfId="0" applyFont="1" applyAlignment="1">
      <alignment vertical="top" wrapText="1"/>
    </xf>
    <xf numFmtId="4" fontId="5" fillId="0" borderId="0" xfId="0" applyNumberFormat="1" applyFont="1" applyFill="1"/>
    <xf numFmtId="4" fontId="5" fillId="4" borderId="0" xfId="0" applyNumberFormat="1" applyFont="1" applyFill="1" applyBorder="1"/>
    <xf numFmtId="4" fontId="30" fillId="0" borderId="0" xfId="0" applyNumberFormat="1" applyFont="1" applyFill="1"/>
    <xf numFmtId="0" fontId="15" fillId="0" borderId="0" xfId="0" applyFont="1" applyFill="1" applyAlignment="1">
      <alignment horizontal="justify" vertical="top"/>
    </xf>
    <xf numFmtId="0" fontId="7" fillId="5" borderId="0" xfId="0" applyFont="1" applyFill="1" applyAlignment="1">
      <alignment horizontal="justify"/>
    </xf>
    <xf numFmtId="0" fontId="5" fillId="0" borderId="3" xfId="0" applyFont="1" applyFill="1" applyBorder="1" applyAlignment="1">
      <alignment horizontal="left" vertical="top" wrapText="1"/>
    </xf>
    <xf numFmtId="0" fontId="7" fillId="0" borderId="0" xfId="0" applyNumberFormat="1" applyFont="1" applyFill="1" applyAlignment="1">
      <alignment horizontal="justify" vertical="top" wrapText="1"/>
    </xf>
    <xf numFmtId="0" fontId="5" fillId="4" borderId="0" xfId="0" applyFont="1" applyFill="1" applyBorder="1" applyAlignment="1">
      <alignment horizontal="left" vertical="center" wrapText="1"/>
    </xf>
    <xf numFmtId="0" fontId="5" fillId="3" borderId="0" xfId="0" applyFont="1" applyFill="1" applyAlignment="1">
      <alignment horizontal="center" vertical="center" wrapText="1"/>
    </xf>
    <xf numFmtId="0" fontId="31" fillId="0" borderId="0" xfId="0" applyFont="1" applyAlignment="1">
      <alignment horizontal="center"/>
    </xf>
  </cellXfs>
  <cellStyles count="5">
    <cellStyle name="Comma_troškovnik vodovod&amp;kanalizacija" xfId="4"/>
    <cellStyle name="Normal_Sheet1" xfId="2"/>
    <cellStyle name="Normalno" xfId="0" builtinId="0"/>
    <cellStyle name="Style 1" xfId="3"/>
    <cellStyle name="Zarez"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9525</xdr:rowOff>
    </xdr:from>
    <xdr:to>
      <xdr:col>1</xdr:col>
      <xdr:colOff>457200</xdr:colOff>
      <xdr:row>3</xdr:row>
      <xdr:rowOff>114300</xdr:rowOff>
    </xdr:to>
    <xdr:pic>
      <xdr:nvPicPr>
        <xdr:cNvPr id="4" name="Picture 3" descr="logo">
          <a:extLst>
            <a:ext uri="{FF2B5EF4-FFF2-40B4-BE49-F238E27FC236}">
              <a16:creationId xmlns:a16="http://schemas.microsoft.com/office/drawing/2014/main" xmlns="" id="{8BBCF509-3DDE-479A-ADC2-283538A8AF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525"/>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47625</xdr:colOff>
      <xdr:row>0</xdr:row>
      <xdr:rowOff>9525</xdr:rowOff>
    </xdr:from>
    <xdr:to>
      <xdr:col>5</xdr:col>
      <xdr:colOff>142875</xdr:colOff>
      <xdr:row>3</xdr:row>
      <xdr:rowOff>114300</xdr:rowOff>
    </xdr:to>
    <xdr:sp macro="" textlink="">
      <xdr:nvSpPr>
        <xdr:cNvPr id="1028" name="Text Box 4">
          <a:extLst>
            <a:ext uri="{FF2B5EF4-FFF2-40B4-BE49-F238E27FC236}">
              <a16:creationId xmlns:a16="http://schemas.microsoft.com/office/drawing/2014/main" xmlns="" id="{B271C84F-AD4C-48C7-9967-F8F6DDAE4C26}"/>
            </a:ext>
          </a:extLst>
        </xdr:cNvPr>
        <xdr:cNvSpPr txBox="1">
          <a:spLocks noChangeArrowheads="1"/>
        </xdr:cNvSpPr>
      </xdr:nvSpPr>
      <xdr:spPr bwMode="auto">
        <a:xfrm>
          <a:off x="3705225" y="9525"/>
          <a:ext cx="23526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hr-HR" sz="1000" b="0" i="0" u="none" strike="noStrike" baseline="0">
              <a:solidFill>
                <a:srgbClr val="000000"/>
              </a:solidFill>
              <a:latin typeface="Arial"/>
              <a:cs typeface="Arial"/>
            </a:rPr>
            <a:t>Tel / fax. +385 44 682 661</a:t>
          </a:r>
          <a:endParaRPr lang="hr-HR" sz="1200" b="0" i="0" u="none" strike="noStrike" baseline="0">
            <a:solidFill>
              <a:srgbClr val="000000"/>
            </a:solidFill>
            <a:latin typeface="Times New Roman"/>
            <a:cs typeface="Times New Roman"/>
          </a:endParaRPr>
        </a:p>
        <a:p>
          <a:pPr algn="l" rtl="0">
            <a:defRPr sz="1000"/>
          </a:pPr>
          <a:r>
            <a:rPr lang="hr-HR" sz="1000" b="0" i="0" u="none" strike="noStrike" baseline="0">
              <a:solidFill>
                <a:srgbClr val="000000"/>
              </a:solidFill>
              <a:latin typeface="Arial"/>
              <a:cs typeface="Arial"/>
            </a:rPr>
            <a:t>         valentin140259@gmail.com</a:t>
          </a:r>
          <a:endParaRPr lang="hr-HR" sz="1200" b="0" i="0" u="none" strike="noStrike" baseline="0">
            <a:solidFill>
              <a:srgbClr val="000000"/>
            </a:solidFill>
            <a:latin typeface="Times New Roman"/>
            <a:cs typeface="Times New Roman"/>
          </a:endParaRPr>
        </a:p>
        <a:p>
          <a:pPr algn="l" rtl="0">
            <a:defRPr sz="1000"/>
          </a:pPr>
          <a:r>
            <a:rPr lang="hr-HR" sz="1000" b="0" i="0" u="none" strike="noStrike" baseline="0">
              <a:solidFill>
                <a:srgbClr val="000000"/>
              </a:solidFill>
              <a:latin typeface="Arial"/>
              <a:cs typeface="Arial"/>
            </a:rPr>
            <a:t>HR1223400091100126095</a:t>
          </a: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6"/>
  <sheetViews>
    <sheetView tabSelected="1" zoomScale="85" zoomScaleNormal="85" workbookViewId="0">
      <selection activeCell="G6" sqref="G6"/>
    </sheetView>
  </sheetViews>
  <sheetFormatPr defaultRowHeight="15" x14ac:dyDescent="0.25"/>
  <cols>
    <col min="1" max="1" width="6.85546875" customWidth="1"/>
    <col min="2" max="2" width="48" customWidth="1"/>
    <col min="3" max="3" width="6.42578125" customWidth="1"/>
    <col min="4" max="4" width="10.7109375" style="148" customWidth="1"/>
    <col min="5" max="5" width="16.7109375" style="148" customWidth="1"/>
    <col min="6" max="6" width="19" style="148" customWidth="1"/>
    <col min="7" max="7" width="15.140625" customWidth="1"/>
  </cols>
  <sheetData>
    <row r="1" spans="1:6" ht="15.75" customHeight="1" x14ac:dyDescent="0.25">
      <c r="A1" s="155" t="s">
        <v>299</v>
      </c>
    </row>
    <row r="2" spans="1:6" ht="15" customHeight="1" x14ac:dyDescent="0.25">
      <c r="A2" s="156" t="s">
        <v>300</v>
      </c>
    </row>
    <row r="3" spans="1:6" ht="15" customHeight="1" x14ac:dyDescent="0.25">
      <c r="A3" s="156" t="s">
        <v>301</v>
      </c>
    </row>
    <row r="6" spans="1:6" ht="18.75" x14ac:dyDescent="0.3">
      <c r="B6" s="168" t="s">
        <v>315</v>
      </c>
      <c r="C6" s="168"/>
      <c r="D6" s="168"/>
      <c r="E6" s="168"/>
    </row>
    <row r="8" spans="1:6" s="4" customFormat="1" ht="41.25" customHeight="1" x14ac:dyDescent="0.2">
      <c r="A8" s="1" t="s">
        <v>0</v>
      </c>
      <c r="B8" s="2" t="s">
        <v>1</v>
      </c>
      <c r="C8" s="3" t="s">
        <v>2</v>
      </c>
      <c r="D8" s="125" t="s">
        <v>3</v>
      </c>
      <c r="E8" s="126" t="s">
        <v>302</v>
      </c>
      <c r="F8" s="125" t="s">
        <v>4</v>
      </c>
    </row>
    <row r="9" spans="1:6" s="4" customFormat="1" ht="12.75" x14ac:dyDescent="0.2">
      <c r="A9" s="5"/>
      <c r="B9" s="6"/>
      <c r="C9" s="7"/>
      <c r="D9" s="127"/>
      <c r="E9" s="127"/>
      <c r="F9" s="128"/>
    </row>
    <row r="10" spans="1:6" s="11" customFormat="1" ht="27" customHeight="1" x14ac:dyDescent="0.25">
      <c r="A10" s="8"/>
      <c r="B10" s="9" t="s">
        <v>5</v>
      </c>
      <c r="C10" s="10"/>
      <c r="D10" s="129"/>
      <c r="E10" s="129"/>
      <c r="F10" s="129"/>
    </row>
    <row r="11" spans="1:6" s="12" customFormat="1" ht="37.5" customHeight="1" x14ac:dyDescent="0.2">
      <c r="A11" s="13"/>
      <c r="B11" s="165" t="s">
        <v>303</v>
      </c>
      <c r="C11" s="165"/>
      <c r="D11" s="165"/>
      <c r="E11" s="165"/>
      <c r="F11" s="165"/>
    </row>
    <row r="12" spans="1:6" s="12" customFormat="1" ht="31.5" customHeight="1" x14ac:dyDescent="0.2">
      <c r="A12" s="13"/>
      <c r="B12" s="165" t="s">
        <v>6</v>
      </c>
      <c r="C12" s="165"/>
      <c r="D12" s="165"/>
      <c r="E12" s="165"/>
      <c r="F12" s="165"/>
    </row>
    <row r="13" spans="1:6" s="12" customFormat="1" ht="38.25" customHeight="1" x14ac:dyDescent="0.2">
      <c r="A13" s="13"/>
      <c r="B13" s="165" t="s">
        <v>7</v>
      </c>
      <c r="C13" s="165"/>
      <c r="D13" s="165"/>
      <c r="E13" s="165"/>
      <c r="F13" s="165"/>
    </row>
    <row r="14" spans="1:6" s="17" customFormat="1" ht="39.75" customHeight="1" x14ac:dyDescent="0.25">
      <c r="A14" s="15" t="s">
        <v>8</v>
      </c>
      <c r="B14" s="15" t="s">
        <v>9</v>
      </c>
      <c r="C14" s="16"/>
      <c r="D14" s="130"/>
      <c r="E14" s="157"/>
      <c r="F14" s="130"/>
    </row>
    <row r="15" spans="1:6" s="12" customFormat="1" ht="15.75" x14ac:dyDescent="0.25">
      <c r="A15" s="18"/>
      <c r="B15" s="18"/>
      <c r="C15" s="19"/>
      <c r="D15" s="131"/>
      <c r="E15" s="131"/>
      <c r="F15" s="131"/>
    </row>
    <row r="16" spans="1:6" s="12" customFormat="1" ht="15.75" x14ac:dyDescent="0.25">
      <c r="A16" s="20" t="s">
        <v>10</v>
      </c>
      <c r="B16" s="21" t="s">
        <v>11</v>
      </c>
      <c r="C16" s="22"/>
      <c r="D16" s="131"/>
      <c r="E16" s="131"/>
      <c r="F16" s="131"/>
    </row>
    <row r="17" spans="1:6" s="12" customFormat="1" ht="15.75" x14ac:dyDescent="0.25">
      <c r="A17" s="20"/>
      <c r="B17" s="18" t="s">
        <v>12</v>
      </c>
      <c r="C17" s="22"/>
      <c r="D17" s="131"/>
      <c r="E17" s="131"/>
      <c r="F17" s="131"/>
    </row>
    <row r="18" spans="1:6" s="12" customFormat="1" ht="31.5" customHeight="1" x14ac:dyDescent="0.25">
      <c r="A18" s="20"/>
      <c r="B18" s="18" t="s">
        <v>13</v>
      </c>
      <c r="C18" s="22"/>
      <c r="D18" s="131"/>
      <c r="E18" s="131"/>
      <c r="F18" s="131"/>
    </row>
    <row r="19" spans="1:6" s="12" customFormat="1" ht="32.25" customHeight="1" x14ac:dyDescent="0.25">
      <c r="A19" s="20"/>
      <c r="B19" s="18" t="s">
        <v>14</v>
      </c>
      <c r="C19" s="22"/>
      <c r="D19" s="131"/>
      <c r="E19" s="131"/>
      <c r="F19" s="131"/>
    </row>
    <row r="20" spans="1:6" s="12" customFormat="1" ht="15.75" customHeight="1" x14ac:dyDescent="0.25">
      <c r="A20" s="20"/>
      <c r="B20" s="18" t="s">
        <v>15</v>
      </c>
      <c r="C20" s="22"/>
      <c r="D20" s="131"/>
      <c r="E20" s="131"/>
      <c r="F20" s="131"/>
    </row>
    <row r="21" spans="1:6" s="12" customFormat="1" ht="46.5" customHeight="1" x14ac:dyDescent="0.25">
      <c r="A21" s="20"/>
      <c r="B21" s="18" t="s">
        <v>16</v>
      </c>
      <c r="C21" s="22"/>
      <c r="D21" s="131"/>
      <c r="E21" s="131"/>
      <c r="F21" s="131"/>
    </row>
    <row r="22" spans="1:6" s="12" customFormat="1" ht="15.75" x14ac:dyDescent="0.25">
      <c r="A22" s="20"/>
      <c r="B22" s="23" t="s">
        <v>17</v>
      </c>
      <c r="C22" s="22"/>
      <c r="D22" s="131"/>
      <c r="E22" s="131"/>
      <c r="F22" s="131"/>
    </row>
    <row r="23" spans="1:6" s="12" customFormat="1" ht="15.75" customHeight="1" x14ac:dyDescent="0.25">
      <c r="A23" s="24"/>
      <c r="B23" s="18" t="s">
        <v>18</v>
      </c>
      <c r="C23" s="22"/>
      <c r="D23" s="131"/>
      <c r="E23" s="131"/>
      <c r="F23" s="131"/>
    </row>
    <row r="24" spans="1:6" s="12" customFormat="1" ht="49.5" customHeight="1" x14ac:dyDescent="0.25">
      <c r="A24" s="24"/>
      <c r="B24" s="18" t="s">
        <v>19</v>
      </c>
      <c r="C24" s="22"/>
      <c r="D24" s="131"/>
      <c r="E24" s="131"/>
      <c r="F24" s="131"/>
    </row>
    <row r="25" spans="1:6" s="12" customFormat="1" ht="30.75" customHeight="1" x14ac:dyDescent="0.25">
      <c r="A25" s="25"/>
      <c r="B25" s="18" t="s">
        <v>295</v>
      </c>
      <c r="C25" s="26"/>
      <c r="D25" s="132"/>
      <c r="E25" s="132"/>
      <c r="F25" s="132"/>
    </row>
    <row r="26" spans="1:6" s="12" customFormat="1" ht="15.75" x14ac:dyDescent="0.25">
      <c r="A26" s="25"/>
      <c r="B26" s="18" t="s">
        <v>20</v>
      </c>
      <c r="C26" s="26"/>
      <c r="D26" s="132"/>
      <c r="E26" s="132"/>
      <c r="F26" s="132"/>
    </row>
    <row r="27" spans="1:6" s="12" customFormat="1" ht="18.75" x14ac:dyDescent="0.25">
      <c r="A27" s="25"/>
      <c r="B27" s="18" t="s">
        <v>21</v>
      </c>
      <c r="C27" s="26" t="s">
        <v>28</v>
      </c>
      <c r="D27" s="132">
        <v>1460</v>
      </c>
      <c r="E27" s="132"/>
      <c r="F27" s="132">
        <f>E27*D27</f>
        <v>0</v>
      </c>
    </row>
    <row r="28" spans="1:6" s="12" customFormat="1" ht="15.75" x14ac:dyDescent="0.25">
      <c r="A28" s="25"/>
      <c r="B28" s="18"/>
      <c r="C28" s="26"/>
      <c r="D28" s="132"/>
      <c r="E28" s="132"/>
      <c r="F28" s="132"/>
    </row>
    <row r="29" spans="1:6" s="12" customFormat="1" ht="47.25" customHeight="1" x14ac:dyDescent="0.25">
      <c r="A29" s="27" t="s">
        <v>23</v>
      </c>
      <c r="B29" s="28" t="s">
        <v>24</v>
      </c>
      <c r="C29" s="26"/>
      <c r="D29" s="132"/>
      <c r="E29" s="132"/>
      <c r="F29" s="132"/>
    </row>
    <row r="30" spans="1:6" s="12" customFormat="1" ht="45.75" customHeight="1" x14ac:dyDescent="0.25">
      <c r="A30" s="25"/>
      <c r="B30" s="30" t="s">
        <v>25</v>
      </c>
      <c r="C30" s="26"/>
      <c r="D30" s="132"/>
      <c r="E30" s="132"/>
      <c r="F30" s="132"/>
    </row>
    <row r="31" spans="1:6" s="12" customFormat="1" ht="33" customHeight="1" x14ac:dyDescent="0.25">
      <c r="A31" s="25"/>
      <c r="B31" s="30" t="s">
        <v>26</v>
      </c>
      <c r="C31" s="26"/>
      <c r="D31" s="132"/>
      <c r="E31" s="132"/>
      <c r="F31" s="132"/>
    </row>
    <row r="32" spans="1:6" s="12" customFormat="1" ht="17.25" customHeight="1" x14ac:dyDescent="0.25">
      <c r="A32" s="25"/>
      <c r="B32" s="30" t="s">
        <v>27</v>
      </c>
      <c r="C32" s="26" t="s">
        <v>28</v>
      </c>
      <c r="D32" s="132">
        <v>89</v>
      </c>
      <c r="E32" s="132"/>
      <c r="F32" s="132">
        <f t="shared" ref="F32:F85" si="0">E32*D32</f>
        <v>0</v>
      </c>
    </row>
    <row r="33" spans="1:6" s="12" customFormat="1" ht="15" customHeight="1" x14ac:dyDescent="0.25">
      <c r="A33" s="25"/>
      <c r="B33" s="30"/>
      <c r="C33" s="26"/>
      <c r="D33" s="132"/>
      <c r="E33" s="132"/>
      <c r="F33" s="132"/>
    </row>
    <row r="34" spans="1:6" s="12" customFormat="1" ht="101.25" customHeight="1" x14ac:dyDescent="0.25">
      <c r="A34" s="31" t="s">
        <v>29</v>
      </c>
      <c r="B34" s="28" t="s">
        <v>30</v>
      </c>
      <c r="C34" s="26"/>
      <c r="D34" s="32"/>
      <c r="E34" s="132"/>
      <c r="F34" s="132"/>
    </row>
    <row r="35" spans="1:6" s="12" customFormat="1" ht="48" customHeight="1" x14ac:dyDescent="0.25">
      <c r="A35" s="25"/>
      <c r="B35" s="30" t="s">
        <v>31</v>
      </c>
      <c r="C35" s="26"/>
      <c r="D35" s="132"/>
      <c r="E35" s="132"/>
      <c r="F35" s="132"/>
    </row>
    <row r="36" spans="1:6" s="12" customFormat="1" ht="99" customHeight="1" x14ac:dyDescent="0.25">
      <c r="A36" s="25"/>
      <c r="B36" s="30" t="s">
        <v>32</v>
      </c>
      <c r="C36" s="26"/>
      <c r="D36" s="132"/>
      <c r="E36" s="132"/>
      <c r="F36" s="132"/>
    </row>
    <row r="37" spans="1:6" s="12" customFormat="1" ht="33" customHeight="1" x14ac:dyDescent="0.25">
      <c r="A37" s="25"/>
      <c r="B37" s="30" t="s">
        <v>33</v>
      </c>
      <c r="C37" s="26"/>
      <c r="D37" s="132"/>
      <c r="E37" s="132"/>
      <c r="F37" s="132"/>
    </row>
    <row r="38" spans="1:6" s="12" customFormat="1" ht="15.75" x14ac:dyDescent="0.25">
      <c r="A38" s="25"/>
      <c r="B38" s="33" t="s">
        <v>34</v>
      </c>
      <c r="C38" s="26"/>
      <c r="D38" s="132"/>
      <c r="E38" s="132"/>
      <c r="F38" s="132"/>
    </row>
    <row r="39" spans="1:6" s="12" customFormat="1" ht="31.5" x14ac:dyDescent="0.25">
      <c r="A39" s="25"/>
      <c r="B39" s="33" t="s">
        <v>35</v>
      </c>
      <c r="C39" s="26"/>
      <c r="D39" s="132"/>
      <c r="E39" s="132"/>
      <c r="F39" s="132"/>
    </row>
    <row r="40" spans="1:6" s="12" customFormat="1" ht="30" customHeight="1" x14ac:dyDescent="0.25">
      <c r="A40" s="25"/>
      <c r="B40" s="33" t="s">
        <v>36</v>
      </c>
      <c r="C40" s="26"/>
      <c r="D40" s="132"/>
      <c r="E40" s="132"/>
      <c r="F40" s="132"/>
    </row>
    <row r="41" spans="1:6" s="12" customFormat="1" ht="31.5" x14ac:dyDescent="0.25">
      <c r="A41" s="25"/>
      <c r="B41" s="30" t="s">
        <v>37</v>
      </c>
      <c r="C41" s="26" t="s">
        <v>38</v>
      </c>
      <c r="D41" s="149">
        <f>310*4</f>
        <v>1240</v>
      </c>
      <c r="E41" s="149"/>
      <c r="F41" s="149">
        <f t="shared" si="0"/>
        <v>0</v>
      </c>
    </row>
    <row r="42" spans="1:6" s="12" customFormat="1" ht="15.75" x14ac:dyDescent="0.25">
      <c r="A42" s="25"/>
      <c r="B42" s="30"/>
      <c r="C42" s="26"/>
      <c r="D42" s="132"/>
      <c r="E42" s="132"/>
      <c r="F42" s="132"/>
    </row>
    <row r="43" spans="1:6" s="12" customFormat="1" ht="30" customHeight="1" x14ac:dyDescent="0.25">
      <c r="A43" s="31" t="s">
        <v>39</v>
      </c>
      <c r="B43" s="34" t="s">
        <v>40</v>
      </c>
      <c r="C43" s="26"/>
      <c r="D43" s="132"/>
      <c r="E43" s="132"/>
      <c r="F43" s="132"/>
    </row>
    <row r="44" spans="1:6" s="12" customFormat="1" ht="114.75" customHeight="1" x14ac:dyDescent="0.25">
      <c r="A44" s="25"/>
      <c r="B44" s="35" t="s">
        <v>202</v>
      </c>
      <c r="C44" s="26"/>
      <c r="D44" s="132"/>
      <c r="E44" s="132"/>
      <c r="F44" s="132"/>
    </row>
    <row r="45" spans="1:6" s="12" customFormat="1" ht="53.25" customHeight="1" x14ac:dyDescent="0.25">
      <c r="A45" s="25"/>
      <c r="B45" s="36" t="s">
        <v>41</v>
      </c>
      <c r="C45" s="26"/>
      <c r="D45" s="132"/>
      <c r="E45" s="132"/>
      <c r="F45" s="132"/>
    </row>
    <row r="46" spans="1:6" s="12" customFormat="1" ht="48" customHeight="1" x14ac:dyDescent="0.25">
      <c r="A46" s="25"/>
      <c r="B46" s="35" t="s">
        <v>201</v>
      </c>
      <c r="C46" s="26" t="s">
        <v>42</v>
      </c>
      <c r="D46" s="132">
        <v>4</v>
      </c>
      <c r="E46" s="132"/>
      <c r="F46" s="132">
        <f t="shared" si="0"/>
        <v>0</v>
      </c>
    </row>
    <row r="47" spans="1:6" s="12" customFormat="1" ht="15.75" x14ac:dyDescent="0.25">
      <c r="A47" s="25"/>
      <c r="B47" s="37"/>
      <c r="C47" s="26"/>
      <c r="D47" s="132"/>
      <c r="E47" s="132"/>
      <c r="F47" s="132"/>
    </row>
    <row r="48" spans="1:6" s="12" customFormat="1" ht="59.25" customHeight="1" x14ac:dyDescent="0.25">
      <c r="A48" s="31" t="s">
        <v>43</v>
      </c>
      <c r="B48" s="162" t="s">
        <v>44</v>
      </c>
      <c r="C48" s="26"/>
      <c r="D48" s="132"/>
      <c r="E48" s="132"/>
      <c r="F48" s="132"/>
    </row>
    <row r="49" spans="1:6" s="12" customFormat="1" ht="117.75" customHeight="1" x14ac:dyDescent="0.25">
      <c r="A49" s="25"/>
      <c r="B49" s="35" t="s">
        <v>45</v>
      </c>
      <c r="C49" s="26"/>
      <c r="D49" s="132"/>
      <c r="E49" s="132"/>
      <c r="F49" s="132"/>
    </row>
    <row r="50" spans="1:6" s="12" customFormat="1" ht="16.5" customHeight="1" x14ac:dyDescent="0.25">
      <c r="A50" s="25"/>
      <c r="B50" s="37" t="s">
        <v>46</v>
      </c>
      <c r="C50" s="26" t="s">
        <v>42</v>
      </c>
      <c r="D50" s="154">
        <v>6</v>
      </c>
      <c r="E50" s="132"/>
      <c r="F50" s="132">
        <f t="shared" si="0"/>
        <v>0</v>
      </c>
    </row>
    <row r="51" spans="1:6" s="12" customFormat="1" ht="16.5" customHeight="1" x14ac:dyDescent="0.25">
      <c r="A51" s="25"/>
      <c r="B51" s="37"/>
      <c r="C51" s="26"/>
      <c r="D51" s="132"/>
      <c r="E51" s="132"/>
      <c r="F51" s="132"/>
    </row>
    <row r="52" spans="1:6" s="12" customFormat="1" ht="30.75" customHeight="1" x14ac:dyDescent="0.25">
      <c r="A52" s="27" t="s">
        <v>47</v>
      </c>
      <c r="B52" s="34" t="s">
        <v>48</v>
      </c>
      <c r="C52" s="26"/>
      <c r="D52" s="132"/>
      <c r="E52" s="132"/>
      <c r="F52" s="132"/>
    </row>
    <row r="53" spans="1:6" s="12" customFormat="1" ht="77.25" customHeight="1" x14ac:dyDescent="0.25">
      <c r="A53" s="25"/>
      <c r="B53" s="30" t="s">
        <v>49</v>
      </c>
      <c r="C53" s="26"/>
      <c r="D53" s="132"/>
      <c r="E53" s="132"/>
      <c r="F53" s="132"/>
    </row>
    <row r="54" spans="1:6" s="41" customFormat="1" ht="66.75" customHeight="1" x14ac:dyDescent="0.25">
      <c r="A54" s="38"/>
      <c r="B54" s="39" t="s">
        <v>50</v>
      </c>
      <c r="C54" s="40"/>
      <c r="D54" s="133"/>
      <c r="E54" s="132"/>
      <c r="F54" s="132"/>
    </row>
    <row r="55" spans="1:6" s="12" customFormat="1" ht="94.5" customHeight="1" x14ac:dyDescent="0.25">
      <c r="A55" s="25"/>
      <c r="B55" s="30" t="s">
        <v>51</v>
      </c>
      <c r="C55" s="26"/>
      <c r="D55" s="132"/>
      <c r="E55" s="132"/>
      <c r="F55" s="132"/>
    </row>
    <row r="56" spans="1:6" s="12" customFormat="1" ht="64.5" customHeight="1" x14ac:dyDescent="0.25">
      <c r="A56" s="25"/>
      <c r="B56" s="30" t="s">
        <v>52</v>
      </c>
      <c r="C56" s="26"/>
      <c r="D56" s="132"/>
      <c r="E56" s="132"/>
      <c r="F56" s="132"/>
    </row>
    <row r="57" spans="1:6" s="12" customFormat="1" ht="48" customHeight="1" x14ac:dyDescent="0.25">
      <c r="A57" s="25"/>
      <c r="B57" s="30" t="s">
        <v>53</v>
      </c>
      <c r="C57" s="26" t="s">
        <v>28</v>
      </c>
      <c r="D57" s="131">
        <v>15</v>
      </c>
      <c r="E57" s="132"/>
      <c r="F57" s="132">
        <f t="shared" si="0"/>
        <v>0</v>
      </c>
    </row>
    <row r="58" spans="1:6" s="12" customFormat="1" ht="15.75" customHeight="1" x14ac:dyDescent="0.25">
      <c r="A58" s="25"/>
      <c r="B58" s="30"/>
      <c r="C58" s="26"/>
      <c r="D58" s="131"/>
      <c r="E58" s="132"/>
      <c r="F58" s="132"/>
    </row>
    <row r="59" spans="1:6" s="12" customFormat="1" ht="93.75" customHeight="1" x14ac:dyDescent="0.25">
      <c r="A59" s="27" t="s">
        <v>304</v>
      </c>
      <c r="B59" s="18" t="s">
        <v>55</v>
      </c>
      <c r="C59" s="22"/>
      <c r="D59" s="134"/>
      <c r="E59" s="132"/>
      <c r="F59" s="132"/>
    </row>
    <row r="60" spans="1:6" s="12" customFormat="1" ht="16.5" customHeight="1" x14ac:dyDescent="0.25">
      <c r="A60" s="25"/>
      <c r="B60" s="18" t="s">
        <v>56</v>
      </c>
      <c r="C60" s="22"/>
      <c r="D60" s="134"/>
      <c r="E60" s="132"/>
      <c r="F60" s="132"/>
    </row>
    <row r="61" spans="1:6" s="12" customFormat="1" ht="51" customHeight="1" x14ac:dyDescent="0.25">
      <c r="A61" s="25"/>
      <c r="B61" s="18" t="s">
        <v>57</v>
      </c>
      <c r="C61" s="22"/>
      <c r="D61" s="134"/>
      <c r="E61" s="132"/>
      <c r="F61" s="132"/>
    </row>
    <row r="62" spans="1:6" s="12" customFormat="1" ht="16.5" customHeight="1" x14ac:dyDescent="0.25">
      <c r="A62" s="25"/>
      <c r="B62" s="18" t="s">
        <v>58</v>
      </c>
      <c r="C62" s="22"/>
      <c r="D62" s="134"/>
      <c r="E62" s="132"/>
      <c r="F62" s="132"/>
    </row>
    <row r="63" spans="1:6" s="12" customFormat="1" ht="68.25" customHeight="1" x14ac:dyDescent="0.25">
      <c r="A63" s="25"/>
      <c r="B63" s="18" t="s">
        <v>59</v>
      </c>
      <c r="C63" s="22"/>
      <c r="D63" s="134"/>
      <c r="E63" s="132"/>
      <c r="F63" s="132"/>
    </row>
    <row r="64" spans="1:6" s="12" customFormat="1" ht="41.25" customHeight="1" x14ac:dyDescent="0.25">
      <c r="A64" s="25"/>
      <c r="B64" s="18" t="s">
        <v>60</v>
      </c>
      <c r="C64" s="22"/>
      <c r="D64" s="134"/>
      <c r="E64" s="132"/>
      <c r="F64" s="132"/>
    </row>
    <row r="65" spans="1:11" s="12" customFormat="1" ht="31.5" x14ac:dyDescent="0.25">
      <c r="A65" s="25"/>
      <c r="B65" s="18" t="s">
        <v>61</v>
      </c>
      <c r="C65" s="26" t="s">
        <v>28</v>
      </c>
      <c r="D65" s="132">
        <v>30</v>
      </c>
      <c r="E65" s="132"/>
      <c r="F65" s="132">
        <f t="shared" si="0"/>
        <v>0</v>
      </c>
    </row>
    <row r="66" spans="1:11" s="12" customFormat="1" ht="15.75" x14ac:dyDescent="0.25">
      <c r="A66" s="25"/>
      <c r="B66" s="18"/>
      <c r="C66" s="26"/>
      <c r="D66" s="132"/>
      <c r="E66" s="132"/>
      <c r="F66" s="132"/>
    </row>
    <row r="67" spans="1:11" s="12" customFormat="1" ht="32.25" customHeight="1" x14ac:dyDescent="0.25">
      <c r="A67" s="27" t="s">
        <v>54</v>
      </c>
      <c r="B67" s="42" t="s">
        <v>63</v>
      </c>
      <c r="C67" s="26"/>
      <c r="D67" s="132"/>
      <c r="E67" s="132"/>
      <c r="F67" s="132"/>
    </row>
    <row r="68" spans="1:11" s="12" customFormat="1" ht="15.75" x14ac:dyDescent="0.25">
      <c r="A68" s="25"/>
      <c r="B68" s="30" t="s">
        <v>64</v>
      </c>
      <c r="C68" s="26"/>
      <c r="D68" s="132"/>
      <c r="E68" s="132"/>
      <c r="F68" s="132"/>
    </row>
    <row r="69" spans="1:11" s="12" customFormat="1" ht="91.5" customHeight="1" x14ac:dyDescent="0.25">
      <c r="A69" s="25"/>
      <c r="B69" s="43" t="s">
        <v>65</v>
      </c>
      <c r="C69" s="26"/>
      <c r="D69" s="132"/>
      <c r="E69" s="132"/>
      <c r="F69" s="132"/>
    </row>
    <row r="70" spans="1:11" s="12" customFormat="1" ht="32.25" customHeight="1" x14ac:dyDescent="0.25">
      <c r="A70" s="25"/>
      <c r="B70" s="44" t="s">
        <v>66</v>
      </c>
      <c r="C70" s="26" t="s">
        <v>28</v>
      </c>
      <c r="D70" s="132">
        <v>100</v>
      </c>
      <c r="E70" s="132"/>
      <c r="F70" s="132">
        <f t="shared" si="0"/>
        <v>0</v>
      </c>
    </row>
    <row r="71" spans="1:11" s="12" customFormat="1" ht="15.75" x14ac:dyDescent="0.25">
      <c r="A71" s="25"/>
      <c r="B71" s="44"/>
      <c r="C71" s="26"/>
      <c r="D71" s="132"/>
      <c r="E71" s="132"/>
      <c r="F71" s="132"/>
    </row>
    <row r="72" spans="1:11" s="12" customFormat="1" ht="49.5" customHeight="1" x14ac:dyDescent="0.25">
      <c r="A72" s="27" t="s">
        <v>62</v>
      </c>
      <c r="B72" s="28" t="s">
        <v>67</v>
      </c>
      <c r="C72" s="26"/>
      <c r="D72" s="132"/>
      <c r="E72" s="132"/>
      <c r="F72" s="132"/>
    </row>
    <row r="73" spans="1:11" s="12" customFormat="1" ht="16.5" customHeight="1" x14ac:dyDescent="0.25">
      <c r="A73" s="27"/>
      <c r="B73" s="30" t="s">
        <v>203</v>
      </c>
      <c r="C73" s="26" t="s">
        <v>28</v>
      </c>
      <c r="D73" s="132">
        <v>1460</v>
      </c>
      <c r="E73" s="132"/>
      <c r="F73" s="132">
        <f t="shared" si="0"/>
        <v>0</v>
      </c>
      <c r="K73" s="26"/>
    </row>
    <row r="74" spans="1:11" s="12" customFormat="1" ht="15.75" x14ac:dyDescent="0.25">
      <c r="A74" s="45"/>
      <c r="B74" s="18"/>
      <c r="C74" s="22"/>
      <c r="D74" s="131"/>
      <c r="E74" s="132"/>
      <c r="F74" s="132"/>
    </row>
    <row r="75" spans="1:11" s="49" customFormat="1" ht="27" customHeight="1" x14ac:dyDescent="0.25">
      <c r="A75" s="46"/>
      <c r="B75" s="47" t="s">
        <v>68</v>
      </c>
      <c r="C75" s="48"/>
      <c r="D75" s="135"/>
      <c r="E75" s="132"/>
      <c r="F75" s="159">
        <f>SUM(F27:F74)</f>
        <v>0</v>
      </c>
    </row>
    <row r="76" spans="1:11" s="12" customFormat="1" ht="15.75" x14ac:dyDescent="0.25">
      <c r="A76" s="50"/>
      <c r="B76" s="51"/>
      <c r="C76" s="22"/>
      <c r="D76" s="134"/>
      <c r="E76" s="132"/>
      <c r="F76" s="132"/>
    </row>
    <row r="77" spans="1:11" s="52" customFormat="1" ht="30" customHeight="1" x14ac:dyDescent="0.25">
      <c r="A77" s="15" t="s">
        <v>69</v>
      </c>
      <c r="B77" s="15" t="s">
        <v>305</v>
      </c>
      <c r="C77" s="16"/>
      <c r="D77" s="130"/>
      <c r="E77" s="132"/>
      <c r="F77" s="132"/>
    </row>
    <row r="78" spans="1:11" s="12" customFormat="1" ht="15.75" x14ac:dyDescent="0.25">
      <c r="A78" s="18"/>
      <c r="B78" s="18"/>
      <c r="C78" s="53"/>
      <c r="D78" s="131"/>
      <c r="E78" s="132"/>
      <c r="F78" s="132"/>
    </row>
    <row r="79" spans="1:11" s="12" customFormat="1" ht="15.75" x14ac:dyDescent="0.25">
      <c r="A79" s="20" t="s">
        <v>70</v>
      </c>
      <c r="B79" s="34" t="s">
        <v>71</v>
      </c>
      <c r="C79" s="26"/>
      <c r="D79" s="132"/>
      <c r="E79" s="132"/>
      <c r="F79" s="132"/>
    </row>
    <row r="80" spans="1:11" s="12" customFormat="1" ht="15.75" x14ac:dyDescent="0.25">
      <c r="A80" s="18"/>
      <c r="B80" s="30" t="s">
        <v>72</v>
      </c>
      <c r="C80" s="26"/>
      <c r="D80" s="132"/>
      <c r="E80" s="132"/>
      <c r="F80" s="132"/>
    </row>
    <row r="81" spans="1:6" s="12" customFormat="1" ht="15.75" x14ac:dyDescent="0.25">
      <c r="A81" s="18"/>
      <c r="B81" s="30" t="s">
        <v>73</v>
      </c>
      <c r="C81" s="26"/>
      <c r="D81" s="132"/>
      <c r="E81" s="132"/>
      <c r="F81" s="132"/>
    </row>
    <row r="82" spans="1:6" s="12" customFormat="1" ht="15.75" x14ac:dyDescent="0.25">
      <c r="A82" s="18"/>
      <c r="B82" s="30" t="s">
        <v>74</v>
      </c>
      <c r="C82" s="26"/>
      <c r="D82" s="132"/>
      <c r="E82" s="132"/>
      <c r="F82" s="132"/>
    </row>
    <row r="83" spans="1:6" s="12" customFormat="1" ht="99.75" customHeight="1" x14ac:dyDescent="0.25">
      <c r="A83" s="18"/>
      <c r="B83" s="30" t="s">
        <v>204</v>
      </c>
      <c r="C83" s="26"/>
      <c r="D83" s="132"/>
      <c r="E83" s="132"/>
      <c r="F83" s="132"/>
    </row>
    <row r="84" spans="1:6" s="12" customFormat="1" ht="51.75" customHeight="1" x14ac:dyDescent="0.25">
      <c r="A84" s="18"/>
      <c r="B84" s="30" t="s">
        <v>75</v>
      </c>
      <c r="C84" s="26"/>
      <c r="D84" s="132"/>
      <c r="E84" s="132"/>
      <c r="F84" s="132"/>
    </row>
    <row r="85" spans="1:6" s="12" customFormat="1" ht="101.25" customHeight="1" x14ac:dyDescent="0.25">
      <c r="A85" s="18"/>
      <c r="B85" s="30" t="s">
        <v>76</v>
      </c>
      <c r="C85" s="26" t="s">
        <v>77</v>
      </c>
      <c r="D85" s="132">
        <v>100</v>
      </c>
      <c r="E85" s="132"/>
      <c r="F85" s="132">
        <f t="shared" si="0"/>
        <v>0</v>
      </c>
    </row>
    <row r="86" spans="1:6" s="12" customFormat="1" ht="15.75" x14ac:dyDescent="0.25">
      <c r="A86" s="18"/>
      <c r="B86" s="18"/>
      <c r="C86" s="53"/>
      <c r="D86" s="131"/>
      <c r="E86" s="132"/>
      <c r="F86" s="132"/>
    </row>
    <row r="87" spans="1:6" s="12" customFormat="1" ht="31.5" x14ac:dyDescent="0.25">
      <c r="A87" s="20" t="s">
        <v>78</v>
      </c>
      <c r="B87" s="34" t="s">
        <v>79</v>
      </c>
      <c r="C87" s="54"/>
      <c r="D87" s="132"/>
      <c r="E87" s="132"/>
      <c r="F87" s="132"/>
    </row>
    <row r="88" spans="1:6" s="12" customFormat="1" ht="15.75" x14ac:dyDescent="0.25">
      <c r="A88" s="24"/>
      <c r="B88" s="30" t="s">
        <v>80</v>
      </c>
      <c r="C88" s="26"/>
      <c r="D88" s="132"/>
      <c r="E88" s="132"/>
      <c r="F88" s="132"/>
    </row>
    <row r="89" spans="1:6" s="12" customFormat="1" ht="15.75" x14ac:dyDescent="0.25">
      <c r="A89" s="24"/>
      <c r="B89" s="30" t="s">
        <v>73</v>
      </c>
      <c r="C89" s="26"/>
      <c r="D89" s="132"/>
      <c r="E89" s="132"/>
      <c r="F89" s="132"/>
    </row>
    <row r="90" spans="1:6" s="12" customFormat="1" ht="123" customHeight="1" x14ac:dyDescent="0.25">
      <c r="A90" s="24"/>
      <c r="B90" s="82" t="s">
        <v>81</v>
      </c>
      <c r="C90" s="26"/>
      <c r="D90" s="132"/>
      <c r="E90" s="132"/>
      <c r="F90" s="132"/>
    </row>
    <row r="91" spans="1:6" s="12" customFormat="1" ht="111" customHeight="1" x14ac:dyDescent="0.25">
      <c r="A91" s="24"/>
      <c r="B91" s="82" t="s">
        <v>82</v>
      </c>
      <c r="C91" s="26"/>
      <c r="D91" s="132"/>
      <c r="E91" s="132"/>
      <c r="F91" s="132"/>
    </row>
    <row r="92" spans="1:6" s="12" customFormat="1" ht="78.75" customHeight="1" x14ac:dyDescent="0.25">
      <c r="A92" s="24"/>
      <c r="B92" s="30" t="s">
        <v>83</v>
      </c>
      <c r="C92" s="26"/>
      <c r="D92" s="132"/>
      <c r="E92" s="132"/>
      <c r="F92" s="132"/>
    </row>
    <row r="93" spans="1:6" s="12" customFormat="1" ht="57.75" customHeight="1" x14ac:dyDescent="0.25">
      <c r="A93" s="24"/>
      <c r="B93" s="30" t="s">
        <v>84</v>
      </c>
      <c r="C93" s="26"/>
      <c r="D93" s="132"/>
      <c r="E93" s="132"/>
      <c r="F93" s="132"/>
    </row>
    <row r="94" spans="1:6" s="12" customFormat="1" ht="32.25" customHeight="1" x14ac:dyDescent="0.25">
      <c r="A94" s="24"/>
      <c r="B94" s="30" t="s">
        <v>205</v>
      </c>
      <c r="C94" s="26" t="s">
        <v>77</v>
      </c>
      <c r="D94" s="132">
        <f>6*740*0.5</f>
        <v>2220</v>
      </c>
      <c r="E94" s="132"/>
      <c r="F94" s="132">
        <f t="shared" ref="F94:F137" si="1">E94*D94</f>
        <v>0</v>
      </c>
    </row>
    <row r="95" spans="1:6" s="12" customFormat="1" ht="21.75" customHeight="1" x14ac:dyDescent="0.25">
      <c r="A95" s="24"/>
      <c r="B95" s="30"/>
      <c r="C95" s="26"/>
      <c r="D95" s="132"/>
      <c r="E95" s="132"/>
      <c r="F95" s="132"/>
    </row>
    <row r="96" spans="1:6" s="12" customFormat="1" ht="81" customHeight="1" x14ac:dyDescent="0.25">
      <c r="A96" s="31" t="s">
        <v>85</v>
      </c>
      <c r="B96" s="28" t="s">
        <v>206</v>
      </c>
      <c r="C96" s="54"/>
      <c r="D96" s="132"/>
      <c r="E96" s="132"/>
      <c r="F96" s="132"/>
    </row>
    <row r="97" spans="1:6" s="12" customFormat="1" ht="30" customHeight="1" x14ac:dyDescent="0.25">
      <c r="A97" s="25"/>
      <c r="B97" s="30" t="s">
        <v>207</v>
      </c>
      <c r="C97" s="54"/>
      <c r="D97" s="132"/>
      <c r="E97" s="132"/>
      <c r="F97" s="132"/>
    </row>
    <row r="98" spans="1:6" s="12" customFormat="1" ht="15.75" x14ac:dyDescent="0.25">
      <c r="A98" s="25"/>
      <c r="B98" s="30" t="s">
        <v>86</v>
      </c>
      <c r="C98" s="54"/>
      <c r="D98" s="132"/>
      <c r="E98" s="132"/>
      <c r="F98" s="132"/>
    </row>
    <row r="99" spans="1:6" s="12" customFormat="1" ht="15.75" x14ac:dyDescent="0.25">
      <c r="A99" s="25"/>
      <c r="B99" s="30" t="s">
        <v>73</v>
      </c>
      <c r="C99" s="54"/>
      <c r="D99" s="132"/>
      <c r="E99" s="132"/>
      <c r="F99" s="132"/>
    </row>
    <row r="100" spans="1:6" s="12" customFormat="1" ht="15.75" x14ac:dyDescent="0.25">
      <c r="A100" s="25"/>
      <c r="B100" s="30" t="s">
        <v>87</v>
      </c>
      <c r="C100" s="54"/>
      <c r="D100" s="132"/>
      <c r="E100" s="132"/>
      <c r="F100" s="132"/>
    </row>
    <row r="101" spans="1:6" s="12" customFormat="1" ht="152.25" customHeight="1" x14ac:dyDescent="0.25">
      <c r="A101" s="25"/>
      <c r="B101" s="82" t="s">
        <v>88</v>
      </c>
      <c r="C101" s="54"/>
      <c r="D101" s="132"/>
      <c r="E101" s="132"/>
      <c r="F101" s="132"/>
    </row>
    <row r="102" spans="1:6" s="12" customFormat="1" ht="131.25" customHeight="1" x14ac:dyDescent="0.25">
      <c r="A102" s="25"/>
      <c r="B102" s="30" t="s">
        <v>89</v>
      </c>
      <c r="C102" s="54"/>
      <c r="D102" s="132"/>
      <c r="E102" s="132"/>
      <c r="F102" s="132"/>
    </row>
    <row r="103" spans="1:6" s="12" customFormat="1" ht="30.75" customHeight="1" x14ac:dyDescent="0.25">
      <c r="A103" s="25"/>
      <c r="B103" s="82" t="s">
        <v>90</v>
      </c>
      <c r="C103" s="54"/>
      <c r="D103" s="132"/>
      <c r="E103" s="132"/>
      <c r="F103" s="132"/>
    </row>
    <row r="104" spans="1:6" s="12" customFormat="1" ht="96.75" customHeight="1" x14ac:dyDescent="0.25">
      <c r="A104" s="25"/>
      <c r="B104" s="82" t="s">
        <v>208</v>
      </c>
      <c r="C104" s="54"/>
      <c r="D104" s="132"/>
      <c r="E104" s="132"/>
      <c r="F104" s="132"/>
    </row>
    <row r="105" spans="1:6" s="12" customFormat="1" ht="52.5" customHeight="1" x14ac:dyDescent="0.25">
      <c r="A105" s="25"/>
      <c r="B105" s="82" t="s">
        <v>209</v>
      </c>
      <c r="C105" s="54"/>
      <c r="D105" s="132"/>
      <c r="E105" s="132"/>
      <c r="F105" s="132"/>
    </row>
    <row r="106" spans="1:6" s="12" customFormat="1" ht="50.25" customHeight="1" x14ac:dyDescent="0.25">
      <c r="A106" s="25"/>
      <c r="B106" s="111" t="s">
        <v>210</v>
      </c>
      <c r="C106" s="54"/>
      <c r="D106" s="132"/>
      <c r="E106" s="132"/>
      <c r="F106" s="132"/>
    </row>
    <row r="107" spans="1:6" s="12" customFormat="1" ht="85.5" customHeight="1" x14ac:dyDescent="0.25">
      <c r="A107" s="25"/>
      <c r="B107" s="111" t="s">
        <v>215</v>
      </c>
      <c r="C107" s="54"/>
      <c r="D107" s="132"/>
      <c r="E107" s="132"/>
      <c r="F107" s="132"/>
    </row>
    <row r="108" spans="1:6" s="12" customFormat="1" ht="15.75" x14ac:dyDescent="0.25">
      <c r="A108" s="25"/>
      <c r="B108" s="30"/>
      <c r="C108" s="54"/>
      <c r="D108" s="132"/>
      <c r="E108" s="132"/>
      <c r="F108" s="132"/>
    </row>
    <row r="109" spans="1:6" s="12" customFormat="1" ht="31.5" x14ac:dyDescent="0.25">
      <c r="A109" s="31" t="s">
        <v>91</v>
      </c>
      <c r="B109" s="34" t="s">
        <v>92</v>
      </c>
      <c r="C109" s="54"/>
      <c r="D109" s="132"/>
      <c r="E109" s="132"/>
      <c r="F109" s="132"/>
    </row>
    <row r="110" spans="1:6" s="12" customFormat="1" ht="15.75" x14ac:dyDescent="0.25">
      <c r="A110" s="25"/>
      <c r="B110" s="30" t="s">
        <v>64</v>
      </c>
      <c r="C110" s="54"/>
      <c r="D110" s="132"/>
      <c r="E110" s="132"/>
      <c r="F110" s="132"/>
    </row>
    <row r="111" spans="1:6" s="12" customFormat="1" ht="15.75" x14ac:dyDescent="0.25">
      <c r="A111" s="25"/>
      <c r="B111" s="33" t="s">
        <v>93</v>
      </c>
      <c r="C111" s="54"/>
      <c r="D111" s="132"/>
      <c r="E111" s="132"/>
      <c r="F111" s="132"/>
    </row>
    <row r="112" spans="1:6" s="12" customFormat="1" ht="15.75" x14ac:dyDescent="0.25">
      <c r="A112" s="25"/>
      <c r="B112" s="33" t="s">
        <v>94</v>
      </c>
      <c r="C112" s="54"/>
      <c r="D112" s="132"/>
      <c r="E112" s="132"/>
      <c r="F112" s="132"/>
    </row>
    <row r="113" spans="1:6" s="12" customFormat="1" ht="15.75" x14ac:dyDescent="0.25">
      <c r="A113" s="25"/>
      <c r="B113" s="33" t="s">
        <v>95</v>
      </c>
      <c r="C113" s="54"/>
      <c r="D113" s="132"/>
      <c r="E113" s="132"/>
      <c r="F113" s="132"/>
    </row>
    <row r="114" spans="1:6" s="12" customFormat="1" ht="31.5" customHeight="1" x14ac:dyDescent="0.25">
      <c r="A114" s="25"/>
      <c r="B114" s="33" t="s">
        <v>96</v>
      </c>
      <c r="C114" s="54"/>
      <c r="D114" s="132"/>
      <c r="E114" s="132"/>
      <c r="F114" s="132"/>
    </row>
    <row r="115" spans="1:6" s="12" customFormat="1" ht="34.5" x14ac:dyDescent="0.25">
      <c r="A115" s="25"/>
      <c r="B115" s="30" t="s">
        <v>97</v>
      </c>
      <c r="C115" s="26" t="s">
        <v>77</v>
      </c>
      <c r="D115" s="132">
        <v>40</v>
      </c>
      <c r="E115" s="132"/>
      <c r="F115" s="132">
        <f t="shared" si="1"/>
        <v>0</v>
      </c>
    </row>
    <row r="116" spans="1:6" s="12" customFormat="1" ht="15.75" x14ac:dyDescent="0.25">
      <c r="A116" s="25"/>
      <c r="B116" s="30"/>
      <c r="C116" s="26"/>
      <c r="D116" s="132"/>
      <c r="E116" s="132"/>
      <c r="F116" s="132"/>
    </row>
    <row r="117" spans="1:6" s="12" customFormat="1" ht="31.5" x14ac:dyDescent="0.25">
      <c r="A117" s="31" t="s">
        <v>98</v>
      </c>
      <c r="B117" s="28" t="s">
        <v>99</v>
      </c>
      <c r="C117" s="54"/>
      <c r="D117" s="132"/>
      <c r="E117" s="132"/>
      <c r="F117" s="132"/>
    </row>
    <row r="118" spans="1:6" s="12" customFormat="1" ht="33" customHeight="1" x14ac:dyDescent="0.25">
      <c r="A118" s="25"/>
      <c r="B118" s="30" t="s">
        <v>100</v>
      </c>
      <c r="C118" s="54"/>
      <c r="D118" s="132"/>
      <c r="E118" s="132"/>
      <c r="F118" s="132"/>
    </row>
    <row r="119" spans="1:6" s="12" customFormat="1" ht="49.5" customHeight="1" x14ac:dyDescent="0.25">
      <c r="A119" s="25"/>
      <c r="B119" s="30" t="s">
        <v>211</v>
      </c>
      <c r="C119" s="54"/>
      <c r="D119" s="132"/>
      <c r="E119" s="132"/>
      <c r="F119" s="132"/>
    </row>
    <row r="120" spans="1:6" s="12" customFormat="1" ht="15.75" x14ac:dyDescent="0.25">
      <c r="A120" s="25"/>
      <c r="B120" s="30" t="s">
        <v>101</v>
      </c>
      <c r="C120" s="54"/>
      <c r="D120" s="132"/>
      <c r="E120" s="132"/>
      <c r="F120" s="132"/>
    </row>
    <row r="121" spans="1:6" s="12" customFormat="1" ht="16.5" customHeight="1" x14ac:dyDescent="0.25">
      <c r="A121" s="25"/>
      <c r="B121" s="33" t="s">
        <v>102</v>
      </c>
      <c r="C121" s="54"/>
      <c r="D121" s="132"/>
      <c r="E121" s="132"/>
      <c r="F121" s="132"/>
    </row>
    <row r="122" spans="1:6" s="12" customFormat="1" ht="15.75" x14ac:dyDescent="0.25">
      <c r="A122" s="25"/>
      <c r="B122" s="33" t="s">
        <v>103</v>
      </c>
      <c r="C122" s="54"/>
      <c r="D122" s="132"/>
      <c r="E122" s="132"/>
      <c r="F122" s="132"/>
    </row>
    <row r="123" spans="1:6" s="12" customFormat="1" ht="29.25" customHeight="1" x14ac:dyDescent="0.25">
      <c r="A123" s="25"/>
      <c r="B123" s="33" t="s">
        <v>104</v>
      </c>
      <c r="C123" s="54"/>
      <c r="D123" s="132"/>
      <c r="E123" s="132"/>
      <c r="F123" s="132"/>
    </row>
    <row r="124" spans="1:6" s="12" customFormat="1" ht="34.5" customHeight="1" x14ac:dyDescent="0.25">
      <c r="A124" s="25"/>
      <c r="B124" s="33" t="s">
        <v>105</v>
      </c>
      <c r="C124" s="54"/>
      <c r="D124" s="132"/>
      <c r="E124" s="132"/>
      <c r="F124" s="132"/>
    </row>
    <row r="125" spans="1:6" s="12" customFormat="1" ht="18.75" x14ac:dyDescent="0.25">
      <c r="A125" s="25"/>
      <c r="B125" s="30" t="s">
        <v>106</v>
      </c>
      <c r="C125" s="26" t="s">
        <v>77</v>
      </c>
      <c r="D125" s="132">
        <f>D115</f>
        <v>40</v>
      </c>
      <c r="E125" s="132"/>
      <c r="F125" s="132">
        <f t="shared" si="1"/>
        <v>0</v>
      </c>
    </row>
    <row r="126" spans="1:6" s="12" customFormat="1" ht="15.75" x14ac:dyDescent="0.25">
      <c r="A126" s="25"/>
      <c r="B126" s="30"/>
      <c r="C126" s="26"/>
      <c r="D126" s="132"/>
      <c r="E126" s="132"/>
      <c r="F126" s="132"/>
    </row>
    <row r="127" spans="1:6" s="12" customFormat="1" ht="33" customHeight="1" x14ac:dyDescent="0.25">
      <c r="A127" s="20" t="s">
        <v>107</v>
      </c>
      <c r="B127" s="42" t="s">
        <v>108</v>
      </c>
      <c r="C127" s="26"/>
      <c r="D127" s="132"/>
      <c r="E127" s="132"/>
      <c r="F127" s="132"/>
    </row>
    <row r="128" spans="1:6" s="12" customFormat="1" ht="143.25" customHeight="1" x14ac:dyDescent="0.25">
      <c r="A128" s="24"/>
      <c r="B128" s="14" t="s">
        <v>212</v>
      </c>
      <c r="C128" s="26"/>
      <c r="D128" s="132"/>
      <c r="E128" s="132"/>
      <c r="F128" s="132"/>
    </row>
    <row r="129" spans="1:6" s="12" customFormat="1" ht="32.25" customHeight="1" x14ac:dyDescent="0.25">
      <c r="A129" s="24"/>
      <c r="B129" s="14" t="s">
        <v>109</v>
      </c>
      <c r="C129" s="26"/>
      <c r="D129" s="132"/>
      <c r="E129" s="132"/>
      <c r="F129" s="132"/>
    </row>
    <row r="130" spans="1:6" s="12" customFormat="1" ht="18.75" x14ac:dyDescent="0.25">
      <c r="A130" s="24"/>
      <c r="B130" s="30" t="s">
        <v>110</v>
      </c>
      <c r="C130" s="22" t="s">
        <v>111</v>
      </c>
      <c r="D130" s="131">
        <f>6*730</f>
        <v>4380</v>
      </c>
      <c r="E130" s="132"/>
      <c r="F130" s="132">
        <f t="shared" si="1"/>
        <v>0</v>
      </c>
    </row>
    <row r="131" spans="1:6" s="12" customFormat="1" ht="15.75" x14ac:dyDescent="0.25">
      <c r="A131" s="24"/>
      <c r="B131" s="30"/>
      <c r="C131" s="22"/>
      <c r="D131" s="131"/>
      <c r="E131" s="132"/>
      <c r="F131" s="132"/>
    </row>
    <row r="132" spans="1:6" s="12" customFormat="1" ht="63.75" customHeight="1" x14ac:dyDescent="0.25">
      <c r="A132" s="20" t="s">
        <v>112</v>
      </c>
      <c r="B132" s="55" t="s">
        <v>113</v>
      </c>
      <c r="C132" s="26"/>
      <c r="D132" s="132"/>
      <c r="E132" s="132"/>
      <c r="F132" s="132"/>
    </row>
    <row r="133" spans="1:6" s="12" customFormat="1" ht="330" customHeight="1" x14ac:dyDescent="0.25">
      <c r="A133" s="24"/>
      <c r="B133" s="56" t="s">
        <v>306</v>
      </c>
      <c r="C133" s="26"/>
      <c r="D133" s="132"/>
      <c r="E133" s="132"/>
      <c r="F133" s="132"/>
    </row>
    <row r="134" spans="1:6" s="12" customFormat="1" ht="31.5" customHeight="1" x14ac:dyDescent="0.25">
      <c r="A134" s="24"/>
      <c r="B134" s="57" t="s">
        <v>114</v>
      </c>
      <c r="C134" s="26" t="s">
        <v>111</v>
      </c>
      <c r="D134" s="132">
        <f>730*6</f>
        <v>4380</v>
      </c>
      <c r="E134" s="132"/>
      <c r="F134" s="132">
        <f t="shared" si="1"/>
        <v>0</v>
      </c>
    </row>
    <row r="135" spans="1:6" s="12" customFormat="1" ht="15.75" x14ac:dyDescent="0.25">
      <c r="A135" s="24"/>
      <c r="B135" s="30"/>
      <c r="C135" s="29"/>
      <c r="D135" s="132"/>
      <c r="E135" s="132"/>
      <c r="F135" s="132"/>
    </row>
    <row r="136" spans="1:6" s="12" customFormat="1" ht="31.5" x14ac:dyDescent="0.25">
      <c r="A136" s="20" t="s">
        <v>307</v>
      </c>
      <c r="B136" s="42" t="s">
        <v>115</v>
      </c>
      <c r="C136" s="26"/>
      <c r="D136" s="132"/>
      <c r="E136" s="132"/>
      <c r="F136" s="132"/>
    </row>
    <row r="137" spans="1:6" s="12" customFormat="1" ht="33" customHeight="1" x14ac:dyDescent="0.25">
      <c r="A137" s="24"/>
      <c r="B137" s="58" t="s">
        <v>116</v>
      </c>
      <c r="C137" s="26" t="s">
        <v>117</v>
      </c>
      <c r="D137" s="132">
        <v>290</v>
      </c>
      <c r="E137" s="132"/>
      <c r="F137" s="132">
        <f t="shared" si="1"/>
        <v>0</v>
      </c>
    </row>
    <row r="138" spans="1:6" s="12" customFormat="1" ht="15.75" x14ac:dyDescent="0.25">
      <c r="A138" s="45"/>
      <c r="B138" s="18"/>
      <c r="C138" s="22"/>
      <c r="D138" s="131"/>
      <c r="E138" s="132"/>
      <c r="F138" s="132"/>
    </row>
    <row r="139" spans="1:6" s="61" customFormat="1" ht="30" customHeight="1" x14ac:dyDescent="0.25">
      <c r="A139" s="59"/>
      <c r="B139" s="47" t="s">
        <v>310</v>
      </c>
      <c r="C139" s="60"/>
      <c r="D139" s="136"/>
      <c r="E139" s="132"/>
      <c r="F139" s="159">
        <f>SUM(F78:F138)</f>
        <v>0</v>
      </c>
    </row>
    <row r="140" spans="1:6" s="12" customFormat="1" ht="15.75" x14ac:dyDescent="0.25">
      <c r="A140" s="13"/>
      <c r="B140" s="58"/>
      <c r="C140" s="62"/>
      <c r="D140" s="132"/>
      <c r="E140" s="132"/>
      <c r="F140" s="132"/>
    </row>
    <row r="141" spans="1:6" s="12" customFormat="1" ht="15.75" x14ac:dyDescent="0.25">
      <c r="A141" s="13"/>
      <c r="B141" s="58"/>
      <c r="C141" s="62"/>
      <c r="D141" s="132"/>
      <c r="E141" s="132"/>
      <c r="F141" s="132"/>
    </row>
    <row r="142" spans="1:6" s="17" customFormat="1" ht="30" customHeight="1" x14ac:dyDescent="0.25">
      <c r="A142" s="15" t="s">
        <v>118</v>
      </c>
      <c r="B142" s="15" t="s">
        <v>309</v>
      </c>
      <c r="C142" s="16"/>
      <c r="D142" s="130"/>
      <c r="E142" s="132"/>
      <c r="F142" s="132"/>
    </row>
    <row r="143" spans="1:6" s="12" customFormat="1" ht="15.75" x14ac:dyDescent="0.25">
      <c r="A143" s="18"/>
      <c r="B143" s="45"/>
      <c r="C143" s="63"/>
      <c r="D143" s="131"/>
      <c r="E143" s="132"/>
      <c r="F143" s="132"/>
    </row>
    <row r="144" spans="1:6" s="12" customFormat="1" ht="48.75" customHeight="1" x14ac:dyDescent="0.25">
      <c r="A144" s="31" t="s">
        <v>119</v>
      </c>
      <c r="B144" s="28" t="s">
        <v>213</v>
      </c>
      <c r="C144" s="54"/>
      <c r="D144" s="131"/>
      <c r="E144" s="132"/>
      <c r="F144" s="132"/>
    </row>
    <row r="145" spans="1:6" s="12" customFormat="1" ht="92.25" customHeight="1" x14ac:dyDescent="0.25">
      <c r="A145" s="25"/>
      <c r="B145" s="82" t="s">
        <v>120</v>
      </c>
      <c r="C145" s="54"/>
      <c r="D145" s="131"/>
      <c r="E145" s="132"/>
      <c r="F145" s="132"/>
    </row>
    <row r="146" spans="1:6" s="12" customFormat="1" ht="59.25" customHeight="1" x14ac:dyDescent="0.25">
      <c r="A146" s="25"/>
      <c r="B146" s="30" t="s">
        <v>121</v>
      </c>
      <c r="C146" s="54"/>
      <c r="D146" s="131"/>
      <c r="E146" s="132"/>
      <c r="F146" s="132"/>
    </row>
    <row r="147" spans="1:6" s="12" customFormat="1" ht="47.25" customHeight="1" x14ac:dyDescent="0.25">
      <c r="A147" s="25"/>
      <c r="B147" s="82" t="s">
        <v>122</v>
      </c>
      <c r="C147" s="54"/>
      <c r="D147" s="131"/>
      <c r="E147" s="132"/>
      <c r="F147" s="132"/>
    </row>
    <row r="148" spans="1:6" s="12" customFormat="1" ht="31.5" x14ac:dyDescent="0.25">
      <c r="A148" s="25"/>
      <c r="B148" s="30" t="s">
        <v>123</v>
      </c>
      <c r="C148" s="54"/>
      <c r="D148" s="131"/>
      <c r="E148" s="132"/>
      <c r="F148" s="132"/>
    </row>
    <row r="149" spans="1:6" s="12" customFormat="1" ht="19.5" customHeight="1" x14ac:dyDescent="0.25">
      <c r="A149" s="25"/>
      <c r="B149" s="30" t="s">
        <v>214</v>
      </c>
      <c r="C149" s="54"/>
      <c r="D149" s="131"/>
      <c r="E149" s="132"/>
      <c r="F149" s="132"/>
    </row>
    <row r="150" spans="1:6" s="12" customFormat="1" ht="49.5" customHeight="1" x14ac:dyDescent="0.25">
      <c r="A150" s="25"/>
      <c r="B150" s="30" t="s">
        <v>124</v>
      </c>
      <c r="C150" s="54"/>
      <c r="D150" s="131"/>
      <c r="E150" s="132"/>
      <c r="F150" s="132"/>
    </row>
    <row r="151" spans="1:6" s="12" customFormat="1" ht="48.75" customHeight="1" x14ac:dyDescent="0.25">
      <c r="A151" s="25"/>
      <c r="B151" s="82" t="s">
        <v>125</v>
      </c>
      <c r="C151" s="54"/>
      <c r="D151" s="131"/>
      <c r="E151" s="132"/>
      <c r="F151" s="132"/>
    </row>
    <row r="152" spans="1:6" s="12" customFormat="1" ht="15.75" x14ac:dyDescent="0.25">
      <c r="A152" s="25"/>
      <c r="B152" s="30" t="s">
        <v>64</v>
      </c>
      <c r="C152" s="54"/>
      <c r="D152" s="131"/>
      <c r="E152" s="132"/>
      <c r="F152" s="132"/>
    </row>
    <row r="153" spans="1:6" s="12" customFormat="1" ht="32.25" customHeight="1" x14ac:dyDescent="0.25">
      <c r="A153" s="25"/>
      <c r="B153" s="111" t="s">
        <v>126</v>
      </c>
      <c r="C153" s="54"/>
      <c r="D153" s="131"/>
      <c r="E153" s="132"/>
      <c r="F153" s="132"/>
    </row>
    <row r="154" spans="1:6" s="12" customFormat="1" ht="34.5" customHeight="1" x14ac:dyDescent="0.25">
      <c r="A154" s="25"/>
      <c r="B154" s="33" t="s">
        <v>127</v>
      </c>
      <c r="C154" s="54"/>
      <c r="D154" s="131"/>
      <c r="E154" s="132"/>
      <c r="F154" s="132"/>
    </row>
    <row r="155" spans="1:6" s="12" customFormat="1" ht="33" customHeight="1" x14ac:dyDescent="0.25">
      <c r="A155" s="25"/>
      <c r="B155" s="33" t="s">
        <v>128</v>
      </c>
      <c r="C155" s="54"/>
      <c r="D155" s="131"/>
      <c r="E155" s="132"/>
      <c r="F155" s="132"/>
    </row>
    <row r="156" spans="1:6" s="12" customFormat="1" ht="30.75" customHeight="1" x14ac:dyDescent="0.25">
      <c r="A156" s="25"/>
      <c r="B156" s="33" t="s">
        <v>129</v>
      </c>
      <c r="C156" s="54"/>
      <c r="D156" s="131"/>
      <c r="E156" s="132"/>
      <c r="F156" s="132"/>
    </row>
    <row r="157" spans="1:6" s="12" customFormat="1" ht="66.75" customHeight="1" x14ac:dyDescent="0.25">
      <c r="A157" s="25"/>
      <c r="B157" s="111" t="s">
        <v>130</v>
      </c>
      <c r="C157" s="54"/>
      <c r="D157" s="131"/>
      <c r="E157" s="132"/>
      <c r="F157" s="132"/>
    </row>
    <row r="158" spans="1:6" s="12" customFormat="1" ht="33" customHeight="1" x14ac:dyDescent="0.25">
      <c r="A158" s="25"/>
      <c r="B158" s="30" t="s">
        <v>131</v>
      </c>
      <c r="C158" s="26" t="s">
        <v>77</v>
      </c>
      <c r="D158" s="131">
        <f>730*5*0.5</f>
        <v>1825</v>
      </c>
      <c r="E158" s="132"/>
      <c r="F158" s="132">
        <f t="shared" ref="F158:F215" si="2">E158*D158</f>
        <v>0</v>
      </c>
    </row>
    <row r="159" spans="1:6" s="12" customFormat="1" ht="15.75" customHeight="1" x14ac:dyDescent="0.25">
      <c r="A159" s="25"/>
      <c r="B159" s="30"/>
      <c r="C159" s="26"/>
      <c r="D159" s="131"/>
      <c r="E159" s="132"/>
      <c r="F159" s="132"/>
    </row>
    <row r="160" spans="1:6" s="12" customFormat="1" ht="54.75" customHeight="1" x14ac:dyDescent="0.25">
      <c r="A160" s="27" t="s">
        <v>132</v>
      </c>
      <c r="B160" s="42" t="s">
        <v>216</v>
      </c>
      <c r="C160" s="26"/>
      <c r="D160" s="132"/>
      <c r="E160" s="132"/>
      <c r="F160" s="132"/>
    </row>
    <row r="161" spans="1:6" s="12" customFormat="1" ht="80.25" customHeight="1" x14ac:dyDescent="0.25">
      <c r="A161" s="25"/>
      <c r="B161" s="58" t="s">
        <v>133</v>
      </c>
      <c r="C161" s="26"/>
      <c r="D161" s="131"/>
      <c r="E161" s="132"/>
      <c r="F161" s="132"/>
    </row>
    <row r="162" spans="1:6" s="12" customFormat="1" ht="31.5" x14ac:dyDescent="0.25">
      <c r="A162" s="25"/>
      <c r="B162" s="58" t="s">
        <v>134</v>
      </c>
      <c r="C162" s="26"/>
      <c r="D162" s="131"/>
      <c r="E162" s="132"/>
      <c r="F162" s="132"/>
    </row>
    <row r="163" spans="1:6" s="12" customFormat="1" ht="18.75" x14ac:dyDescent="0.25">
      <c r="A163" s="25"/>
      <c r="B163" s="29" t="s">
        <v>135</v>
      </c>
      <c r="C163" s="26"/>
      <c r="D163" s="131"/>
      <c r="E163" s="132"/>
      <c r="F163" s="132"/>
    </row>
    <row r="164" spans="1:6" s="12" customFormat="1" ht="18.75" x14ac:dyDescent="0.25">
      <c r="A164" s="25"/>
      <c r="B164" s="33" t="s">
        <v>138</v>
      </c>
      <c r="C164" s="26" t="s">
        <v>28</v>
      </c>
      <c r="D164" s="131">
        <v>752</v>
      </c>
      <c r="E164" s="132"/>
      <c r="F164" s="132">
        <f t="shared" si="2"/>
        <v>0</v>
      </c>
    </row>
    <row r="165" spans="1:6" s="12" customFormat="1" ht="18.75" x14ac:dyDescent="0.25">
      <c r="A165" s="25"/>
      <c r="B165" s="33" t="s">
        <v>136</v>
      </c>
      <c r="C165" s="26" t="s">
        <v>28</v>
      </c>
      <c r="D165" s="131">
        <v>336</v>
      </c>
      <c r="E165" s="132"/>
      <c r="F165" s="132">
        <f t="shared" si="2"/>
        <v>0</v>
      </c>
    </row>
    <row r="166" spans="1:6" s="12" customFormat="1" ht="15.75" x14ac:dyDescent="0.25">
      <c r="A166" s="25"/>
      <c r="B166" s="33"/>
      <c r="C166" s="26"/>
      <c r="D166" s="131"/>
      <c r="E166" s="132"/>
      <c r="F166" s="132"/>
    </row>
    <row r="167" spans="1:6" s="12" customFormat="1" ht="205.5" customHeight="1" x14ac:dyDescent="0.25">
      <c r="A167" s="27" t="s">
        <v>217</v>
      </c>
      <c r="B167" s="58" t="s">
        <v>219</v>
      </c>
      <c r="C167" s="26" t="s">
        <v>28</v>
      </c>
      <c r="D167" s="131">
        <v>42</v>
      </c>
      <c r="E167" s="132"/>
      <c r="F167" s="132">
        <f t="shared" si="2"/>
        <v>0</v>
      </c>
    </row>
    <row r="168" spans="1:6" s="12" customFormat="1" ht="15.75" x14ac:dyDescent="0.25">
      <c r="A168" s="25"/>
      <c r="B168" s="33"/>
      <c r="C168" s="26"/>
      <c r="D168" s="131"/>
      <c r="E168" s="132"/>
      <c r="F168" s="132"/>
    </row>
    <row r="169" spans="1:6" s="12" customFormat="1" ht="142.5" customHeight="1" x14ac:dyDescent="0.25">
      <c r="A169" s="27" t="s">
        <v>137</v>
      </c>
      <c r="B169" s="58" t="s">
        <v>218</v>
      </c>
      <c r="C169" s="26"/>
      <c r="D169" s="132"/>
      <c r="E169" s="132"/>
      <c r="F169" s="132"/>
    </row>
    <row r="170" spans="1:6" s="12" customFormat="1" ht="18.75" x14ac:dyDescent="0.25">
      <c r="A170" s="25"/>
      <c r="B170" s="33"/>
      <c r="C170" s="26" t="s">
        <v>28</v>
      </c>
      <c r="D170" s="131">
        <v>6</v>
      </c>
      <c r="E170" s="132"/>
      <c r="F170" s="132">
        <f t="shared" si="2"/>
        <v>0</v>
      </c>
    </row>
    <row r="171" spans="1:6" s="12" customFormat="1" ht="15.75" x14ac:dyDescent="0.25">
      <c r="A171" s="25"/>
      <c r="B171" s="33"/>
      <c r="C171" s="26"/>
      <c r="D171" s="131"/>
      <c r="E171" s="132"/>
      <c r="F171" s="132"/>
    </row>
    <row r="172" spans="1:6" s="12" customFormat="1" ht="31.5" x14ac:dyDescent="0.25">
      <c r="A172" s="64"/>
      <c r="B172" s="65" t="s">
        <v>140</v>
      </c>
      <c r="C172" s="66"/>
      <c r="D172" s="137"/>
      <c r="E172" s="132"/>
      <c r="F172" s="132"/>
    </row>
    <row r="173" spans="1:6" s="12" customFormat="1" ht="15.75" x14ac:dyDescent="0.25">
      <c r="A173" s="25"/>
      <c r="B173" s="67"/>
      <c r="C173" s="26"/>
      <c r="D173" s="131"/>
      <c r="E173" s="132"/>
      <c r="F173" s="132"/>
    </row>
    <row r="174" spans="1:6" s="12" customFormat="1" ht="86.25" customHeight="1" x14ac:dyDescent="0.25">
      <c r="A174" s="25"/>
      <c r="B174" s="112" t="s">
        <v>141</v>
      </c>
      <c r="C174" s="26"/>
      <c r="D174" s="131"/>
      <c r="E174" s="132"/>
      <c r="F174" s="132"/>
    </row>
    <row r="175" spans="1:6" s="12" customFormat="1" ht="65.25" customHeight="1" x14ac:dyDescent="0.25">
      <c r="A175" s="25"/>
      <c r="B175" s="112" t="s">
        <v>142</v>
      </c>
      <c r="C175" s="26"/>
      <c r="D175" s="131"/>
      <c r="E175" s="132"/>
      <c r="F175" s="132"/>
    </row>
    <row r="176" spans="1:6" s="12" customFormat="1" ht="15.75" x14ac:dyDescent="0.25">
      <c r="A176" s="25"/>
      <c r="B176" s="67" t="s">
        <v>143</v>
      </c>
      <c r="C176" s="26"/>
      <c r="D176" s="131"/>
      <c r="E176" s="132"/>
      <c r="F176" s="132"/>
    </row>
    <row r="177" spans="1:6" s="12" customFormat="1" ht="31.5" customHeight="1" x14ac:dyDescent="0.25">
      <c r="A177" s="25"/>
      <c r="B177" s="111" t="s">
        <v>144</v>
      </c>
      <c r="C177" s="26"/>
      <c r="D177" s="131"/>
      <c r="E177" s="132"/>
      <c r="F177" s="132"/>
    </row>
    <row r="178" spans="1:6" s="12" customFormat="1" ht="49.5" customHeight="1" x14ac:dyDescent="0.25">
      <c r="A178" s="25"/>
      <c r="B178" s="33" t="s">
        <v>145</v>
      </c>
      <c r="C178" s="26"/>
      <c r="D178" s="131"/>
      <c r="E178" s="132"/>
      <c r="F178" s="132"/>
    </row>
    <row r="179" spans="1:6" s="12" customFormat="1" ht="15.75" x14ac:dyDescent="0.25">
      <c r="A179" s="25"/>
      <c r="B179" s="33"/>
      <c r="C179" s="26"/>
      <c r="D179" s="131"/>
      <c r="E179" s="132"/>
      <c r="F179" s="132"/>
    </row>
    <row r="180" spans="1:6" s="68" customFormat="1" ht="49.5" customHeight="1" x14ac:dyDescent="0.25">
      <c r="A180" s="27" t="s">
        <v>139</v>
      </c>
      <c r="B180" s="42" t="s">
        <v>146</v>
      </c>
      <c r="C180" s="26"/>
      <c r="D180" s="131"/>
      <c r="E180" s="132"/>
      <c r="F180" s="132"/>
    </row>
    <row r="181" spans="1:6" s="68" customFormat="1" ht="50.25" customHeight="1" x14ac:dyDescent="0.25">
      <c r="A181" s="25"/>
      <c r="B181" s="14" t="s">
        <v>147</v>
      </c>
      <c r="C181" s="26"/>
      <c r="D181" s="131"/>
      <c r="E181" s="132"/>
      <c r="F181" s="132"/>
    </row>
    <row r="182" spans="1:6" s="68" customFormat="1" ht="50.25" customHeight="1" x14ac:dyDescent="0.25">
      <c r="A182" s="25"/>
      <c r="B182" s="14" t="s">
        <v>148</v>
      </c>
      <c r="C182" s="26"/>
      <c r="D182" s="131"/>
      <c r="E182" s="132"/>
      <c r="F182" s="132"/>
    </row>
    <row r="183" spans="1:6" s="68" customFormat="1" ht="78.75" customHeight="1" x14ac:dyDescent="0.25">
      <c r="A183" s="25"/>
      <c r="B183" s="58" t="s">
        <v>149</v>
      </c>
      <c r="C183" s="26"/>
      <c r="D183" s="131"/>
      <c r="E183" s="132"/>
      <c r="F183" s="132"/>
    </row>
    <row r="184" spans="1:6" s="68" customFormat="1" ht="78" customHeight="1" x14ac:dyDescent="0.25">
      <c r="A184" s="25"/>
      <c r="B184" s="43" t="s">
        <v>150</v>
      </c>
      <c r="C184" s="26"/>
      <c r="D184" s="131"/>
      <c r="E184" s="132"/>
      <c r="F184" s="132"/>
    </row>
    <row r="185" spans="1:6" s="68" customFormat="1" ht="18.75" x14ac:dyDescent="0.25">
      <c r="A185" s="25"/>
      <c r="B185" s="29" t="s">
        <v>151</v>
      </c>
      <c r="C185" s="26" t="s">
        <v>111</v>
      </c>
      <c r="D185" s="131">
        <v>1540</v>
      </c>
      <c r="E185" s="132"/>
      <c r="F185" s="132">
        <f t="shared" si="2"/>
        <v>0</v>
      </c>
    </row>
    <row r="186" spans="1:6" s="68" customFormat="1" ht="15.75" x14ac:dyDescent="0.25">
      <c r="A186" s="25"/>
      <c r="B186" s="29"/>
      <c r="C186" s="26"/>
      <c r="D186" s="131"/>
      <c r="E186" s="132"/>
      <c r="F186" s="132"/>
    </row>
    <row r="187" spans="1:6" s="68" customFormat="1" ht="51" customHeight="1" x14ac:dyDescent="0.25">
      <c r="A187" s="27" t="s">
        <v>220</v>
      </c>
      <c r="B187" s="42" t="s">
        <v>152</v>
      </c>
      <c r="C187" s="26"/>
      <c r="D187" s="131"/>
      <c r="E187" s="132"/>
      <c r="F187" s="132"/>
    </row>
    <row r="188" spans="1:6" s="68" customFormat="1" ht="48" customHeight="1" x14ac:dyDescent="0.25">
      <c r="A188" s="25"/>
      <c r="B188" s="58" t="s">
        <v>153</v>
      </c>
      <c r="C188" s="26"/>
      <c r="D188" s="131"/>
      <c r="E188" s="132"/>
      <c r="F188" s="132"/>
    </row>
    <row r="189" spans="1:6" s="68" customFormat="1" ht="143.25" customHeight="1" x14ac:dyDescent="0.25">
      <c r="A189" s="25"/>
      <c r="B189" s="69" t="s">
        <v>154</v>
      </c>
      <c r="C189" s="26"/>
      <c r="D189" s="131"/>
      <c r="E189" s="132"/>
      <c r="F189" s="132"/>
    </row>
    <row r="190" spans="1:6" s="68" customFormat="1" ht="83.25" customHeight="1" x14ac:dyDescent="0.25">
      <c r="A190" s="25"/>
      <c r="B190" s="70" t="s">
        <v>155</v>
      </c>
      <c r="C190" s="26"/>
      <c r="D190" s="131"/>
      <c r="E190" s="132"/>
      <c r="F190" s="132"/>
    </row>
    <row r="191" spans="1:6" s="68" customFormat="1" ht="18.75" x14ac:dyDescent="0.25">
      <c r="A191" s="25"/>
      <c r="B191" s="71" t="s">
        <v>156</v>
      </c>
      <c r="C191" s="22" t="s">
        <v>111</v>
      </c>
      <c r="D191" s="131">
        <v>1540</v>
      </c>
      <c r="E191" s="132"/>
      <c r="F191" s="132">
        <f t="shared" si="2"/>
        <v>0</v>
      </c>
    </row>
    <row r="192" spans="1:6" s="68" customFormat="1" ht="18.75" x14ac:dyDescent="0.25">
      <c r="A192" s="25"/>
      <c r="B192" s="72" t="s">
        <v>151</v>
      </c>
      <c r="C192" s="22"/>
      <c r="D192" s="131"/>
      <c r="E192" s="132"/>
      <c r="F192" s="132"/>
    </row>
    <row r="193" spans="1:6" s="12" customFormat="1" ht="15.75" x14ac:dyDescent="0.25">
      <c r="A193" s="25"/>
      <c r="B193" s="58"/>
      <c r="C193" s="26"/>
      <c r="D193" s="132"/>
      <c r="E193" s="132"/>
      <c r="F193" s="132"/>
    </row>
    <row r="194" spans="1:6" s="73" customFormat="1" ht="15.75" x14ac:dyDescent="0.25">
      <c r="A194" s="45"/>
      <c r="B194" s="58"/>
      <c r="C194" s="74"/>
      <c r="D194" s="138"/>
      <c r="E194" s="132"/>
      <c r="F194" s="132"/>
    </row>
    <row r="195" spans="1:6" s="73" customFormat="1" ht="15.75" x14ac:dyDescent="0.25">
      <c r="A195" s="20"/>
      <c r="B195" s="18"/>
      <c r="C195" s="22"/>
      <c r="D195" s="131"/>
      <c r="E195" s="132"/>
      <c r="F195" s="132"/>
    </row>
    <row r="196" spans="1:6" s="61" customFormat="1" ht="27.75" customHeight="1" x14ac:dyDescent="0.25">
      <c r="A196" s="59"/>
      <c r="B196" s="47" t="s">
        <v>308</v>
      </c>
      <c r="C196" s="60"/>
      <c r="D196" s="136"/>
      <c r="E196" s="132"/>
      <c r="F196" s="159">
        <f>SUM(F142:F195)</f>
        <v>0</v>
      </c>
    </row>
    <row r="197" spans="1:6" s="75" customFormat="1" ht="15.75" customHeight="1" x14ac:dyDescent="0.25">
      <c r="A197" s="20"/>
      <c r="B197" s="18"/>
      <c r="C197" s="22"/>
      <c r="D197" s="131"/>
      <c r="E197" s="132"/>
      <c r="F197" s="132"/>
    </row>
    <row r="198" spans="1:6" s="73" customFormat="1" ht="16.5" thickBot="1" x14ac:dyDescent="0.3">
      <c r="A198" s="76"/>
      <c r="B198" s="77"/>
      <c r="C198" s="78"/>
      <c r="D198" s="139"/>
      <c r="E198" s="132"/>
      <c r="F198" s="132"/>
    </row>
    <row r="199" spans="1:6" s="41" customFormat="1" ht="25.5" customHeight="1" thickTop="1" x14ac:dyDescent="0.25">
      <c r="A199" s="79" t="s">
        <v>157</v>
      </c>
      <c r="B199" s="80" t="s">
        <v>158</v>
      </c>
      <c r="C199" s="81"/>
      <c r="D199" s="140"/>
      <c r="E199" s="132"/>
      <c r="F199" s="132"/>
    </row>
    <row r="200" spans="1:6" s="12" customFormat="1" ht="15.75" x14ac:dyDescent="0.25">
      <c r="A200" s="18"/>
      <c r="B200" s="45"/>
      <c r="C200" s="63"/>
      <c r="D200" s="131"/>
      <c r="E200" s="132"/>
      <c r="F200" s="132"/>
    </row>
    <row r="201" spans="1:6" s="12" customFormat="1" ht="15.75" x14ac:dyDescent="0.25">
      <c r="A201" s="21" t="s">
        <v>159</v>
      </c>
      <c r="B201" s="20" t="s">
        <v>222</v>
      </c>
      <c r="C201" s="63"/>
      <c r="D201" s="131"/>
      <c r="E201" s="132"/>
      <c r="F201" s="132"/>
    </row>
    <row r="202" spans="1:6" s="12" customFormat="1" ht="63" x14ac:dyDescent="0.25">
      <c r="A202" s="121" t="s">
        <v>223</v>
      </c>
      <c r="B202" s="115" t="s">
        <v>269</v>
      </c>
      <c r="C202" s="22"/>
      <c r="D202" s="131"/>
      <c r="E202" s="132"/>
      <c r="F202" s="132"/>
    </row>
    <row r="203" spans="1:6" s="11" customFormat="1" ht="33" customHeight="1" x14ac:dyDescent="0.25">
      <c r="A203" s="50"/>
      <c r="B203" s="82" t="s">
        <v>221</v>
      </c>
      <c r="C203" s="22"/>
      <c r="D203" s="134"/>
      <c r="E203" s="132"/>
      <c r="F203" s="132"/>
    </row>
    <row r="204" spans="1:6" s="12" customFormat="1" ht="51" customHeight="1" x14ac:dyDescent="0.25">
      <c r="A204" s="50"/>
      <c r="B204" s="115" t="s">
        <v>262</v>
      </c>
      <c r="C204" s="124" t="s">
        <v>227</v>
      </c>
      <c r="D204" s="32">
        <v>1104</v>
      </c>
      <c r="E204" s="132"/>
      <c r="F204" s="132">
        <f t="shared" si="2"/>
        <v>0</v>
      </c>
    </row>
    <row r="205" spans="1:6" s="12" customFormat="1" ht="17.25" customHeight="1" x14ac:dyDescent="0.25">
      <c r="A205" s="50"/>
      <c r="B205" s="115"/>
      <c r="C205" s="22"/>
      <c r="D205" s="134"/>
      <c r="E205" s="132"/>
      <c r="F205" s="132"/>
    </row>
    <row r="206" spans="1:6" s="12" customFormat="1" ht="31.5" customHeight="1" x14ac:dyDescent="0.25">
      <c r="A206" s="114" t="s">
        <v>226</v>
      </c>
      <c r="B206" s="115" t="s">
        <v>224</v>
      </c>
      <c r="C206" s="124"/>
      <c r="D206" s="134"/>
      <c r="E206" s="132"/>
      <c r="F206" s="132"/>
    </row>
    <row r="207" spans="1:6" s="12" customFormat="1" ht="32.25" customHeight="1" x14ac:dyDescent="0.25">
      <c r="A207" s="50"/>
      <c r="B207" s="117" t="s">
        <v>225</v>
      </c>
      <c r="C207" s="124"/>
      <c r="D207" s="134"/>
      <c r="E207" s="132"/>
      <c r="F207" s="132"/>
    </row>
    <row r="208" spans="1:6" s="12" customFormat="1" ht="18" customHeight="1" x14ac:dyDescent="0.25">
      <c r="A208" s="50"/>
      <c r="B208" s="117" t="s">
        <v>263</v>
      </c>
      <c r="C208" s="124" t="s">
        <v>293</v>
      </c>
      <c r="D208" s="32">
        <v>492</v>
      </c>
      <c r="E208" s="132"/>
      <c r="F208" s="132">
        <f t="shared" si="2"/>
        <v>0</v>
      </c>
    </row>
    <row r="209" spans="1:6" s="12" customFormat="1" ht="13.5" customHeight="1" x14ac:dyDescent="0.25">
      <c r="A209" s="50"/>
      <c r="B209" s="115"/>
      <c r="C209" s="22"/>
      <c r="D209" s="134"/>
      <c r="E209" s="132"/>
      <c r="F209" s="132"/>
    </row>
    <row r="210" spans="1:6" s="12" customFormat="1" ht="110.25" customHeight="1" x14ac:dyDescent="0.25">
      <c r="A210" s="114" t="s">
        <v>228</v>
      </c>
      <c r="B210" s="118" t="s">
        <v>270</v>
      </c>
      <c r="C210" s="124"/>
      <c r="D210" s="134"/>
      <c r="E210" s="132"/>
      <c r="F210" s="132"/>
    </row>
    <row r="211" spans="1:6" s="12" customFormat="1" ht="36" customHeight="1" x14ac:dyDescent="0.25">
      <c r="A211" s="50"/>
      <c r="B211" s="118" t="s">
        <v>264</v>
      </c>
      <c r="C211" s="124" t="s">
        <v>227</v>
      </c>
      <c r="D211" s="32">
        <v>63</v>
      </c>
      <c r="E211" s="132"/>
      <c r="F211" s="132">
        <f t="shared" si="2"/>
        <v>0</v>
      </c>
    </row>
    <row r="212" spans="1:6" s="12" customFormat="1" ht="15" customHeight="1" x14ac:dyDescent="0.25">
      <c r="A212" s="50"/>
      <c r="B212" s="115"/>
      <c r="C212" s="22"/>
      <c r="D212" s="134"/>
      <c r="E212" s="132"/>
      <c r="F212" s="132"/>
    </row>
    <row r="213" spans="1:6" s="12" customFormat="1" ht="110.25" customHeight="1" x14ac:dyDescent="0.25">
      <c r="A213" s="114" t="s">
        <v>229</v>
      </c>
      <c r="B213" s="118" t="s">
        <v>271</v>
      </c>
      <c r="C213" s="116"/>
      <c r="D213" s="134"/>
      <c r="E213" s="132"/>
      <c r="F213" s="132"/>
    </row>
    <row r="214" spans="1:6" s="12" customFormat="1" ht="141.75" customHeight="1" x14ac:dyDescent="0.25">
      <c r="A214" s="50"/>
      <c r="B214" s="118" t="s">
        <v>230</v>
      </c>
      <c r="C214" s="116"/>
      <c r="D214" s="134"/>
      <c r="E214" s="132"/>
      <c r="F214" s="132"/>
    </row>
    <row r="215" spans="1:6" s="12" customFormat="1" ht="35.25" customHeight="1" x14ac:dyDescent="0.25">
      <c r="A215" s="50"/>
      <c r="B215" s="118" t="s">
        <v>265</v>
      </c>
      <c r="C215" s="124" t="s">
        <v>227</v>
      </c>
      <c r="D215" s="32">
        <v>445</v>
      </c>
      <c r="E215" s="132"/>
      <c r="F215" s="132">
        <f t="shared" si="2"/>
        <v>0</v>
      </c>
    </row>
    <row r="216" spans="1:6" s="12" customFormat="1" ht="12" customHeight="1" x14ac:dyDescent="0.25">
      <c r="A216" s="50"/>
      <c r="B216" s="115"/>
      <c r="C216" s="22"/>
      <c r="D216" s="134"/>
      <c r="E216" s="132"/>
      <c r="F216" s="132"/>
    </row>
    <row r="217" spans="1:6" s="12" customFormat="1" ht="196.5" customHeight="1" x14ac:dyDescent="0.25">
      <c r="A217" s="114" t="s">
        <v>231</v>
      </c>
      <c r="B217" s="118" t="s">
        <v>285</v>
      </c>
      <c r="C217" s="124"/>
      <c r="D217" s="134"/>
      <c r="E217" s="132"/>
      <c r="F217" s="132"/>
    </row>
    <row r="218" spans="1:6" s="12" customFormat="1" ht="34.5" customHeight="1" x14ac:dyDescent="0.25">
      <c r="A218" s="50"/>
      <c r="B218" s="118" t="s">
        <v>266</v>
      </c>
      <c r="C218" s="124" t="s">
        <v>227</v>
      </c>
      <c r="D218" s="32">
        <v>581</v>
      </c>
      <c r="E218" s="132"/>
      <c r="F218" s="132">
        <f t="shared" ref="F218:F272" si="3">E218*D218</f>
        <v>0</v>
      </c>
    </row>
    <row r="219" spans="1:6" s="12" customFormat="1" ht="15" customHeight="1" x14ac:dyDescent="0.25">
      <c r="A219" s="50"/>
      <c r="B219" s="115"/>
      <c r="C219" s="22"/>
      <c r="D219" s="134"/>
      <c r="E219" s="132"/>
      <c r="F219" s="132"/>
    </row>
    <row r="220" spans="1:6" s="12" customFormat="1" ht="64.5" customHeight="1" x14ac:dyDescent="0.25">
      <c r="A220" s="114" t="s">
        <v>232</v>
      </c>
      <c r="B220" s="115" t="s">
        <v>296</v>
      </c>
      <c r="C220" s="124"/>
      <c r="D220" s="134"/>
      <c r="E220" s="132"/>
      <c r="F220" s="132"/>
    </row>
    <row r="221" spans="1:6" s="12" customFormat="1" ht="51" customHeight="1" x14ac:dyDescent="0.25">
      <c r="A221" s="114"/>
      <c r="B221" s="117" t="s">
        <v>267</v>
      </c>
      <c r="C221" s="124" t="s">
        <v>227</v>
      </c>
      <c r="D221" s="32">
        <v>700</v>
      </c>
      <c r="E221" s="132"/>
      <c r="F221" s="132">
        <f t="shared" si="3"/>
        <v>0</v>
      </c>
    </row>
    <row r="222" spans="1:6" s="12" customFormat="1" ht="15" customHeight="1" x14ac:dyDescent="0.25">
      <c r="A222" s="114"/>
      <c r="B222" s="115"/>
      <c r="C222" s="22"/>
      <c r="D222" s="134"/>
      <c r="E222" s="132"/>
      <c r="F222" s="132"/>
    </row>
    <row r="223" spans="1:6" s="12" customFormat="1" ht="15" customHeight="1" x14ac:dyDescent="0.25">
      <c r="A223" s="114"/>
      <c r="B223" s="122" t="s">
        <v>233</v>
      </c>
      <c r="C223" s="22"/>
      <c r="D223" s="134"/>
      <c r="E223" s="132"/>
      <c r="F223" s="132"/>
    </row>
    <row r="224" spans="1:6" s="12" customFormat="1" ht="160.5" customHeight="1" x14ac:dyDescent="0.25">
      <c r="A224" s="114" t="s">
        <v>234</v>
      </c>
      <c r="B224" s="115" t="s">
        <v>272</v>
      </c>
      <c r="C224" s="116"/>
      <c r="D224" s="134"/>
      <c r="E224" s="132"/>
      <c r="F224" s="132"/>
    </row>
    <row r="225" spans="1:6" s="12" customFormat="1" ht="18" customHeight="1" x14ac:dyDescent="0.25">
      <c r="A225" s="114"/>
      <c r="B225" s="119" t="s">
        <v>268</v>
      </c>
      <c r="C225" s="124" t="s">
        <v>235</v>
      </c>
      <c r="D225" s="32">
        <v>1550</v>
      </c>
      <c r="E225" s="132"/>
      <c r="F225" s="132">
        <f t="shared" si="3"/>
        <v>0</v>
      </c>
    </row>
    <row r="226" spans="1:6" s="12" customFormat="1" ht="15" customHeight="1" x14ac:dyDescent="0.25">
      <c r="A226" s="114"/>
      <c r="B226" s="119"/>
      <c r="C226" s="124"/>
      <c r="D226" s="134"/>
      <c r="E226" s="132"/>
      <c r="F226" s="132"/>
    </row>
    <row r="227" spans="1:6" s="12" customFormat="1" ht="78.75" customHeight="1" x14ac:dyDescent="0.25">
      <c r="A227" s="114" t="s">
        <v>236</v>
      </c>
      <c r="B227" s="115" t="s">
        <v>237</v>
      </c>
      <c r="C227" s="124"/>
      <c r="D227" s="134"/>
      <c r="E227" s="132"/>
      <c r="F227" s="132"/>
    </row>
    <row r="228" spans="1:6" s="12" customFormat="1" ht="15" customHeight="1" x14ac:dyDescent="0.25">
      <c r="A228" s="114"/>
      <c r="B228" s="120" t="s">
        <v>238</v>
      </c>
      <c r="C228" s="124"/>
      <c r="D228" s="134"/>
      <c r="E228" s="132"/>
      <c r="F228" s="132"/>
    </row>
    <row r="229" spans="1:6" s="12" customFormat="1" ht="15" customHeight="1" x14ac:dyDescent="0.25">
      <c r="A229" s="114"/>
      <c r="B229" s="120" t="s">
        <v>239</v>
      </c>
      <c r="C229" s="124" t="s">
        <v>42</v>
      </c>
      <c r="D229" s="32">
        <v>8</v>
      </c>
      <c r="E229" s="132"/>
      <c r="F229" s="132">
        <f t="shared" si="3"/>
        <v>0</v>
      </c>
    </row>
    <row r="230" spans="1:6" s="12" customFormat="1" ht="15" customHeight="1" x14ac:dyDescent="0.25">
      <c r="A230" s="114"/>
      <c r="B230" s="120" t="s">
        <v>240</v>
      </c>
      <c r="C230" s="124" t="s">
        <v>42</v>
      </c>
      <c r="D230" s="32">
        <v>2</v>
      </c>
      <c r="E230" s="132"/>
      <c r="F230" s="132">
        <f t="shared" si="3"/>
        <v>0</v>
      </c>
    </row>
    <row r="231" spans="1:6" s="12" customFormat="1" ht="15" customHeight="1" x14ac:dyDescent="0.25">
      <c r="A231" s="114"/>
      <c r="B231" s="115"/>
      <c r="C231" s="22"/>
      <c r="D231" s="134"/>
      <c r="E231" s="132"/>
      <c r="F231" s="132"/>
    </row>
    <row r="232" spans="1:6" s="12" customFormat="1" ht="15" customHeight="1" x14ac:dyDescent="0.25">
      <c r="A232" s="50"/>
      <c r="B232" s="122" t="s">
        <v>241</v>
      </c>
      <c r="C232" s="22"/>
      <c r="D232" s="134"/>
      <c r="E232" s="132"/>
      <c r="F232" s="132"/>
    </row>
    <row r="233" spans="1:6" s="12" customFormat="1" ht="189" customHeight="1" x14ac:dyDescent="0.25">
      <c r="A233" s="114" t="s">
        <v>242</v>
      </c>
      <c r="B233" s="119" t="s">
        <v>286</v>
      </c>
      <c r="C233" s="124"/>
      <c r="D233" s="134"/>
      <c r="E233" s="132"/>
      <c r="F233" s="132"/>
    </row>
    <row r="234" spans="1:6" s="12" customFormat="1" ht="15" customHeight="1" x14ac:dyDescent="0.25">
      <c r="A234" s="50"/>
      <c r="B234" s="119" t="s">
        <v>243</v>
      </c>
      <c r="C234" s="124" t="s">
        <v>227</v>
      </c>
      <c r="D234" s="32">
        <v>28</v>
      </c>
      <c r="E234" s="132"/>
      <c r="F234" s="132">
        <f t="shared" si="3"/>
        <v>0</v>
      </c>
    </row>
    <row r="235" spans="1:6" s="12" customFormat="1" ht="15" customHeight="1" x14ac:dyDescent="0.25">
      <c r="A235" s="50"/>
      <c r="B235" s="119" t="s">
        <v>244</v>
      </c>
      <c r="C235" s="124" t="s">
        <v>227</v>
      </c>
      <c r="D235" s="32">
        <v>70</v>
      </c>
      <c r="E235" s="132"/>
      <c r="F235" s="132">
        <f t="shared" si="3"/>
        <v>0</v>
      </c>
    </row>
    <row r="236" spans="1:6" s="12" customFormat="1" ht="12" customHeight="1" x14ac:dyDescent="0.25">
      <c r="A236" s="50"/>
      <c r="B236" s="119" t="s">
        <v>245</v>
      </c>
      <c r="C236" s="124" t="s">
        <v>235</v>
      </c>
      <c r="D236" s="32">
        <v>70</v>
      </c>
      <c r="E236" s="132"/>
      <c r="F236" s="132">
        <f t="shared" si="3"/>
        <v>0</v>
      </c>
    </row>
    <row r="237" spans="1:6" s="12" customFormat="1" ht="13.5" customHeight="1" x14ac:dyDescent="0.25">
      <c r="A237" s="50"/>
      <c r="B237" s="119" t="s">
        <v>246</v>
      </c>
      <c r="C237" s="124" t="s">
        <v>247</v>
      </c>
      <c r="D237" s="32">
        <v>2800</v>
      </c>
      <c r="E237" s="132"/>
      <c r="F237" s="132">
        <f t="shared" si="3"/>
        <v>0</v>
      </c>
    </row>
    <row r="238" spans="1:6" s="12" customFormat="1" ht="13.5" customHeight="1" x14ac:dyDescent="0.25">
      <c r="A238" s="50"/>
      <c r="B238" s="119"/>
      <c r="C238" s="116"/>
      <c r="D238" s="134"/>
      <c r="E238" s="132"/>
      <c r="F238" s="132"/>
    </row>
    <row r="239" spans="1:6" s="12" customFormat="1" ht="117.75" customHeight="1" x14ac:dyDescent="0.25">
      <c r="A239" s="114" t="s">
        <v>248</v>
      </c>
      <c r="B239" s="158" t="s">
        <v>289</v>
      </c>
      <c r="C239" s="116"/>
      <c r="D239" s="134"/>
      <c r="E239" s="132"/>
      <c r="F239" s="132"/>
    </row>
    <row r="240" spans="1:6" s="12" customFormat="1" ht="13.5" customHeight="1" x14ac:dyDescent="0.25">
      <c r="A240" s="50"/>
      <c r="B240" s="119" t="s">
        <v>249</v>
      </c>
      <c r="C240" s="116"/>
      <c r="D240" s="134"/>
      <c r="E240" s="132"/>
      <c r="F240" s="132"/>
    </row>
    <row r="241" spans="1:6" s="12" customFormat="1" ht="13.5" customHeight="1" x14ac:dyDescent="0.25">
      <c r="A241" s="50"/>
      <c r="B241" s="119" t="s">
        <v>273</v>
      </c>
      <c r="C241" s="124" t="s">
        <v>42</v>
      </c>
      <c r="D241" s="32">
        <v>2</v>
      </c>
      <c r="E241" s="132"/>
      <c r="F241" s="132">
        <f t="shared" si="3"/>
        <v>0</v>
      </c>
    </row>
    <row r="242" spans="1:6" s="12" customFormat="1" ht="13.5" customHeight="1" x14ac:dyDescent="0.25">
      <c r="A242" s="50"/>
      <c r="B242" s="119" t="s">
        <v>274</v>
      </c>
      <c r="C242" s="124" t="s">
        <v>42</v>
      </c>
      <c r="D242" s="32">
        <v>2</v>
      </c>
      <c r="E242" s="132"/>
      <c r="F242" s="132">
        <f t="shared" si="3"/>
        <v>0</v>
      </c>
    </row>
    <row r="243" spans="1:6" s="12" customFormat="1" ht="13.5" customHeight="1" x14ac:dyDescent="0.25">
      <c r="A243" s="50"/>
      <c r="B243" s="119" t="s">
        <v>275</v>
      </c>
      <c r="C243" s="124" t="s">
        <v>42</v>
      </c>
      <c r="D243" s="32">
        <v>3</v>
      </c>
      <c r="E243" s="132"/>
      <c r="F243" s="132">
        <f t="shared" si="3"/>
        <v>0</v>
      </c>
    </row>
    <row r="244" spans="1:6" s="12" customFormat="1" ht="13.5" customHeight="1" x14ac:dyDescent="0.25">
      <c r="A244" s="50"/>
      <c r="B244" s="119"/>
      <c r="C244" s="124"/>
      <c r="D244" s="134"/>
      <c r="E244" s="132"/>
      <c r="F244" s="132"/>
    </row>
    <row r="245" spans="1:6" s="12" customFormat="1" ht="13.5" customHeight="1" x14ac:dyDescent="0.25">
      <c r="A245" s="50"/>
      <c r="B245" s="123" t="s">
        <v>250</v>
      </c>
      <c r="C245" s="124"/>
      <c r="D245" s="134"/>
      <c r="E245" s="132"/>
      <c r="F245" s="132"/>
    </row>
    <row r="246" spans="1:6" s="12" customFormat="1" ht="105" customHeight="1" x14ac:dyDescent="0.25">
      <c r="A246" s="114" t="s">
        <v>251</v>
      </c>
      <c r="B246" s="115" t="s">
        <v>287</v>
      </c>
      <c r="C246" s="124"/>
      <c r="D246" s="134"/>
      <c r="E246" s="132"/>
      <c r="F246" s="132"/>
    </row>
    <row r="247" spans="1:6" s="12" customFormat="1" ht="65.25" customHeight="1" x14ac:dyDescent="0.25">
      <c r="A247" s="50"/>
      <c r="B247" s="115" t="s">
        <v>280</v>
      </c>
      <c r="C247" s="124"/>
      <c r="D247" s="134"/>
      <c r="E247" s="132"/>
      <c r="F247" s="132"/>
    </row>
    <row r="248" spans="1:6" s="12" customFormat="1" ht="15" customHeight="1" x14ac:dyDescent="0.25">
      <c r="A248" s="50"/>
      <c r="B248" s="117" t="s">
        <v>252</v>
      </c>
      <c r="C248" s="124"/>
      <c r="D248" s="134"/>
      <c r="E248" s="132"/>
      <c r="F248" s="132"/>
    </row>
    <row r="249" spans="1:6" s="12" customFormat="1" ht="15" customHeight="1" x14ac:dyDescent="0.25">
      <c r="A249" s="50"/>
      <c r="B249" s="117" t="s">
        <v>279</v>
      </c>
      <c r="C249" s="124" t="s">
        <v>253</v>
      </c>
      <c r="D249" s="32">
        <v>66</v>
      </c>
      <c r="E249" s="132"/>
      <c r="F249" s="132">
        <f t="shared" si="3"/>
        <v>0</v>
      </c>
    </row>
    <row r="250" spans="1:6" s="12" customFormat="1" ht="13.5" customHeight="1" x14ac:dyDescent="0.25">
      <c r="A250" s="50"/>
      <c r="B250" s="117" t="s">
        <v>276</v>
      </c>
      <c r="C250" s="124" t="s">
        <v>253</v>
      </c>
      <c r="D250" s="32">
        <v>116</v>
      </c>
      <c r="E250" s="132"/>
      <c r="F250" s="132">
        <f t="shared" si="3"/>
        <v>0</v>
      </c>
    </row>
    <row r="251" spans="1:6" s="12" customFormat="1" ht="13.5" customHeight="1" x14ac:dyDescent="0.25">
      <c r="A251" s="50"/>
      <c r="B251" s="117" t="s">
        <v>277</v>
      </c>
      <c r="C251" s="124" t="s">
        <v>253</v>
      </c>
      <c r="D251" s="32">
        <v>14</v>
      </c>
      <c r="E251" s="132"/>
      <c r="F251" s="132">
        <f t="shared" si="3"/>
        <v>0</v>
      </c>
    </row>
    <row r="252" spans="1:6" s="12" customFormat="1" ht="13.5" customHeight="1" x14ac:dyDescent="0.25">
      <c r="A252" s="50"/>
      <c r="B252" s="117" t="s">
        <v>278</v>
      </c>
      <c r="C252" s="124" t="s">
        <v>253</v>
      </c>
      <c r="D252" s="32">
        <v>200</v>
      </c>
      <c r="E252" s="132"/>
      <c r="F252" s="132">
        <f t="shared" si="3"/>
        <v>0</v>
      </c>
    </row>
    <row r="253" spans="1:6" s="12" customFormat="1" ht="13.5" customHeight="1" x14ac:dyDescent="0.25">
      <c r="A253" s="50"/>
      <c r="B253" s="119"/>
      <c r="C253" s="116"/>
      <c r="D253" s="134"/>
      <c r="E253" s="132"/>
      <c r="F253" s="132"/>
    </row>
    <row r="254" spans="1:6" s="12" customFormat="1" ht="173.25" customHeight="1" x14ac:dyDescent="0.25">
      <c r="A254" s="114" t="s">
        <v>254</v>
      </c>
      <c r="B254" s="115" t="s">
        <v>288</v>
      </c>
      <c r="C254" s="116"/>
      <c r="D254" s="134"/>
      <c r="E254" s="132"/>
      <c r="F254" s="132"/>
    </row>
    <row r="255" spans="1:6" s="12" customFormat="1" ht="13.5" customHeight="1" x14ac:dyDescent="0.25">
      <c r="A255" s="50"/>
      <c r="B255" s="120" t="s">
        <v>281</v>
      </c>
      <c r="C255" s="124" t="s">
        <v>42</v>
      </c>
      <c r="D255" s="32">
        <v>6</v>
      </c>
      <c r="E255" s="132"/>
      <c r="F255" s="132">
        <f t="shared" si="3"/>
        <v>0</v>
      </c>
    </row>
    <row r="256" spans="1:6" s="12" customFormat="1" ht="13.5" customHeight="1" x14ac:dyDescent="0.25">
      <c r="A256" s="50"/>
      <c r="B256" s="120" t="s">
        <v>282</v>
      </c>
      <c r="C256" s="124" t="s">
        <v>42</v>
      </c>
      <c r="D256" s="32">
        <v>1</v>
      </c>
      <c r="E256" s="132"/>
      <c r="F256" s="132">
        <f t="shared" si="3"/>
        <v>0</v>
      </c>
    </row>
    <row r="257" spans="1:6" s="12" customFormat="1" ht="158.25" customHeight="1" x14ac:dyDescent="0.25">
      <c r="A257" s="114" t="s">
        <v>255</v>
      </c>
      <c r="B257" s="115" t="s">
        <v>292</v>
      </c>
      <c r="C257" s="116"/>
      <c r="D257" s="134"/>
      <c r="E257" s="132"/>
      <c r="F257" s="132"/>
    </row>
    <row r="258" spans="1:6" s="12" customFormat="1" ht="13.5" customHeight="1" x14ac:dyDescent="0.25">
      <c r="A258" s="50"/>
      <c r="B258" s="120" t="s">
        <v>290</v>
      </c>
      <c r="C258" s="124" t="s">
        <v>42</v>
      </c>
      <c r="D258" s="32">
        <v>7</v>
      </c>
      <c r="E258" s="132"/>
      <c r="F258" s="132">
        <f t="shared" si="3"/>
        <v>0</v>
      </c>
    </row>
    <row r="259" spans="1:6" s="12" customFormat="1" ht="13.5" customHeight="1" x14ac:dyDescent="0.25">
      <c r="A259" s="50"/>
      <c r="B259" s="119" t="s">
        <v>243</v>
      </c>
      <c r="C259" s="124" t="s">
        <v>227</v>
      </c>
      <c r="D259" s="32">
        <v>32</v>
      </c>
      <c r="E259" s="132"/>
      <c r="F259" s="132">
        <f t="shared" si="3"/>
        <v>0</v>
      </c>
    </row>
    <row r="260" spans="1:6" s="12" customFormat="1" ht="13.5" customHeight="1" x14ac:dyDescent="0.25">
      <c r="A260" s="50"/>
      <c r="B260" s="119" t="s">
        <v>244</v>
      </c>
      <c r="C260" s="124" t="s">
        <v>227</v>
      </c>
      <c r="D260" s="32">
        <v>7</v>
      </c>
      <c r="E260" s="132"/>
      <c r="F260" s="132">
        <f t="shared" si="3"/>
        <v>0</v>
      </c>
    </row>
    <row r="261" spans="1:6" s="12" customFormat="1" ht="13.5" customHeight="1" x14ac:dyDescent="0.25">
      <c r="A261" s="50"/>
      <c r="B261" s="120" t="s">
        <v>291</v>
      </c>
      <c r="C261" s="124" t="s">
        <v>227</v>
      </c>
      <c r="D261" s="32">
        <v>12</v>
      </c>
      <c r="E261" s="132"/>
      <c r="F261" s="132">
        <f t="shared" si="3"/>
        <v>0</v>
      </c>
    </row>
    <row r="262" spans="1:6" s="12" customFormat="1" ht="13.5" customHeight="1" x14ac:dyDescent="0.25">
      <c r="A262" s="50"/>
      <c r="B262" s="120"/>
      <c r="C262" s="124"/>
      <c r="D262" s="32"/>
      <c r="E262" s="132"/>
      <c r="F262" s="132"/>
    </row>
    <row r="263" spans="1:6" s="12" customFormat="1" ht="13.5" customHeight="1" x14ac:dyDescent="0.25">
      <c r="A263" s="50"/>
      <c r="B263" s="163"/>
      <c r="C263" s="124"/>
      <c r="D263" s="32"/>
      <c r="E263" s="132"/>
      <c r="F263" s="132"/>
    </row>
    <row r="264" spans="1:6" s="12" customFormat="1" ht="48.75" customHeight="1" x14ac:dyDescent="0.25">
      <c r="A264" s="114" t="s">
        <v>311</v>
      </c>
      <c r="B264" s="115" t="s">
        <v>256</v>
      </c>
      <c r="C264" s="124"/>
      <c r="D264" s="134"/>
      <c r="E264" s="132"/>
      <c r="F264" s="132"/>
    </row>
    <row r="265" spans="1:6" s="12" customFormat="1" ht="16.5" customHeight="1" x14ac:dyDescent="0.25">
      <c r="A265" s="114"/>
      <c r="B265" s="115" t="s">
        <v>257</v>
      </c>
      <c r="C265" s="124" t="s">
        <v>258</v>
      </c>
      <c r="D265" s="32">
        <v>396</v>
      </c>
      <c r="E265" s="132"/>
      <c r="F265" s="132">
        <f t="shared" si="3"/>
        <v>0</v>
      </c>
    </row>
    <row r="266" spans="1:6" s="12" customFormat="1" ht="13.5" customHeight="1" x14ac:dyDescent="0.25">
      <c r="A266" s="114"/>
      <c r="B266" s="119"/>
      <c r="C266" s="124"/>
      <c r="D266" s="134"/>
      <c r="E266" s="132"/>
      <c r="F266" s="132"/>
    </row>
    <row r="267" spans="1:6" s="12" customFormat="1" ht="81" customHeight="1" x14ac:dyDescent="0.25">
      <c r="A267" s="114" t="s">
        <v>312</v>
      </c>
      <c r="B267" s="115" t="s">
        <v>283</v>
      </c>
      <c r="C267" s="124" t="s">
        <v>258</v>
      </c>
      <c r="D267" s="32">
        <v>310</v>
      </c>
      <c r="E267" s="132"/>
      <c r="F267" s="132">
        <f t="shared" si="3"/>
        <v>0</v>
      </c>
    </row>
    <row r="268" spans="1:6" s="12" customFormat="1" ht="13.5" customHeight="1" x14ac:dyDescent="0.25">
      <c r="A268" s="114"/>
      <c r="B268" s="119"/>
      <c r="C268" s="124"/>
      <c r="D268" s="134"/>
      <c r="E268" s="132"/>
      <c r="F268" s="132"/>
    </row>
    <row r="269" spans="1:6" s="12" customFormat="1" ht="16.5" customHeight="1" x14ac:dyDescent="0.25">
      <c r="A269" s="114" t="s">
        <v>313</v>
      </c>
      <c r="B269" s="115" t="s">
        <v>284</v>
      </c>
      <c r="C269" s="124"/>
      <c r="D269" s="134"/>
      <c r="E269" s="132"/>
      <c r="F269" s="132"/>
    </row>
    <row r="270" spans="1:6" s="12" customFormat="1" ht="17.25" customHeight="1" x14ac:dyDescent="0.25">
      <c r="A270" s="50"/>
      <c r="B270" s="115" t="s">
        <v>259</v>
      </c>
      <c r="C270" s="124" t="s">
        <v>260</v>
      </c>
      <c r="D270" s="32">
        <v>16</v>
      </c>
      <c r="E270" s="132"/>
      <c r="F270" s="132">
        <f t="shared" si="3"/>
        <v>0</v>
      </c>
    </row>
    <row r="271" spans="1:6" s="12" customFormat="1" ht="13.5" customHeight="1" x14ac:dyDescent="0.25">
      <c r="A271" s="50"/>
      <c r="B271" s="119"/>
      <c r="C271" s="124"/>
      <c r="D271" s="134"/>
      <c r="E271" s="132"/>
      <c r="F271" s="132"/>
    </row>
    <row r="272" spans="1:6" s="12" customFormat="1" ht="48" customHeight="1" x14ac:dyDescent="0.25">
      <c r="A272" s="114" t="s">
        <v>314</v>
      </c>
      <c r="B272" s="115" t="s">
        <v>261</v>
      </c>
      <c r="C272" s="124" t="s">
        <v>260</v>
      </c>
      <c r="D272" s="32">
        <v>15</v>
      </c>
      <c r="E272" s="132"/>
      <c r="F272" s="132">
        <f t="shared" si="3"/>
        <v>0</v>
      </c>
    </row>
    <row r="273" spans="1:6" s="12" customFormat="1" ht="13.5" customHeight="1" x14ac:dyDescent="0.25">
      <c r="A273" s="50"/>
      <c r="B273" s="119"/>
      <c r="C273" s="116"/>
      <c r="D273" s="134"/>
      <c r="E273" s="132"/>
      <c r="F273" s="132"/>
    </row>
    <row r="274" spans="1:6" s="11" customFormat="1" ht="26.25" customHeight="1" x14ac:dyDescent="0.25">
      <c r="A274" s="90"/>
      <c r="B274" s="166" t="s">
        <v>160</v>
      </c>
      <c r="C274" s="166"/>
      <c r="D274" s="166"/>
      <c r="E274" s="132"/>
      <c r="F274" s="159">
        <f>SUM(F199:F273)</f>
        <v>0</v>
      </c>
    </row>
    <row r="275" spans="1:6" s="12" customFormat="1" ht="17.25" customHeight="1" x14ac:dyDescent="0.25">
      <c r="A275" s="50"/>
      <c r="B275" s="113"/>
      <c r="C275" s="22"/>
      <c r="D275" s="134"/>
      <c r="E275" s="132"/>
      <c r="F275" s="132"/>
    </row>
    <row r="276" spans="1:6" s="41" customFormat="1" ht="25.5" customHeight="1" x14ac:dyDescent="0.25">
      <c r="A276" s="79" t="s">
        <v>161</v>
      </c>
      <c r="B276" s="80" t="s">
        <v>162</v>
      </c>
      <c r="C276" s="81"/>
      <c r="D276" s="140"/>
      <c r="E276" s="132"/>
      <c r="F276" s="132"/>
    </row>
    <row r="277" spans="1:6" s="12" customFormat="1" ht="15.75" x14ac:dyDescent="0.25">
      <c r="A277" s="83"/>
      <c r="B277" s="63"/>
      <c r="C277" s="84"/>
      <c r="D277" s="141"/>
      <c r="E277" s="132"/>
      <c r="F277" s="132"/>
    </row>
    <row r="278" spans="1:6" s="12" customFormat="1" ht="32.25" customHeight="1" x14ac:dyDescent="0.25">
      <c r="A278" s="85" t="s">
        <v>163</v>
      </c>
      <c r="B278" s="42" t="s">
        <v>164</v>
      </c>
      <c r="C278" s="84"/>
      <c r="D278" s="32"/>
      <c r="E278" s="132"/>
      <c r="F278" s="132"/>
    </row>
    <row r="279" spans="1:6" s="12" customFormat="1" ht="80.25" customHeight="1" x14ac:dyDescent="0.25">
      <c r="A279" s="83"/>
      <c r="B279" s="30" t="s">
        <v>165</v>
      </c>
      <c r="C279" s="22"/>
      <c r="D279" s="32"/>
      <c r="E279" s="132"/>
      <c r="F279" s="132"/>
    </row>
    <row r="280" spans="1:6" s="12" customFormat="1" ht="15.75" x14ac:dyDescent="0.25">
      <c r="A280" s="83"/>
      <c r="B280" s="30" t="s">
        <v>64</v>
      </c>
      <c r="C280" s="22"/>
      <c r="D280" s="32"/>
      <c r="E280" s="132"/>
      <c r="F280" s="132"/>
    </row>
    <row r="281" spans="1:6" s="12" customFormat="1" ht="79.5" customHeight="1" x14ac:dyDescent="0.25">
      <c r="A281" s="83"/>
      <c r="B281" s="86" t="s">
        <v>166</v>
      </c>
      <c r="C281" s="22"/>
      <c r="D281" s="32"/>
      <c r="E281" s="132"/>
      <c r="F281" s="132"/>
    </row>
    <row r="282" spans="1:6" s="12" customFormat="1" ht="96" customHeight="1" x14ac:dyDescent="0.25">
      <c r="A282" s="83"/>
      <c r="B282" s="86" t="s">
        <v>167</v>
      </c>
      <c r="C282" s="22"/>
      <c r="D282" s="32"/>
      <c r="E282" s="132"/>
      <c r="F282" s="132"/>
    </row>
    <row r="283" spans="1:6" s="12" customFormat="1" ht="18.75" customHeight="1" x14ac:dyDescent="0.25">
      <c r="A283" s="83"/>
      <c r="B283" s="33" t="s">
        <v>168</v>
      </c>
      <c r="C283" s="22"/>
      <c r="D283" s="32"/>
      <c r="E283" s="132"/>
      <c r="F283" s="132"/>
    </row>
    <row r="284" spans="1:6" s="12" customFormat="1" ht="31.5" x14ac:dyDescent="0.25">
      <c r="A284" s="83"/>
      <c r="B284" s="30" t="s">
        <v>169</v>
      </c>
      <c r="C284" s="22" t="s">
        <v>42</v>
      </c>
      <c r="D284" s="32">
        <v>13</v>
      </c>
      <c r="E284" s="132"/>
      <c r="F284" s="132">
        <f t="shared" ref="F284:F316" si="4">E284*D284</f>
        <v>0</v>
      </c>
    </row>
    <row r="285" spans="1:6" s="12" customFormat="1" ht="15.75" x14ac:dyDescent="0.25">
      <c r="A285" s="83"/>
      <c r="B285" s="30"/>
      <c r="C285" s="22"/>
      <c r="D285" s="32"/>
      <c r="E285" s="132"/>
      <c r="F285" s="132"/>
    </row>
    <row r="286" spans="1:6" s="12" customFormat="1" ht="63" customHeight="1" x14ac:dyDescent="0.25">
      <c r="A286" s="85" t="s">
        <v>170</v>
      </c>
      <c r="B286" s="42" t="s">
        <v>171</v>
      </c>
      <c r="C286" s="84"/>
      <c r="D286" s="32"/>
      <c r="E286" s="132"/>
      <c r="F286" s="132"/>
    </row>
    <row r="287" spans="1:6" s="12" customFormat="1" ht="15.75" x14ac:dyDescent="0.25">
      <c r="A287" s="83"/>
      <c r="B287" s="30" t="s">
        <v>64</v>
      </c>
      <c r="C287" s="22"/>
      <c r="D287" s="32"/>
      <c r="E287" s="132"/>
      <c r="F287" s="132"/>
    </row>
    <row r="288" spans="1:6" s="68" customFormat="1" ht="290.25" customHeight="1" x14ac:dyDescent="0.25">
      <c r="A288" s="25"/>
      <c r="B288" s="18" t="s">
        <v>172</v>
      </c>
      <c r="C288" s="22" t="s">
        <v>42</v>
      </c>
      <c r="D288" s="32">
        <v>11</v>
      </c>
      <c r="E288" s="132"/>
      <c r="F288" s="132">
        <f t="shared" si="4"/>
        <v>0</v>
      </c>
    </row>
    <row r="289" spans="1:6" s="12" customFormat="1" ht="15.75" x14ac:dyDescent="0.25">
      <c r="A289" s="83"/>
      <c r="B289" s="30"/>
      <c r="C289" s="29"/>
      <c r="D289" s="132"/>
      <c r="E289" s="132"/>
      <c r="F289" s="132"/>
    </row>
    <row r="290" spans="1:6" s="11" customFormat="1" ht="15.75" x14ac:dyDescent="0.25">
      <c r="A290" s="89"/>
      <c r="B290" s="87"/>
      <c r="C290" s="22"/>
      <c r="D290" s="32"/>
      <c r="E290" s="132"/>
      <c r="F290" s="132"/>
    </row>
    <row r="291" spans="1:6" s="11" customFormat="1" ht="26.25" customHeight="1" x14ac:dyDescent="0.25">
      <c r="A291" s="90"/>
      <c r="B291" s="166" t="s">
        <v>173</v>
      </c>
      <c r="C291" s="166"/>
      <c r="D291" s="166"/>
      <c r="E291" s="132"/>
      <c r="F291" s="159">
        <f>SUM(F276:F290)</f>
        <v>0</v>
      </c>
    </row>
    <row r="292" spans="1:6" s="41" customFormat="1" ht="25.5" customHeight="1" x14ac:dyDescent="0.25">
      <c r="A292" s="79" t="s">
        <v>174</v>
      </c>
      <c r="B292" s="80" t="s">
        <v>175</v>
      </c>
      <c r="C292" s="81"/>
      <c r="D292" s="140"/>
      <c r="E292" s="132"/>
      <c r="F292" s="132"/>
    </row>
    <row r="293" spans="1:6" s="93" customFormat="1" ht="15.75" x14ac:dyDescent="0.25">
      <c r="A293" s="20"/>
      <c r="B293" s="21"/>
      <c r="C293" s="92"/>
      <c r="D293" s="142"/>
      <c r="E293" s="132"/>
      <c r="F293" s="132"/>
    </row>
    <row r="294" spans="1:6" s="12" customFormat="1" ht="15.75" x14ac:dyDescent="0.25">
      <c r="A294" s="94" t="s">
        <v>176</v>
      </c>
      <c r="B294" s="95" t="s">
        <v>177</v>
      </c>
      <c r="C294" s="22"/>
      <c r="D294" s="143"/>
      <c r="E294" s="132"/>
      <c r="F294" s="132"/>
    </row>
    <row r="295" spans="1:6" s="12" customFormat="1" ht="64.5" customHeight="1" x14ac:dyDescent="0.25">
      <c r="A295" s="96"/>
      <c r="B295" s="21" t="s">
        <v>178</v>
      </c>
      <c r="C295" s="22"/>
      <c r="D295" s="143"/>
      <c r="E295" s="132"/>
      <c r="F295" s="132"/>
    </row>
    <row r="296" spans="1:6" s="12" customFormat="1" ht="15.75" x14ac:dyDescent="0.25">
      <c r="A296" s="96"/>
      <c r="B296" s="29" t="s">
        <v>64</v>
      </c>
      <c r="C296" s="22"/>
      <c r="D296" s="143"/>
      <c r="E296" s="132"/>
      <c r="F296" s="132"/>
    </row>
    <row r="297" spans="1:6" s="12" customFormat="1" ht="16.5" customHeight="1" x14ac:dyDescent="0.25">
      <c r="A297" s="96"/>
      <c r="B297" s="86" t="s">
        <v>179</v>
      </c>
      <c r="C297" s="22"/>
      <c r="D297" s="143"/>
      <c r="E297" s="132"/>
      <c r="F297" s="132"/>
    </row>
    <row r="298" spans="1:6" s="12" customFormat="1" ht="102.75" customHeight="1" x14ac:dyDescent="0.25">
      <c r="A298" s="96"/>
      <c r="B298" s="97" t="s">
        <v>180</v>
      </c>
      <c r="C298" s="22"/>
      <c r="D298" s="143"/>
      <c r="E298" s="132"/>
      <c r="F298" s="132"/>
    </row>
    <row r="299" spans="1:6" s="12" customFormat="1" ht="63" customHeight="1" x14ac:dyDescent="0.25">
      <c r="A299" s="96"/>
      <c r="B299" s="86" t="s">
        <v>181</v>
      </c>
      <c r="C299" s="22"/>
      <c r="D299" s="143"/>
      <c r="E299" s="132"/>
      <c r="F299" s="132"/>
    </row>
    <row r="300" spans="1:6" s="12" customFormat="1" ht="93" customHeight="1" x14ac:dyDescent="0.25">
      <c r="A300" s="96"/>
      <c r="B300" s="98" t="s">
        <v>182</v>
      </c>
      <c r="C300" s="22"/>
      <c r="D300" s="143"/>
      <c r="E300" s="132"/>
      <c r="F300" s="132"/>
    </row>
    <row r="301" spans="1:6" s="12" customFormat="1" ht="77.25" customHeight="1" x14ac:dyDescent="0.25">
      <c r="A301" s="96"/>
      <c r="B301" s="97" t="s">
        <v>183</v>
      </c>
      <c r="C301" s="22"/>
      <c r="D301" s="143"/>
      <c r="E301" s="132"/>
      <c r="F301" s="132"/>
    </row>
    <row r="302" spans="1:6" s="12" customFormat="1" ht="194.25" customHeight="1" x14ac:dyDescent="0.25">
      <c r="A302" s="96"/>
      <c r="B302" s="99" t="s">
        <v>184</v>
      </c>
      <c r="C302" s="22"/>
      <c r="D302" s="143"/>
      <c r="E302" s="132"/>
      <c r="F302" s="132"/>
    </row>
    <row r="303" spans="1:6" s="12" customFormat="1" ht="95.25" customHeight="1" x14ac:dyDescent="0.25">
      <c r="A303" s="96"/>
      <c r="B303" s="43" t="s">
        <v>185</v>
      </c>
      <c r="C303" s="22"/>
      <c r="D303" s="143"/>
      <c r="E303" s="132"/>
      <c r="F303" s="132"/>
    </row>
    <row r="304" spans="1:6" s="12" customFormat="1" ht="31.5" x14ac:dyDescent="0.25">
      <c r="A304" s="96"/>
      <c r="B304" s="44" t="s">
        <v>186</v>
      </c>
      <c r="C304" s="22"/>
      <c r="D304" s="143"/>
      <c r="E304" s="132"/>
      <c r="F304" s="132"/>
    </row>
    <row r="305" spans="1:6" s="12" customFormat="1" ht="18.75" customHeight="1" x14ac:dyDescent="0.25">
      <c r="A305" s="96"/>
      <c r="B305" s="100"/>
      <c r="C305" s="62" t="s">
        <v>42</v>
      </c>
      <c r="D305" s="132">
        <v>2</v>
      </c>
      <c r="E305" s="132"/>
      <c r="F305" s="132">
        <f t="shared" si="4"/>
        <v>0</v>
      </c>
    </row>
    <row r="306" spans="1:6" s="12" customFormat="1" ht="15.75" x14ac:dyDescent="0.25">
      <c r="A306" s="96"/>
      <c r="B306" s="87"/>
      <c r="C306" s="22"/>
      <c r="D306" s="143"/>
      <c r="E306" s="132"/>
      <c r="F306" s="132"/>
    </row>
    <row r="307" spans="1:6" s="12" customFormat="1" ht="15" customHeight="1" x14ac:dyDescent="0.25">
      <c r="A307" s="94" t="s">
        <v>187</v>
      </c>
      <c r="B307" s="101" t="s">
        <v>188</v>
      </c>
      <c r="C307" s="22"/>
      <c r="D307" s="143"/>
      <c r="E307" s="132"/>
      <c r="F307" s="132"/>
    </row>
    <row r="308" spans="1:6" s="12" customFormat="1" ht="195" customHeight="1" x14ac:dyDescent="0.25">
      <c r="A308" s="24"/>
      <c r="B308" s="18" t="s">
        <v>189</v>
      </c>
      <c r="C308" s="22"/>
      <c r="D308" s="131"/>
      <c r="E308" s="132"/>
      <c r="F308" s="132"/>
    </row>
    <row r="309" spans="1:6" s="12" customFormat="1" ht="31.5" customHeight="1" x14ac:dyDescent="0.25">
      <c r="A309" s="24"/>
      <c r="B309" s="18" t="s">
        <v>190</v>
      </c>
      <c r="C309" s="22"/>
      <c r="D309" s="131"/>
      <c r="E309" s="132"/>
      <c r="F309" s="132"/>
    </row>
    <row r="310" spans="1:6" s="12" customFormat="1" ht="78.75" customHeight="1" x14ac:dyDescent="0.25">
      <c r="A310" s="24"/>
      <c r="B310" s="43" t="s">
        <v>191</v>
      </c>
      <c r="C310" s="22"/>
      <c r="D310" s="131"/>
      <c r="E310" s="132"/>
      <c r="F310" s="132"/>
    </row>
    <row r="311" spans="1:6" s="12" customFormat="1" ht="15.75" x14ac:dyDescent="0.25">
      <c r="A311" s="24"/>
      <c r="B311" s="18" t="s">
        <v>192</v>
      </c>
      <c r="C311" s="22"/>
      <c r="D311" s="131"/>
      <c r="E311" s="132"/>
      <c r="F311" s="132"/>
    </row>
    <row r="312" spans="1:6" s="12" customFormat="1" ht="15.75" x14ac:dyDescent="0.25">
      <c r="A312" s="24"/>
      <c r="B312" s="102" t="s">
        <v>193</v>
      </c>
      <c r="C312" s="22" t="s">
        <v>194</v>
      </c>
      <c r="D312" s="32">
        <v>35</v>
      </c>
      <c r="E312" s="132"/>
      <c r="F312" s="132">
        <f t="shared" si="4"/>
        <v>0</v>
      </c>
    </row>
    <row r="313" spans="1:6" s="12" customFormat="1" ht="15.75" x14ac:dyDescent="0.25">
      <c r="A313" s="24"/>
      <c r="B313" s="102" t="s">
        <v>195</v>
      </c>
      <c r="C313" s="22" t="s">
        <v>194</v>
      </c>
      <c r="D313" s="32">
        <v>702</v>
      </c>
      <c r="E313" s="132"/>
      <c r="F313" s="132">
        <f t="shared" si="4"/>
        <v>0</v>
      </c>
    </row>
    <row r="314" spans="1:6" s="12" customFormat="1" ht="15.75" x14ac:dyDescent="0.25">
      <c r="A314" s="24"/>
      <c r="B314" s="102" t="s">
        <v>196</v>
      </c>
      <c r="C314" s="22" t="s">
        <v>194</v>
      </c>
      <c r="D314" s="32">
        <v>20</v>
      </c>
      <c r="E314" s="132"/>
      <c r="F314" s="132">
        <f t="shared" si="4"/>
        <v>0</v>
      </c>
    </row>
    <row r="315" spans="1:6" s="12" customFormat="1" ht="15.75" x14ac:dyDescent="0.25">
      <c r="A315" s="24"/>
      <c r="B315" s="102" t="s">
        <v>197</v>
      </c>
      <c r="C315" s="22" t="s">
        <v>194</v>
      </c>
      <c r="D315" s="32">
        <v>24</v>
      </c>
      <c r="E315" s="132"/>
      <c r="F315" s="132">
        <f t="shared" si="4"/>
        <v>0</v>
      </c>
    </row>
    <row r="316" spans="1:6" s="12" customFormat="1" ht="15.75" x14ac:dyDescent="0.25">
      <c r="A316" s="24"/>
      <c r="B316" s="102" t="s">
        <v>198</v>
      </c>
      <c r="C316" s="22" t="s">
        <v>22</v>
      </c>
      <c r="D316" s="32">
        <v>25</v>
      </c>
      <c r="E316" s="132"/>
      <c r="F316" s="132">
        <f t="shared" si="4"/>
        <v>0</v>
      </c>
    </row>
    <row r="317" spans="1:6" s="12" customFormat="1" ht="15.75" x14ac:dyDescent="0.25">
      <c r="A317" s="45"/>
      <c r="B317" s="18"/>
      <c r="C317" s="88"/>
      <c r="D317" s="131"/>
      <c r="E317" s="131"/>
      <c r="F317" s="131"/>
    </row>
    <row r="318" spans="1:6" s="12" customFormat="1" ht="32.25" customHeight="1" x14ac:dyDescent="0.25">
      <c r="A318" s="103"/>
      <c r="B318" s="104" t="s">
        <v>294</v>
      </c>
      <c r="C318" s="48"/>
      <c r="D318" s="135"/>
      <c r="E318" s="135"/>
      <c r="F318" s="160">
        <f>SUM(F292:F317)</f>
        <v>0</v>
      </c>
    </row>
    <row r="319" spans="1:6" s="12" customFormat="1" ht="15.75" x14ac:dyDescent="0.25">
      <c r="A319" s="105"/>
      <c r="B319" s="105"/>
      <c r="C319" s="22"/>
      <c r="D319" s="134"/>
      <c r="E319" s="134"/>
      <c r="F319" s="144"/>
    </row>
    <row r="320" spans="1:6" s="41" customFormat="1" ht="25.5" customHeight="1" x14ac:dyDescent="0.25">
      <c r="A320" s="167" t="s">
        <v>199</v>
      </c>
      <c r="B320" s="167"/>
      <c r="C320" s="167"/>
      <c r="D320" s="167"/>
      <c r="E320" s="167"/>
      <c r="F320" s="167"/>
    </row>
    <row r="321" spans="1:6" s="12" customFormat="1" ht="15.75" x14ac:dyDescent="0.25">
      <c r="A321" s="13"/>
      <c r="B321" s="58"/>
      <c r="C321" s="62"/>
      <c r="D321" s="132"/>
      <c r="E321" s="132"/>
      <c r="F321" s="132"/>
    </row>
    <row r="322" spans="1:6" s="93" customFormat="1" ht="15.75" x14ac:dyDescent="0.25">
      <c r="A322" s="106" t="str">
        <f>A14</f>
        <v>1.0.</v>
      </c>
      <c r="B322" s="106" t="str">
        <f>B14</f>
        <v>PRIPREMNI RADOVI</v>
      </c>
      <c r="C322" s="107"/>
      <c r="D322" s="145"/>
      <c r="E322" s="145"/>
      <c r="F322" s="146">
        <f>F75</f>
        <v>0</v>
      </c>
    </row>
    <row r="323" spans="1:6" s="12" customFormat="1" ht="15.75" x14ac:dyDescent="0.25">
      <c r="A323" s="13"/>
      <c r="B323" s="58"/>
      <c r="C323" s="62"/>
      <c r="D323" s="132"/>
      <c r="E323" s="132"/>
      <c r="F323" s="132"/>
    </row>
    <row r="324" spans="1:6" s="12" customFormat="1" ht="15.75" x14ac:dyDescent="0.25">
      <c r="A324" s="106" t="str">
        <f>A77</f>
        <v>2.0.</v>
      </c>
      <c r="B324" s="106" t="str">
        <f>B77</f>
        <v xml:space="preserve">DONJI SLOJ </v>
      </c>
      <c r="C324" s="108"/>
      <c r="D324" s="146"/>
      <c r="E324" s="146"/>
      <c r="F324" s="146">
        <f>F139</f>
        <v>0</v>
      </c>
    </row>
    <row r="325" spans="1:6" s="12" customFormat="1" ht="12.75" customHeight="1" x14ac:dyDescent="0.25">
      <c r="A325" s="21"/>
      <c r="B325" s="21"/>
      <c r="C325" s="88"/>
      <c r="D325" s="131"/>
      <c r="E325" s="131"/>
      <c r="F325" s="131"/>
    </row>
    <row r="326" spans="1:6" s="12" customFormat="1" ht="18.75" customHeight="1" x14ac:dyDescent="0.25">
      <c r="A326" s="106" t="str">
        <f>A142</f>
        <v>3.0.</v>
      </c>
      <c r="B326" s="164" t="str">
        <f>B142</f>
        <v>GORNJI  SLOJ</v>
      </c>
      <c r="C326" s="164"/>
      <c r="D326" s="146"/>
      <c r="E326" s="146"/>
      <c r="F326" s="146">
        <f>F196</f>
        <v>0</v>
      </c>
    </row>
    <row r="327" spans="1:6" s="12" customFormat="1" ht="12.75" customHeight="1" x14ac:dyDescent="0.25">
      <c r="A327" s="21"/>
      <c r="B327" s="20"/>
      <c r="C327" s="91"/>
      <c r="D327" s="131"/>
      <c r="E327" s="131"/>
      <c r="F327" s="131"/>
    </row>
    <row r="328" spans="1:6" s="12" customFormat="1" ht="17.25" customHeight="1" x14ac:dyDescent="0.25">
      <c r="A328" s="106" t="str">
        <f>A199</f>
        <v>4.0.</v>
      </c>
      <c r="B328" s="109" t="str">
        <f>B199</f>
        <v>ODVODNJA</v>
      </c>
      <c r="C328" s="110"/>
      <c r="D328" s="146"/>
      <c r="E328" s="146"/>
      <c r="F328" s="146">
        <f>F274</f>
        <v>0</v>
      </c>
    </row>
    <row r="329" spans="1:6" s="12" customFormat="1" ht="12.75" customHeight="1" x14ac:dyDescent="0.25">
      <c r="A329" s="21"/>
      <c r="B329" s="21"/>
      <c r="C329" s="88"/>
      <c r="D329" s="131"/>
      <c r="E329" s="131"/>
      <c r="F329" s="131"/>
    </row>
    <row r="330" spans="1:6" s="12" customFormat="1" ht="15.75" x14ac:dyDescent="0.25">
      <c r="A330" s="106" t="str">
        <f>A276</f>
        <v>5.0.</v>
      </c>
      <c r="B330" s="109" t="str">
        <f>B276</f>
        <v xml:space="preserve">GRAĐEVINSKI RADOVI </v>
      </c>
      <c r="C330" s="110"/>
      <c r="D330" s="147"/>
      <c r="E330" s="147"/>
      <c r="F330" s="146">
        <f>F291</f>
        <v>0</v>
      </c>
    </row>
    <row r="331" spans="1:6" s="12" customFormat="1" ht="12.75" customHeight="1" x14ac:dyDescent="0.25">
      <c r="A331" s="21"/>
      <c r="B331" s="21"/>
      <c r="C331" s="88"/>
      <c r="D331" s="131"/>
      <c r="E331" s="131"/>
      <c r="F331" s="131"/>
    </row>
    <row r="332" spans="1:6" s="93" customFormat="1" ht="15.75" x14ac:dyDescent="0.25">
      <c r="A332" s="106" t="str">
        <f>A292</f>
        <v>6.0.</v>
      </c>
      <c r="B332" s="106" t="str">
        <f>B292</f>
        <v>PROMETNA SIGNALIZACIJA</v>
      </c>
      <c r="C332" s="108"/>
      <c r="D332" s="145"/>
      <c r="E332" s="145"/>
      <c r="F332" s="146">
        <f>F318</f>
        <v>0</v>
      </c>
    </row>
    <row r="333" spans="1:6" s="93" customFormat="1" ht="15.75" x14ac:dyDescent="0.25">
      <c r="A333" s="21"/>
      <c r="B333" s="21"/>
      <c r="C333" s="92"/>
      <c r="D333" s="142"/>
      <c r="E333" s="142"/>
      <c r="F333" s="142"/>
    </row>
    <row r="334" spans="1:6" s="12" customFormat="1" ht="24" customHeight="1" x14ac:dyDescent="0.25">
      <c r="A334" s="103"/>
      <c r="B334" s="104" t="s">
        <v>200</v>
      </c>
      <c r="C334" s="48"/>
      <c r="D334" s="135"/>
      <c r="E334" s="135"/>
      <c r="F334" s="160">
        <f>SUM(F322:F333)</f>
        <v>0</v>
      </c>
    </row>
    <row r="335" spans="1:6" s="11" customFormat="1" ht="19.5" customHeight="1" x14ac:dyDescent="0.25">
      <c r="A335" s="45"/>
      <c r="B335" s="18"/>
      <c r="C335" s="88"/>
      <c r="D335" s="131"/>
      <c r="E335" s="131" t="s">
        <v>297</v>
      </c>
      <c r="F335" s="142">
        <f>F334*0.25</f>
        <v>0</v>
      </c>
    </row>
    <row r="336" spans="1:6" s="12" customFormat="1" ht="19.5" x14ac:dyDescent="0.35">
      <c r="A336" s="150"/>
      <c r="B336" s="151"/>
      <c r="C336" s="152"/>
      <c r="D336" s="153"/>
      <c r="E336" s="153" t="s">
        <v>298</v>
      </c>
      <c r="F336" s="161">
        <f>F334+F335</f>
        <v>0</v>
      </c>
    </row>
  </sheetData>
  <mergeCells count="8">
    <mergeCell ref="B6:E6"/>
    <mergeCell ref="B326:C326"/>
    <mergeCell ref="B11:F11"/>
    <mergeCell ref="B12:F12"/>
    <mergeCell ref="B13:F13"/>
    <mergeCell ref="B274:D274"/>
    <mergeCell ref="B291:D291"/>
    <mergeCell ref="A320:F320"/>
  </mergeCells>
  <pageMargins left="0.70866141732283472" right="0.31496062992125984" top="0.74803149606299213" bottom="0.74803149606299213" header="0.31496062992125984" footer="0.31496062992125984"/>
  <pageSetup paperSize="9" scale="85"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vt:lpstr>
      <vt:lpstr>Troškovnik!Podrucje_ispisa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2018-03-19T10:36:17Z</dcterms:modified>
</cp:coreProperties>
</file>