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ZAPISNICI OPĆINSKOG VIJEĆA 2017\38. sjednica OV 25.03.2021\Godišnje Izvršenje Proračuna OVL za 2020\"/>
    </mc:Choice>
  </mc:AlternateContent>
  <bookViews>
    <workbookView xWindow="0" yWindow="0" windowWidth="25200" windowHeight="11385" tabRatio="592" activeTab="5"/>
  </bookViews>
  <sheets>
    <sheet name="OPCI DIO" sheetId="1" r:id="rId1"/>
    <sheet name="PRIHODI" sheetId="5" r:id="rId2"/>
    <sheet name="RASHODI" sheetId="2" r:id="rId3"/>
    <sheet name="Općinsko vijeće" sheetId="7" r:id="rId4"/>
    <sheet name="Upravni odjel" sheetId="10" r:id="rId5"/>
    <sheet name="ZakljucneOd" sheetId="14" r:id="rId6"/>
  </sheets>
  <calcPr calcId="152511"/>
</workbook>
</file>

<file path=xl/calcChain.xml><?xml version="1.0" encoding="utf-8"?>
<calcChain xmlns="http://schemas.openxmlformats.org/spreadsheetml/2006/main">
  <c r="O27" i="1" l="1"/>
  <c r="P27" i="1"/>
  <c r="O28" i="1"/>
  <c r="P28" i="1"/>
  <c r="P43" i="1" l="1"/>
  <c r="P42" i="1"/>
  <c r="O42" i="1"/>
  <c r="P30" i="1"/>
  <c r="P29" i="1"/>
  <c r="O30" i="1"/>
  <c r="O29" i="1"/>
  <c r="H38" i="5"/>
  <c r="H37" i="5"/>
  <c r="H36" i="5"/>
  <c r="H35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G38" i="5"/>
  <c r="G37" i="5"/>
  <c r="G36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F7" i="5"/>
  <c r="F26" i="5"/>
  <c r="F36" i="5"/>
  <c r="F37" i="5"/>
  <c r="F30" i="5"/>
  <c r="F27" i="5"/>
  <c r="F8" i="5"/>
  <c r="F24" i="5"/>
  <c r="F20" i="5"/>
  <c r="F17" i="5"/>
  <c r="F13" i="5"/>
  <c r="F9" i="5"/>
  <c r="C36" i="5"/>
  <c r="C7" i="5" s="1"/>
  <c r="C37" i="5"/>
  <c r="C8" i="5"/>
  <c r="C26" i="5"/>
  <c r="C30" i="5"/>
  <c r="C27" i="5"/>
  <c r="C24" i="5"/>
  <c r="C20" i="5"/>
  <c r="C17" i="5"/>
  <c r="C13" i="5"/>
  <c r="C9" i="5"/>
  <c r="D7" i="5" l="1"/>
  <c r="D8" i="5"/>
  <c r="D26" i="5"/>
  <c r="D36" i="5"/>
  <c r="D37" i="5"/>
  <c r="D30" i="5"/>
  <c r="D27" i="5"/>
  <c r="D24" i="5"/>
  <c r="D20" i="5"/>
  <c r="D17" i="5"/>
  <c r="D13" i="5"/>
  <c r="D9" i="5"/>
  <c r="H40" i="2" l="1"/>
  <c r="H39" i="2"/>
  <c r="H38" i="2"/>
  <c r="H37" i="2"/>
  <c r="H36" i="2"/>
  <c r="H34" i="2"/>
  <c r="H33" i="2"/>
  <c r="H32" i="2"/>
  <c r="H31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G36" i="2"/>
  <c r="G35" i="2"/>
  <c r="G34" i="2"/>
  <c r="G33" i="2"/>
  <c r="G32" i="2"/>
  <c r="G31" i="2"/>
  <c r="G29" i="2"/>
  <c r="G28" i="2"/>
  <c r="G26" i="2"/>
  <c r="G25" i="2"/>
  <c r="G24" i="2"/>
  <c r="G23" i="2"/>
  <c r="G22" i="2"/>
  <c r="G21" i="2"/>
  <c r="G19" i="2"/>
  <c r="G18" i="2"/>
  <c r="G17" i="2"/>
  <c r="G16" i="2"/>
  <c r="G14" i="2"/>
  <c r="G13" i="2"/>
  <c r="G12" i="2"/>
  <c r="G11" i="2"/>
  <c r="G10" i="2"/>
  <c r="G9" i="2"/>
  <c r="G8" i="2"/>
  <c r="G7" i="2"/>
  <c r="G6" i="2"/>
  <c r="G5" i="2"/>
  <c r="C28" i="2"/>
  <c r="C5" i="2"/>
  <c r="C6" i="2"/>
  <c r="C32" i="2"/>
  <c r="C29" i="2"/>
  <c r="C24" i="2"/>
  <c r="C22" i="2"/>
  <c r="C19" i="2"/>
  <c r="C17" i="2"/>
  <c r="C11" i="2"/>
  <c r="C7" i="2"/>
  <c r="F5" i="2" l="1"/>
  <c r="F28" i="2"/>
  <c r="F6" i="2"/>
  <c r="F38" i="2"/>
  <c r="F39" i="2"/>
  <c r="F32" i="2"/>
  <c r="F29" i="2"/>
  <c r="F24" i="2"/>
  <c r="F22" i="2"/>
  <c r="F19" i="2"/>
  <c r="F17" i="2"/>
  <c r="F11" i="2"/>
  <c r="F7" i="2"/>
  <c r="D5" i="2"/>
  <c r="D6" i="2"/>
  <c r="D28" i="2"/>
  <c r="D38" i="2"/>
  <c r="D39" i="2"/>
  <c r="D32" i="2"/>
  <c r="D29" i="2"/>
  <c r="D24" i="2"/>
  <c r="D22" i="2"/>
  <c r="D19" i="2"/>
  <c r="D17" i="2"/>
  <c r="D11" i="2"/>
  <c r="D7" i="2"/>
  <c r="D19" i="10" l="1"/>
  <c r="D676" i="10"/>
  <c r="D675" i="10" s="1"/>
  <c r="D673" i="10"/>
  <c r="D667" i="10"/>
  <c r="D663" i="10"/>
  <c r="D647" i="10"/>
  <c r="D646" i="10" s="1"/>
  <c r="D645" i="10" s="1"/>
  <c r="D631" i="10"/>
  <c r="D636" i="10"/>
  <c r="D641" i="10"/>
  <c r="D640" i="10" s="1"/>
  <c r="D639" i="10" s="1"/>
  <c r="D654" i="10"/>
  <c r="D653" i="10" s="1"/>
  <c r="D652" i="10" s="1"/>
  <c r="D649" i="10" s="1"/>
  <c r="D627" i="10"/>
  <c r="D7" i="7"/>
  <c r="D8" i="7"/>
  <c r="D9" i="7"/>
  <c r="D189" i="10"/>
  <c r="D186" i="10"/>
  <c r="D178" i="10"/>
  <c r="D177" i="10" s="1"/>
  <c r="D176" i="10" s="1"/>
  <c r="D173" i="10" s="1"/>
  <c r="D280" i="10"/>
  <c r="D279" i="10" s="1"/>
  <c r="D278" i="10" s="1"/>
  <c r="D275" i="10" s="1"/>
  <c r="D138" i="10"/>
  <c r="D150" i="10"/>
  <c r="D149" i="10" s="1"/>
  <c r="D148" i="10" s="1"/>
  <c r="D145" i="10" s="1"/>
  <c r="D157" i="10"/>
  <c r="D156" i="10" s="1"/>
  <c r="D155" i="10" s="1"/>
  <c r="D152" i="10" s="1"/>
  <c r="D171" i="10"/>
  <c r="D170" i="10" s="1"/>
  <c r="D169" i="10" s="1"/>
  <c r="D166" i="10" s="1"/>
  <c r="D136" i="10"/>
  <c r="D135" i="10" s="1"/>
  <c r="D134" i="10" s="1"/>
  <c r="D131" i="10" s="1"/>
  <c r="D129" i="10"/>
  <c r="D128" i="10" s="1"/>
  <c r="D127" i="10" s="1"/>
  <c r="D124" i="10" s="1"/>
  <c r="D113" i="10"/>
  <c r="D112" i="10" s="1"/>
  <c r="D111" i="10" s="1"/>
  <c r="D108" i="10" s="1"/>
  <c r="D339" i="10"/>
  <c r="D338" i="10" s="1"/>
  <c r="D337" i="10" s="1"/>
  <c r="D334" i="10" s="1"/>
  <c r="D354" i="10"/>
  <c r="D353" i="10" s="1"/>
  <c r="D350" i="10" s="1"/>
  <c r="D315" i="10"/>
  <c r="D314" i="10" s="1"/>
  <c r="D313" i="10" s="1"/>
  <c r="D310" i="10" s="1"/>
  <c r="D331" i="10"/>
  <c r="D330" i="10" s="1"/>
  <c r="D329" i="10" s="1"/>
  <c r="D326" i="10" s="1"/>
  <c r="D243" i="10"/>
  <c r="D242" i="10" s="1"/>
  <c r="D241" i="10" s="1"/>
  <c r="D238" i="10" s="1"/>
  <c r="D185" i="10" l="1"/>
  <c r="D184" i="10" s="1"/>
  <c r="D181" i="10" s="1"/>
  <c r="D180" i="10" s="1"/>
  <c r="E180" i="10" s="1"/>
  <c r="D626" i="10"/>
  <c r="E626" i="10" s="1"/>
  <c r="D662" i="10"/>
  <c r="D659" i="10" s="1"/>
  <c r="D657" i="10" s="1"/>
  <c r="D656" i="10" s="1"/>
  <c r="E656" i="10" s="1"/>
  <c r="D623" i="10"/>
  <c r="D621" i="10" s="1"/>
  <c r="D620" i="10" s="1"/>
  <c r="E620" i="10" s="1"/>
  <c r="D415" i="10"/>
  <c r="D414" i="10" s="1"/>
  <c r="E414" i="10" s="1"/>
  <c r="D394" i="10"/>
  <c r="E394" i="10" s="1"/>
  <c r="D386" i="10"/>
  <c r="E386" i="10" s="1"/>
  <c r="D378" i="10"/>
  <c r="E378" i="10" s="1"/>
  <c r="D461" i="10"/>
  <c r="E461" i="10" s="1"/>
  <c r="D236" i="10"/>
  <c r="D235" i="10" s="1"/>
  <c r="D454" i="10"/>
  <c r="E454" i="10" s="1"/>
  <c r="D603" i="10"/>
  <c r="D602" i="10" s="1"/>
  <c r="D618" i="10"/>
  <c r="E618" i="10" s="1"/>
  <c r="D468" i="10"/>
  <c r="E468" i="10" s="1"/>
  <c r="D589" i="10"/>
  <c r="E589" i="10" s="1"/>
  <c r="D610" i="10"/>
  <c r="D609" i="10" s="1"/>
  <c r="D561" i="10"/>
  <c r="E561" i="10" s="1"/>
  <c r="D558" i="10"/>
  <c r="D557" i="10" s="1"/>
  <c r="D575" i="10"/>
  <c r="E575" i="10" s="1"/>
  <c r="D596" i="10"/>
  <c r="D595" i="10" s="1"/>
  <c r="D220" i="10"/>
  <c r="E220" i="10" s="1"/>
  <c r="D17" i="7"/>
  <c r="E17" i="7" s="1"/>
  <c r="D19" i="7"/>
  <c r="E19" i="7" s="1"/>
  <c r="D21" i="7"/>
  <c r="D22" i="7"/>
  <c r="E22" i="7" s="1"/>
  <c r="D550" i="10"/>
  <c r="E550" i="10" s="1"/>
  <c r="D408" i="10"/>
  <c r="D407" i="10" s="1"/>
  <c r="E407" i="10" s="1"/>
  <c r="D401" i="10"/>
  <c r="D400" i="10" s="1"/>
  <c r="E400" i="10" s="1"/>
  <c r="D445" i="10"/>
  <c r="E445" i="10" s="1"/>
  <c r="D430" i="10"/>
  <c r="D429" i="10" s="1"/>
  <c r="E429" i="10" s="1"/>
  <c r="D438" i="10"/>
  <c r="E438" i="10" s="1"/>
  <c r="D424" i="10"/>
  <c r="D423" i="10" s="1"/>
  <c r="E423" i="10" s="1"/>
  <c r="D347" i="10"/>
  <c r="E347" i="10" s="1"/>
  <c r="D368" i="10"/>
  <c r="E368" i="10" s="1"/>
  <c r="D361" i="10"/>
  <c r="D360" i="10" s="1"/>
  <c r="D98" i="10"/>
  <c r="D97" i="10" s="1"/>
  <c r="D25" i="7"/>
  <c r="D27" i="7"/>
  <c r="E27" i="7" s="1"/>
  <c r="D28" i="7"/>
  <c r="E28" i="7" s="1"/>
  <c r="D84" i="10"/>
  <c r="E84" i="10" s="1"/>
  <c r="D91" i="10"/>
  <c r="E91" i="10" s="1"/>
  <c r="D89" i="10"/>
  <c r="D582" i="10"/>
  <c r="D581" i="10" s="1"/>
  <c r="D82" i="10"/>
  <c r="E82" i="10" s="1"/>
  <c r="D78" i="10"/>
  <c r="E78" i="10" s="1"/>
  <c r="D74" i="10"/>
  <c r="E74" i="10" s="1"/>
  <c r="D32" i="7"/>
  <c r="E32" i="7" s="1"/>
  <c r="D34" i="7"/>
  <c r="E34" i="7" s="1"/>
  <c r="D35" i="7"/>
  <c r="E35" i="7" s="1"/>
  <c r="D11" i="7"/>
  <c r="E11" i="7" s="1"/>
  <c r="D13" i="7"/>
  <c r="E13" i="7" s="1"/>
  <c r="D14" i="7"/>
  <c r="E36" i="7"/>
  <c r="E30" i="7"/>
  <c r="E29" i="7"/>
  <c r="E25" i="7"/>
  <c r="E23" i="7"/>
  <c r="E21" i="7"/>
  <c r="E16" i="7"/>
  <c r="E14" i="7"/>
  <c r="E9" i="7"/>
  <c r="E8" i="7"/>
  <c r="E7" i="7"/>
  <c r="D70" i="10"/>
  <c r="E70" i="10" s="1"/>
  <c r="D67" i="10"/>
  <c r="E67" i="10" s="1"/>
  <c r="D60" i="10"/>
  <c r="E60" i="10" s="1"/>
  <c r="D534" i="10"/>
  <c r="D533" i="10" s="1"/>
  <c r="D541" i="10"/>
  <c r="D527" i="10"/>
  <c r="D526" i="10" s="1"/>
  <c r="D324" i="10"/>
  <c r="D54" i="10"/>
  <c r="E54" i="10" s="1"/>
  <c r="D484" i="10"/>
  <c r="D483" i="10" s="1"/>
  <c r="D287" i="10"/>
  <c r="D286" i="10" s="1"/>
  <c r="D301" i="10"/>
  <c r="E301" i="10" s="1"/>
  <c r="D252" i="10"/>
  <c r="D251" i="10" s="1"/>
  <c r="D250" i="10" s="1"/>
  <c r="D259" i="10"/>
  <c r="D258" i="10" s="1"/>
  <c r="D266" i="10"/>
  <c r="E266" i="10" s="1"/>
  <c r="D491" i="10"/>
  <c r="E491" i="10" s="1"/>
  <c r="D520" i="10"/>
  <c r="E520" i="10" s="1"/>
  <c r="D49" i="10"/>
  <c r="E49" i="10" s="1"/>
  <c r="D122" i="10"/>
  <c r="D121" i="10" s="1"/>
  <c r="D44" i="10"/>
  <c r="D31" i="10"/>
  <c r="E31" i="10" s="1"/>
  <c r="D18" i="10"/>
  <c r="E18" i="10" s="1"/>
  <c r="E19" i="10"/>
  <c r="D16" i="10"/>
  <c r="E16" i="10" s="1"/>
  <c r="D13" i="10"/>
  <c r="E13" i="10" s="1"/>
  <c r="D11" i="10"/>
  <c r="E11" i="10" s="1"/>
  <c r="E678" i="10"/>
  <c r="E677" i="10"/>
  <c r="E676" i="10"/>
  <c r="E675" i="10"/>
  <c r="E674" i="10"/>
  <c r="E673" i="10"/>
  <c r="E672" i="10"/>
  <c r="E671" i="10"/>
  <c r="E670" i="10"/>
  <c r="E669" i="10"/>
  <c r="E668" i="10"/>
  <c r="E667" i="10"/>
  <c r="E666" i="10"/>
  <c r="E665" i="10"/>
  <c r="E664" i="10"/>
  <c r="E663" i="10"/>
  <c r="E662" i="10"/>
  <c r="E659" i="10"/>
  <c r="E655" i="10"/>
  <c r="E654" i="10"/>
  <c r="E653" i="10"/>
  <c r="E652" i="10"/>
  <c r="E649" i="10"/>
  <c r="E648" i="10"/>
  <c r="E647" i="10"/>
  <c r="E646" i="10"/>
  <c r="E645" i="10"/>
  <c r="E644" i="10"/>
  <c r="E643" i="10"/>
  <c r="E642" i="10"/>
  <c r="E641" i="10"/>
  <c r="E640" i="10"/>
  <c r="E639" i="10"/>
  <c r="E638" i="10"/>
  <c r="E637" i="10"/>
  <c r="E636" i="10"/>
  <c r="E635" i="10"/>
  <c r="E634" i="10"/>
  <c r="E633" i="10"/>
  <c r="E632" i="10"/>
  <c r="E631" i="10"/>
  <c r="E630" i="10"/>
  <c r="E629" i="10"/>
  <c r="E628" i="10"/>
  <c r="E627" i="10"/>
  <c r="E619" i="10"/>
  <c r="E612" i="10"/>
  <c r="E611" i="10"/>
  <c r="E604" i="10"/>
  <c r="E597" i="10"/>
  <c r="E590" i="10"/>
  <c r="E583" i="10"/>
  <c r="E576" i="10"/>
  <c r="E567" i="10"/>
  <c r="E566" i="10"/>
  <c r="E565" i="10"/>
  <c r="E564" i="10"/>
  <c r="E560" i="10"/>
  <c r="E559" i="10"/>
  <c r="E551" i="10"/>
  <c r="E542" i="10"/>
  <c r="E535" i="10"/>
  <c r="E528" i="10"/>
  <c r="E521" i="10"/>
  <c r="E513" i="10"/>
  <c r="E512" i="10"/>
  <c r="E511" i="10"/>
  <c r="E510" i="10"/>
  <c r="E507" i="10"/>
  <c r="E506" i="10"/>
  <c r="E505" i="10"/>
  <c r="E504" i="10"/>
  <c r="E503" i="10"/>
  <c r="E500" i="10"/>
  <c r="E499" i="10"/>
  <c r="E498" i="10"/>
  <c r="E497" i="10"/>
  <c r="E496" i="10"/>
  <c r="E493" i="10"/>
  <c r="E492" i="10"/>
  <c r="E485" i="10"/>
  <c r="E476" i="10"/>
  <c r="E475" i="10"/>
  <c r="E474" i="10"/>
  <c r="E473" i="10"/>
  <c r="E470" i="10"/>
  <c r="E469" i="10"/>
  <c r="E462" i="10"/>
  <c r="E455" i="10"/>
  <c r="E446" i="10"/>
  <c r="E439" i="10"/>
  <c r="E432" i="10"/>
  <c r="E431" i="10"/>
  <c r="E430" i="10"/>
  <c r="E425" i="10"/>
  <c r="E416" i="10"/>
  <c r="E415" i="10"/>
  <c r="E409" i="10"/>
  <c r="E408" i="10"/>
  <c r="E402" i="10"/>
  <c r="E395" i="10"/>
  <c r="E387" i="10"/>
  <c r="E379" i="10"/>
  <c r="E369" i="10"/>
  <c r="E362" i="10"/>
  <c r="E355" i="10"/>
  <c r="E354" i="10"/>
  <c r="E353" i="10"/>
  <c r="E350" i="10"/>
  <c r="E349" i="10"/>
  <c r="E342" i="10"/>
  <c r="E341" i="10"/>
  <c r="E340" i="10"/>
  <c r="E339" i="10"/>
  <c r="E338" i="10"/>
  <c r="E337" i="10"/>
  <c r="E334" i="10"/>
  <c r="E332" i="10"/>
  <c r="E331" i="10"/>
  <c r="E330" i="10"/>
  <c r="E329" i="10"/>
  <c r="E326" i="10"/>
  <c r="E325" i="10"/>
  <c r="E316" i="10"/>
  <c r="E315" i="10"/>
  <c r="E314" i="10"/>
  <c r="E313" i="10"/>
  <c r="E310" i="10"/>
  <c r="E302" i="10"/>
  <c r="E295" i="10"/>
  <c r="E294" i="10"/>
  <c r="E293" i="10"/>
  <c r="E292" i="10"/>
  <c r="E289" i="10"/>
  <c r="E288" i="10"/>
  <c r="E281" i="10"/>
  <c r="E280" i="10"/>
  <c r="E279" i="10"/>
  <c r="E275" i="10"/>
  <c r="E274" i="10"/>
  <c r="E273" i="10"/>
  <c r="E272" i="10"/>
  <c r="E271" i="10"/>
  <c r="E268" i="10"/>
  <c r="E267" i="10"/>
  <c r="E260" i="10"/>
  <c r="E253" i="10"/>
  <c r="E244" i="10"/>
  <c r="E243" i="10"/>
  <c r="E242" i="10"/>
  <c r="E241" i="10"/>
  <c r="E238" i="10"/>
  <c r="E237" i="10"/>
  <c r="E230" i="10"/>
  <c r="E229" i="10"/>
  <c r="E228" i="10"/>
  <c r="E227" i="10"/>
  <c r="E224" i="10"/>
  <c r="E223" i="10"/>
  <c r="E221" i="10"/>
  <c r="E190" i="10"/>
  <c r="E189" i="10"/>
  <c r="E188" i="10"/>
  <c r="E187" i="10"/>
  <c r="E186" i="10"/>
  <c r="E184" i="10"/>
  <c r="E181" i="10"/>
  <c r="E179" i="10"/>
  <c r="E178" i="10"/>
  <c r="E177" i="10"/>
  <c r="E176" i="10"/>
  <c r="E173" i="10"/>
  <c r="E172" i="10"/>
  <c r="E171" i="10"/>
  <c r="E170" i="10"/>
  <c r="E169" i="10"/>
  <c r="E166" i="10"/>
  <c r="E158" i="10"/>
  <c r="E157" i="10"/>
  <c r="E156" i="10"/>
  <c r="E155" i="10"/>
  <c r="E152" i="10"/>
  <c r="E151" i="10"/>
  <c r="E150" i="10"/>
  <c r="E149" i="10"/>
  <c r="E148" i="10"/>
  <c r="E145" i="10"/>
  <c r="E144" i="10"/>
  <c r="E143" i="10"/>
  <c r="E142" i="10"/>
  <c r="E141" i="10"/>
  <c r="E138" i="10"/>
  <c r="E137" i="10"/>
  <c r="E136" i="10"/>
  <c r="E135" i="10"/>
  <c r="E134" i="10"/>
  <c r="E131" i="10"/>
  <c r="E130" i="10"/>
  <c r="E129" i="10"/>
  <c r="E128" i="10"/>
  <c r="E127" i="10"/>
  <c r="E124" i="10"/>
  <c r="E123" i="10"/>
  <c r="E115" i="10"/>
  <c r="E114" i="10"/>
  <c r="E113" i="10"/>
  <c r="E112" i="10"/>
  <c r="E111" i="10"/>
  <c r="E108" i="10"/>
  <c r="E102" i="10"/>
  <c r="E101" i="10"/>
  <c r="E100" i="10"/>
  <c r="E99" i="10"/>
  <c r="E92" i="10"/>
  <c r="E90" i="10"/>
  <c r="E89" i="10"/>
  <c r="E88" i="10"/>
  <c r="E87" i="10"/>
  <c r="E86" i="10"/>
  <c r="E85" i="10"/>
  <c r="E83" i="10"/>
  <c r="E81" i="10"/>
  <c r="E80" i="10"/>
  <c r="E79" i="10"/>
  <c r="E76" i="10"/>
  <c r="E75" i="10"/>
  <c r="E73" i="10"/>
  <c r="E72" i="10"/>
  <c r="E71" i="10"/>
  <c r="E69" i="10"/>
  <c r="E68" i="10"/>
  <c r="E66" i="10"/>
  <c r="E65" i="10"/>
  <c r="E64" i="10"/>
  <c r="E63" i="10"/>
  <c r="E62" i="10"/>
  <c r="E61" i="10"/>
  <c r="E59" i="10"/>
  <c r="E58" i="10"/>
  <c r="E57" i="10"/>
  <c r="E56" i="10"/>
  <c r="E55" i="10"/>
  <c r="E53" i="10"/>
  <c r="E52" i="10"/>
  <c r="E51" i="10"/>
  <c r="E50" i="10"/>
  <c r="E48" i="10"/>
  <c r="E47" i="10"/>
  <c r="E46" i="10"/>
  <c r="E45" i="10"/>
  <c r="E44" i="10"/>
  <c r="E42" i="10"/>
  <c r="E41" i="10"/>
  <c r="E40" i="10"/>
  <c r="E39" i="10"/>
  <c r="E38" i="10"/>
  <c r="E37" i="10"/>
  <c r="E36" i="10"/>
  <c r="E35" i="10"/>
  <c r="E34" i="10"/>
  <c r="E33" i="10"/>
  <c r="E32" i="10"/>
  <c r="E24" i="10"/>
  <c r="E23" i="10"/>
  <c r="E22" i="10"/>
  <c r="E21" i="10"/>
  <c r="E20" i="10"/>
  <c r="E17" i="10"/>
  <c r="E14" i="10"/>
  <c r="E12" i="10"/>
  <c r="E236" i="10" l="1"/>
  <c r="E252" i="10"/>
  <c r="E558" i="10"/>
  <c r="D346" i="10"/>
  <c r="E346" i="10" s="1"/>
  <c r="E401" i="10"/>
  <c r="D265" i="10"/>
  <c r="D264" i="10" s="1"/>
  <c r="E121" i="10"/>
  <c r="D120" i="10"/>
  <c r="E120" i="10" s="1"/>
  <c r="E122" i="10"/>
  <c r="E361" i="10"/>
  <c r="E534" i="10"/>
  <c r="E582" i="10"/>
  <c r="E603" i="10"/>
  <c r="D519" i="10"/>
  <c r="D574" i="10"/>
  <c r="D573" i="10" s="1"/>
  <c r="E98" i="10"/>
  <c r="E287" i="10"/>
  <c r="E657" i="10"/>
  <c r="D399" i="10"/>
  <c r="E399" i="10" s="1"/>
  <c r="D219" i="10"/>
  <c r="D218" i="10" s="1"/>
  <c r="E259" i="10"/>
  <c r="E484" i="10"/>
  <c r="D10" i="10"/>
  <c r="D9" i="10" s="1"/>
  <c r="D43" i="10"/>
  <c r="E43" i="10" s="1"/>
  <c r="D490" i="10"/>
  <c r="E490" i="10" s="1"/>
  <c r="D300" i="10"/>
  <c r="E300" i="10" s="1"/>
  <c r="D426" i="10"/>
  <c r="E426" i="10" s="1"/>
  <c r="E185" i="10"/>
  <c r="E251" i="10"/>
  <c r="E424" i="10"/>
  <c r="E596" i="10"/>
  <c r="E610" i="10"/>
  <c r="D367" i="10"/>
  <c r="E367" i="10" s="1"/>
  <c r="D422" i="10"/>
  <c r="D419" i="10" s="1"/>
  <c r="D96" i="10"/>
  <c r="E97" i="10"/>
  <c r="E258" i="10"/>
  <c r="D257" i="10"/>
  <c r="E483" i="10"/>
  <c r="D482" i="10"/>
  <c r="E541" i="10"/>
  <c r="D540" i="10"/>
  <c r="D234" i="10"/>
  <c r="E235" i="10"/>
  <c r="D117" i="10"/>
  <c r="E526" i="10"/>
  <c r="D525" i="10"/>
  <c r="E557" i="10"/>
  <c r="D556" i="10"/>
  <c r="E527" i="10"/>
  <c r="E533" i="10"/>
  <c r="D532" i="10"/>
  <c r="E360" i="10"/>
  <c r="D359" i="10"/>
  <c r="D406" i="10"/>
  <c r="E609" i="10"/>
  <c r="D608" i="10"/>
  <c r="E595" i="10"/>
  <c r="D594" i="10"/>
  <c r="E250" i="10"/>
  <c r="D247" i="10"/>
  <c r="E286" i="10"/>
  <c r="D285" i="10"/>
  <c r="E324" i="10"/>
  <c r="D323" i="10"/>
  <c r="E581" i="10"/>
  <c r="D580" i="10"/>
  <c r="E602" i="10"/>
  <c r="D601" i="10"/>
  <c r="E621" i="10"/>
  <c r="D444" i="10"/>
  <c r="D588" i="10"/>
  <c r="D467" i="10"/>
  <c r="D617" i="10"/>
  <c r="D453" i="10"/>
  <c r="D460" i="10"/>
  <c r="D377" i="10"/>
  <c r="D437" i="10"/>
  <c r="D549" i="10"/>
  <c r="D385" i="10"/>
  <c r="D393" i="10"/>
  <c r="D77" i="10"/>
  <c r="E623" i="10"/>
  <c r="D413" i="10"/>
  <c r="D343" i="10" l="1"/>
  <c r="E265" i="10"/>
  <c r="D366" i="10"/>
  <c r="E366" i="10" s="1"/>
  <c r="E574" i="10"/>
  <c r="E10" i="10"/>
  <c r="D299" i="10"/>
  <c r="E299" i="10" s="1"/>
  <c r="D489" i="10"/>
  <c r="E489" i="10" s="1"/>
  <c r="E219" i="10"/>
  <c r="D396" i="10"/>
  <c r="E396" i="10" s="1"/>
  <c r="D518" i="10"/>
  <c r="E519" i="10"/>
  <c r="E422" i="10"/>
  <c r="D452" i="10"/>
  <c r="E453" i="10"/>
  <c r="E580" i="10"/>
  <c r="D577" i="10"/>
  <c r="E577" i="10" s="1"/>
  <c r="D261" i="10"/>
  <c r="E261" i="10" s="1"/>
  <c r="E264" i="10"/>
  <c r="D403" i="10"/>
  <c r="E403" i="10" s="1"/>
  <c r="E406" i="10"/>
  <c r="D116" i="10"/>
  <c r="E116" i="10" s="1"/>
  <c r="E117" i="10"/>
  <c r="D539" i="10"/>
  <c r="E540" i="10"/>
  <c r="E617" i="10"/>
  <c r="D616" i="10"/>
  <c r="E573" i="10"/>
  <c r="D570" i="10"/>
  <c r="E343" i="10"/>
  <c r="D529" i="10"/>
  <c r="E529" i="10" s="1"/>
  <c r="E532" i="10"/>
  <c r="E419" i="10"/>
  <c r="E549" i="10"/>
  <c r="D548" i="10"/>
  <c r="E285" i="10"/>
  <c r="D282" i="10"/>
  <c r="E282" i="10" s="1"/>
  <c r="E594" i="10"/>
  <c r="D591" i="10"/>
  <c r="E591" i="10" s="1"/>
  <c r="E556" i="10"/>
  <c r="D553" i="10"/>
  <c r="E437" i="10"/>
  <c r="D436" i="10"/>
  <c r="E393" i="10"/>
  <c r="D392" i="10"/>
  <c r="E377" i="10"/>
  <c r="D376" i="10"/>
  <c r="D466" i="10"/>
  <c r="E467" i="10"/>
  <c r="E601" i="10"/>
  <c r="D598" i="10"/>
  <c r="E598" i="10" s="1"/>
  <c r="E323" i="10"/>
  <c r="D322" i="10"/>
  <c r="E247" i="10"/>
  <c r="E608" i="10"/>
  <c r="D605" i="10"/>
  <c r="E605" i="10" s="1"/>
  <c r="D522" i="10"/>
  <c r="E522" i="10" s="1"/>
  <c r="E525" i="10"/>
  <c r="E482" i="10"/>
  <c r="D479" i="10"/>
  <c r="E257" i="10"/>
  <c r="D254" i="10"/>
  <c r="E254" i="10" s="1"/>
  <c r="D443" i="10"/>
  <c r="E444" i="10"/>
  <c r="D296" i="10"/>
  <c r="E296" i="10" s="1"/>
  <c r="D384" i="10"/>
  <c r="E385" i="10"/>
  <c r="E460" i="10"/>
  <c r="D459" i="10"/>
  <c r="E588" i="10"/>
  <c r="D587" i="10"/>
  <c r="E218" i="10"/>
  <c r="D215" i="10"/>
  <c r="D356" i="10"/>
  <c r="E356" i="10" s="1"/>
  <c r="E359" i="10"/>
  <c r="D231" i="10"/>
  <c r="E231" i="10" s="1"/>
  <c r="E234" i="10"/>
  <c r="E9" i="10"/>
  <c r="D6" i="10"/>
  <c r="E6" i="10" s="1"/>
  <c r="D93" i="10"/>
  <c r="E93" i="10" s="1"/>
  <c r="E96" i="10"/>
  <c r="E77" i="10"/>
  <c r="D30" i="10"/>
  <c r="E413" i="10"/>
  <c r="D410" i="10"/>
  <c r="E410" i="10" s="1"/>
  <c r="D486" i="10" l="1"/>
  <c r="E486" i="10" s="1"/>
  <c r="D363" i="10"/>
  <c r="E363" i="10" s="1"/>
  <c r="E518" i="10"/>
  <c r="D515" i="10"/>
  <c r="E515" i="10" s="1"/>
  <c r="E459" i="10"/>
  <c r="D456" i="10"/>
  <c r="E456" i="10" s="1"/>
  <c r="D584" i="10"/>
  <c r="E584" i="10" s="1"/>
  <c r="E587" i="10"/>
  <c r="D478" i="10"/>
  <c r="E478" i="10" s="1"/>
  <c r="E479" i="10"/>
  <c r="D246" i="10"/>
  <c r="E246" i="10" s="1"/>
  <c r="D373" i="10"/>
  <c r="E376" i="10"/>
  <c r="E436" i="10"/>
  <c r="D433" i="10"/>
  <c r="E548" i="10"/>
  <c r="D545" i="10"/>
  <c r="E570" i="10"/>
  <c r="E384" i="10"/>
  <c r="D381" i="10"/>
  <c r="E381" i="10" s="1"/>
  <c r="E443" i="10"/>
  <c r="D440" i="10"/>
  <c r="E440" i="10" s="1"/>
  <c r="E215" i="10"/>
  <c r="D214" i="10"/>
  <c r="E214" i="10" s="1"/>
  <c r="D319" i="10"/>
  <c r="E322" i="10"/>
  <c r="D389" i="10"/>
  <c r="E389" i="10" s="1"/>
  <c r="E392" i="10"/>
  <c r="E553" i="10"/>
  <c r="D552" i="10"/>
  <c r="E552" i="10" s="1"/>
  <c r="E616" i="10"/>
  <c r="D613" i="10"/>
  <c r="E613" i="10" s="1"/>
  <c r="D463" i="10"/>
  <c r="E463" i="10" s="1"/>
  <c r="E466" i="10"/>
  <c r="E539" i="10"/>
  <c r="D536" i="10"/>
  <c r="E452" i="10"/>
  <c r="D449" i="10"/>
  <c r="D29" i="10"/>
  <c r="E30" i="10"/>
  <c r="D333" i="10" l="1"/>
  <c r="E333" i="10" s="1"/>
  <c r="D371" i="10"/>
  <c r="E371" i="10" s="1"/>
  <c r="E373" i="10"/>
  <c r="D448" i="10"/>
  <c r="E448" i="10" s="1"/>
  <c r="E449" i="10"/>
  <c r="E433" i="10"/>
  <c r="D418" i="10"/>
  <c r="E418" i="10" s="1"/>
  <c r="E319" i="10"/>
  <c r="D318" i="10"/>
  <c r="E318" i="10" s="1"/>
  <c r="D569" i="10"/>
  <c r="E569" i="10" s="1"/>
  <c r="E536" i="10"/>
  <c r="D514" i="10"/>
  <c r="E514" i="10" s="1"/>
  <c r="E545" i="10"/>
  <c r="D544" i="10"/>
  <c r="E544" i="10" s="1"/>
  <c r="D26" i="10"/>
  <c r="E29" i="10"/>
  <c r="D5" i="10" l="1"/>
  <c r="E26" i="10"/>
  <c r="D4" i="10" l="1"/>
  <c r="E5" i="10"/>
  <c r="D3" i="10" l="1"/>
  <c r="E3" i="10" s="1"/>
  <c r="E4" i="10"/>
</calcChain>
</file>

<file path=xl/sharedStrings.xml><?xml version="1.0" encoding="utf-8"?>
<sst xmlns="http://schemas.openxmlformats.org/spreadsheetml/2006/main" count="1050" uniqueCount="494">
  <si>
    <t>Članak 1.</t>
  </si>
  <si>
    <t>A</t>
  </si>
  <si>
    <t>C</t>
  </si>
  <si>
    <t>B</t>
  </si>
  <si>
    <t>kn bez lp</t>
  </si>
  <si>
    <t>PRIHODI POSLOVANJA</t>
  </si>
  <si>
    <t>Broj konta</t>
  </si>
  <si>
    <t>Naziv prihoda</t>
  </si>
  <si>
    <t>Prihodi od poreza</t>
  </si>
  <si>
    <t>Porez i prirez na dohodak</t>
  </si>
  <si>
    <t>Porezi na imovinu</t>
  </si>
  <si>
    <t>Porezi na robu i usluge</t>
  </si>
  <si>
    <t>Pomoći od subjekata unutar opće države</t>
  </si>
  <si>
    <t>Pomoći iz Proračuna</t>
  </si>
  <si>
    <t>Prihodi od imovine</t>
  </si>
  <si>
    <t>Prihodi od financijske imovine</t>
  </si>
  <si>
    <t>Prihodi od nefinancijske imovine</t>
  </si>
  <si>
    <t>Prihodi od administrativnih pristojbi i po posebnim propisima</t>
  </si>
  <si>
    <t>Administrativne (upravne) pristojbe</t>
  </si>
  <si>
    <t>Prihodi po posebnim propisima</t>
  </si>
  <si>
    <t>PRIHODI OD PRODAJE NEFINANCIJSKE IMOVINE</t>
  </si>
  <si>
    <t>Prihodi od prodaje neproizv. imovine</t>
  </si>
  <si>
    <t xml:space="preserve"> </t>
  </si>
  <si>
    <t>RASHODI POSLOVANJA</t>
  </si>
  <si>
    <t>Naziv rashoda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</si>
  <si>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</si>
  <si>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</si>
  <si>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</si>
  <si>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</si>
  <si>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</si>
  <si>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</si>
  <si>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</si>
  <si>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</si>
  <si>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</si>
  <si>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</si>
  <si>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</si>
  <si>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Naknade građanima i kućanstvima iz Proračuna</t>
  </si>
  <si>
    <t>Ostali rashodi</t>
  </si>
  <si>
    <t>Tekuće donacije</t>
  </si>
  <si>
    <t>Kazne, penali i naknade štete</t>
  </si>
  <si>
    <t>RASHODI ZA NABAVU NEFINANCIJSKE IMOVINE</t>
  </si>
  <si>
    <t>Materijalna imovina - prirodna bogatstva</t>
  </si>
  <si>
    <t>Građevinski objekti</t>
  </si>
  <si>
    <t>Postrojenja i oprema</t>
  </si>
  <si>
    <t>Rashodi za nabavu neproizvedene imovine</t>
  </si>
  <si>
    <t>Rashodi za nabavu proizvedene dugotrajne imovine</t>
  </si>
  <si>
    <t>Naziv izdataka</t>
  </si>
  <si>
    <t>IZDACI ZA FINANCIJSKU IMOVINU I OTPLATE ZAJMOVA</t>
  </si>
  <si>
    <t>RAZDJEL 001</t>
  </si>
  <si>
    <t>RAZDJEL 002</t>
  </si>
  <si>
    <t>JEDINSTVENI UPRAVNI ODJEL</t>
  </si>
  <si>
    <t>Plaće za redovni rad</t>
  </si>
  <si>
    <t>III</t>
  </si>
  <si>
    <t>ZAKLJUČNE ODREDBE</t>
  </si>
  <si>
    <t>OPĆINSKO VIJEĆE OPĆINE VELIKA LUDINA</t>
  </si>
  <si>
    <t>Nematerijalna imovina</t>
  </si>
  <si>
    <r>
      <t xml:space="preserve">                      </t>
    </r>
    <r>
      <rPr>
        <b/>
        <sz val="10"/>
        <rFont val="Arial"/>
        <family val="2"/>
      </rPr>
      <t>P O S E B N I  D I O</t>
    </r>
  </si>
  <si>
    <r>
      <t xml:space="preserve">                    </t>
    </r>
    <r>
      <rPr>
        <b/>
        <sz val="10"/>
        <rFont val="Arial"/>
        <family val="2"/>
      </rPr>
      <t xml:space="preserve">  U K U P N O  R A S H O D I  I  I Z D A C I</t>
    </r>
  </si>
  <si>
    <t>Rashodi poslovanja</t>
  </si>
  <si>
    <t>Donacije i ostali rashodi</t>
  </si>
  <si>
    <t>Tekuće donacije u novcu</t>
  </si>
  <si>
    <t>JEDINSTVENI  UPRAVNI  ODJEL</t>
  </si>
  <si>
    <t>KOMUNALNA  INFRASTRUKTURA</t>
  </si>
  <si>
    <t>Plaće za redovan rad</t>
  </si>
  <si>
    <t>Knjige u knjižnici</t>
  </si>
  <si>
    <t>Naknade građanima i kućanstvima u novcu</t>
  </si>
  <si>
    <t xml:space="preserve">   RAČUNA PRIHODA I RASHODA</t>
  </si>
  <si>
    <t>kn bez lipa</t>
  </si>
  <si>
    <t>OSNOVNA ŠKOLA LUDINA</t>
  </si>
  <si>
    <t>OPĆINSKO  VIJEĆE</t>
  </si>
  <si>
    <t>Subvencije</t>
  </si>
  <si>
    <t xml:space="preserve">Predstavnička i izvršna tijela                  </t>
  </si>
  <si>
    <t>Komunalni doprinosi i naknade</t>
  </si>
  <si>
    <t>Prihodi od prodaje proizv. dugotrajne imovine</t>
  </si>
  <si>
    <t xml:space="preserve">Naknade građanima i kućanstvima na temelju osiguranja i druge naknade </t>
  </si>
  <si>
    <t>GLAVA  00101</t>
  </si>
  <si>
    <t>Program 1001</t>
  </si>
  <si>
    <t>Aktivnost:    A100101</t>
  </si>
  <si>
    <t>Program 1002</t>
  </si>
  <si>
    <t xml:space="preserve">           Izvor: </t>
  </si>
  <si>
    <t>Funkcija:0100 Opće javne usluge</t>
  </si>
  <si>
    <t xml:space="preserve">Program političkih stranaka                  </t>
  </si>
  <si>
    <t>Aktivnost:    A100201</t>
  </si>
  <si>
    <t>Osnovne funkcije stranaka</t>
  </si>
  <si>
    <t xml:space="preserve">            Izvor:</t>
  </si>
  <si>
    <t xml:space="preserve">           Izvor:</t>
  </si>
  <si>
    <t xml:space="preserve">Donošenje akata i mjera iz djelokruga predstavničkog,izvršnog tijela i mjesne samouprave                                              </t>
  </si>
  <si>
    <t xml:space="preserve">             Izvor:</t>
  </si>
  <si>
    <t xml:space="preserve">              Izvor:</t>
  </si>
  <si>
    <t>OPĆINSKO VIJEĆE</t>
  </si>
  <si>
    <t xml:space="preserve">               </t>
  </si>
  <si>
    <t xml:space="preserve">               Izvor:</t>
  </si>
  <si>
    <t xml:space="preserve">                 Izvor:</t>
  </si>
  <si>
    <t xml:space="preserve">                Izvor:</t>
  </si>
  <si>
    <t>VATROGASTVO I CIVILNA ZAŠTITA</t>
  </si>
  <si>
    <t xml:space="preserve">                  Izvor:</t>
  </si>
  <si>
    <t xml:space="preserve">GOSPODARSTVO                                         </t>
  </si>
  <si>
    <t xml:space="preserve">JAVNE USTANOVE PREDŠKOLSKOG ODGOJA I OSNOVNOG OBRAZOVANJA   </t>
  </si>
  <si>
    <t>DJEČJI VRTIĆ LUDINA</t>
  </si>
  <si>
    <t xml:space="preserve">   </t>
  </si>
  <si>
    <t xml:space="preserve"> DJELATNOST KULTURE        </t>
  </si>
  <si>
    <t xml:space="preserve">PROGRAMSKA DJELATNOST SPORTA    </t>
  </si>
  <si>
    <t xml:space="preserve">               Izvor: </t>
  </si>
  <si>
    <t>Ostali rashodi poslovanja</t>
  </si>
  <si>
    <t xml:space="preserve">Naknada štete </t>
  </si>
  <si>
    <t xml:space="preserve">Tekuće donacije </t>
  </si>
  <si>
    <t>Doprinosi na plaću</t>
  </si>
  <si>
    <t>Ostale naknade građanima i kućanstvima iz proračuna</t>
  </si>
  <si>
    <t xml:space="preserve">      OPĆI DIO</t>
  </si>
  <si>
    <t>RASPOLOŽIVA SREDSTVA IZ PRETHODNIH GODINA</t>
  </si>
  <si>
    <t>Prihodi za posebne namjene</t>
  </si>
  <si>
    <t>Opći prihodi i primici i prihodi za posebne namjene</t>
  </si>
  <si>
    <t>RAČUN FINANCIRANJA</t>
  </si>
  <si>
    <t xml:space="preserve">                                         Članak 2.</t>
  </si>
  <si>
    <t xml:space="preserve">Prihodi i rashodi te primici i izdaci po ekonomskoj klasifikaciji utvrđuje se u Računu prihoda </t>
  </si>
  <si>
    <t xml:space="preserve">Održ.nerazvrstanih cesta - makad. putevi,   bankine,                        popr. asfalta, cestov. jaraka i propusta, klizišta i dr.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</si>
  <si>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Sitni inventar</t>
  </si>
  <si>
    <t>Bankarske usluge i usluge platnog prometa</t>
  </si>
  <si>
    <t>Reprezentacija</t>
  </si>
  <si>
    <t>Rashodi za nabavu nefinancijske imovine</t>
  </si>
  <si>
    <t>Kazne, upravne mjere i ostali prihodi</t>
  </si>
  <si>
    <t>Kazne za prekršaje</t>
  </si>
  <si>
    <t>Aktivnost:    A100202</t>
  </si>
  <si>
    <t>Dan općine</t>
  </si>
  <si>
    <t>Subvencije trgovačkim društvima izvan javnog sektora</t>
  </si>
  <si>
    <t>Intelektualne i osobne usluge</t>
  </si>
  <si>
    <t>Računalne usluge</t>
  </si>
  <si>
    <t>Ostale usluge</t>
  </si>
  <si>
    <t>Premije osiguranja</t>
  </si>
  <si>
    <t>KAPITALNI PROJEKT</t>
  </si>
  <si>
    <t>Rashodi za nabavu dugotrajne neproizvedne imovine</t>
  </si>
  <si>
    <t>Ulaganje u računalne programe</t>
  </si>
  <si>
    <t>Funkcija:01 Opće javne usluge</t>
  </si>
  <si>
    <t>Izvor:</t>
  </si>
  <si>
    <t>Rashodi za nabavu dugotrajne neproizvodne imovine</t>
  </si>
  <si>
    <t>Rashodi za nabavu dugotrajne proizvedne imovine</t>
  </si>
  <si>
    <t>Naknade građanima i kućanstvima na temelju osiguranja i druge naknade</t>
  </si>
  <si>
    <t>Održavanje zgrada za redovno korištenje</t>
  </si>
  <si>
    <t>Naknade troškova zaposlenima (dnevnice)</t>
  </si>
  <si>
    <t>Službena putovanja (privatni auto u službene svrhe)</t>
  </si>
  <si>
    <t>Naknada za prijevoz na posao i s posla</t>
  </si>
  <si>
    <t>Literatura (publikacije, glasila, časopis, knjige i ostalo)</t>
  </si>
  <si>
    <t xml:space="preserve">Uredski materijal </t>
  </si>
  <si>
    <t>Materijal i sredstva za čišćenje i održavanje</t>
  </si>
  <si>
    <t>Električna energija</t>
  </si>
  <si>
    <t>Plin</t>
  </si>
  <si>
    <t>Motorni benzin i dizel gorivo</t>
  </si>
  <si>
    <t>Auto gume</t>
  </si>
  <si>
    <t>Službena, radna i zaštitna odjeća</t>
  </si>
  <si>
    <t>Usluge telefona i telefaksa</t>
  </si>
  <si>
    <t>Usluge interneta</t>
  </si>
  <si>
    <t>Poštarina</t>
  </si>
  <si>
    <t>Usluge promiđbe i informiranja</t>
  </si>
  <si>
    <t>Tisak-Moslavački list</t>
  </si>
  <si>
    <t>Komunalne usluge</t>
  </si>
  <si>
    <t>Opskrba vodom</t>
  </si>
  <si>
    <t>Iznošenje i odvoz smeća</t>
  </si>
  <si>
    <t>Ugovori o djelu</t>
  </si>
  <si>
    <t>Usluge odvjetnika i pravnog savjetovanja</t>
  </si>
  <si>
    <t>Geodetsko-katastarske usluge</t>
  </si>
  <si>
    <t>Usluge vještačenja</t>
  </si>
  <si>
    <t>Ostale intelektualne usluge</t>
  </si>
  <si>
    <t>Usluge ažuriranja računalnih baza</t>
  </si>
  <si>
    <t>Ostale računalne usluge</t>
  </si>
  <si>
    <t>Grafičke i tiskarske usluge</t>
  </si>
  <si>
    <t>Ostale nespomenute usluge</t>
  </si>
  <si>
    <t>Naknada troškova osobama izvan radnog odnosa</t>
  </si>
  <si>
    <t>Naknade troškova službenog puta</t>
  </si>
  <si>
    <t>Naknade ostalih troškova</t>
  </si>
  <si>
    <t>Premija osiguranja prijevoznih sredstava</t>
  </si>
  <si>
    <t>Premija osiguranja ostale imovine-objekti</t>
  </si>
  <si>
    <t>Premije osiguranja zaposlenih</t>
  </si>
  <si>
    <t>Pristojbe i naknade</t>
  </si>
  <si>
    <t>Upravne i administrativne pristojbe</t>
  </si>
  <si>
    <t>Sudske pristojbe</t>
  </si>
  <si>
    <t>Javnobilježničke pristojbe</t>
  </si>
  <si>
    <t>Ostale pristojbe</t>
  </si>
  <si>
    <t>Troškovi sudskih postupaka</t>
  </si>
  <si>
    <t xml:space="preserve">Zatezne kamate </t>
  </si>
  <si>
    <t>Plaće (Bruto)</t>
  </si>
  <si>
    <t xml:space="preserve">Naknade troškova zaposlenima </t>
  </si>
  <si>
    <t>Seminari, savjetovanja, simpoziji</t>
  </si>
  <si>
    <t>Tečajevi i stručni ispiti</t>
  </si>
  <si>
    <t>Osnovna djelatnost zaštite od požara    VZO općine</t>
  </si>
  <si>
    <t>Civilna zaštita</t>
  </si>
  <si>
    <t>Hrvatska gorska služba spašavanja</t>
  </si>
  <si>
    <t xml:space="preserve">Održavanje cesta u zimskim uvjetima                  </t>
  </si>
  <si>
    <t xml:space="preserve">Održavanje javnih i zelenih površina </t>
  </si>
  <si>
    <t>Sufinanciranje troška osjemenjivanja krava plotkinja</t>
  </si>
  <si>
    <t xml:space="preserve">Naknada štete      </t>
  </si>
  <si>
    <t xml:space="preserve">Kapitalni projekt:     </t>
  </si>
  <si>
    <t xml:space="preserve">Odgojno i administrativno tehničko osoblje   </t>
  </si>
  <si>
    <t xml:space="preserve"> Sufinanciranje troškova školske kuhinje</t>
  </si>
  <si>
    <t xml:space="preserve">  u OSNOVNOJ ŠKOLI LUDINA</t>
  </si>
  <si>
    <t xml:space="preserve">Pomoć za stanovanje, jednokratne pomoći   </t>
  </si>
  <si>
    <t xml:space="preserve">Jednokratne novčane pomoći roditeljima-novorođenčad </t>
  </si>
  <si>
    <t xml:space="preserve">Podmirenje troškova drva za ogrijev   </t>
  </si>
  <si>
    <t>Sanitarno-higijeničarski poslovi</t>
  </si>
  <si>
    <t>Troškovi prijevoza laboratorijskih uzoraka</t>
  </si>
  <si>
    <t xml:space="preserve"> Administrativno i tehničko osoblje</t>
  </si>
  <si>
    <t xml:space="preserve">KNJIŽNICA I ČITAONICA VELIKA LUDINA  </t>
  </si>
  <si>
    <t xml:space="preserve"> NK " Sokol " </t>
  </si>
  <si>
    <t xml:space="preserve"> RK " Laurus " </t>
  </si>
  <si>
    <t>Ostala sportska društva</t>
  </si>
  <si>
    <t>Odvoz i zbrinjavanje otpada, sanacija komunalne deponije</t>
  </si>
  <si>
    <t xml:space="preserve"> Dimnjačarske i ekološke usluge</t>
  </si>
  <si>
    <t>Čišćenje smetlišta</t>
  </si>
  <si>
    <t xml:space="preserve">  KUD-a "Mijo Stuparić" </t>
  </si>
  <si>
    <t xml:space="preserve"> UHVIBDR Velika Ludina</t>
  </si>
  <si>
    <t xml:space="preserve"> LAG Moslavina</t>
  </si>
  <si>
    <t xml:space="preserve"> Humanitarna djelatnost Crvenog križa</t>
  </si>
  <si>
    <t xml:space="preserve"> Udruženje slijepih</t>
  </si>
  <si>
    <t>OSI Udruga osoba s invaliditetom</t>
  </si>
  <si>
    <t xml:space="preserve">ZAŠTITA OKOLIŠA    </t>
  </si>
  <si>
    <t>GLAVA002 02</t>
  </si>
  <si>
    <t>Sufinanciranje učeničkih domova</t>
  </si>
  <si>
    <t>Materijal i dijelovi za održavanje transportnih sredstava</t>
  </si>
  <si>
    <t>Ostali materijal i dijelovi za tekuće i investicijsko održavanje-dom</t>
  </si>
  <si>
    <t>Usluga objave čestitki</t>
  </si>
  <si>
    <t>Objava oglasa</t>
  </si>
  <si>
    <t>Naplata javne rasvjete</t>
  </si>
  <si>
    <t>Usluge javnog bilježnika</t>
  </si>
  <si>
    <t>Usluge Moslavina 5%</t>
  </si>
  <si>
    <t>Držani proračun 5%</t>
  </si>
  <si>
    <t>Stipendije i školarine</t>
  </si>
  <si>
    <t>Udruga stočara, voćara, vinogradara i…</t>
  </si>
  <si>
    <t>Ostale udruge</t>
  </si>
  <si>
    <t>Prihodi od prodaje materijalne imovine - prirodnih bogatstava-POLJOPRIVREDNO ZEMLJIŠTE</t>
  </si>
  <si>
    <t>Prihodi od prodaje materijalne imovine - prirodnih bogatstava-GRAĐEVINSKO ZEMLJIŠTE</t>
  </si>
  <si>
    <t>Prihodi od prodaje građevinskih objekata-STAMBENI OBJEKTI</t>
  </si>
  <si>
    <t>Prihodi od prodaje građevinskih objekata-POSLOVNI OBJEKTI</t>
  </si>
  <si>
    <t>PRIHODI UKUPNO</t>
  </si>
  <si>
    <t>Tekuće pomoći od HZMO, HZZ, HZZO</t>
  </si>
  <si>
    <t>Usluge telefona, pošte i prijevoza</t>
  </si>
  <si>
    <t>Kapitalne pomoći od institucija i tijela Europske unije</t>
  </si>
  <si>
    <t>Naknada troškova osobama izan radnog odnosa</t>
  </si>
  <si>
    <t>ŠKOLSTVO</t>
  </si>
  <si>
    <t>RAZVOJ CIVILNOG DRUŠTVA</t>
  </si>
  <si>
    <t>SOCIJALNA SKRB</t>
  </si>
  <si>
    <t>Program 1010 Jačanje gospodarstva</t>
  </si>
  <si>
    <t>Program :1003 Jedinstveni upravni odjel</t>
  </si>
  <si>
    <t>Program 1004:  Upravljanje imovinom</t>
  </si>
  <si>
    <t>Program 1007:  Organiziranje i provođenje zaštite i spašavanja</t>
  </si>
  <si>
    <t>Program 1011: Javne potrebe iznad standarda u školstvu</t>
  </si>
  <si>
    <t>Program 1012: Socijalna skrb</t>
  </si>
  <si>
    <t>K100301</t>
  </si>
  <si>
    <t xml:space="preserve">Aktivnost: A 100401   </t>
  </si>
  <si>
    <t xml:space="preserve">Aktivnost: A 100701    </t>
  </si>
  <si>
    <t xml:space="preserve">Aktivnost: A 100702    </t>
  </si>
  <si>
    <t xml:space="preserve">Aktivnost: A 100703    </t>
  </si>
  <si>
    <t xml:space="preserve">Aktivnost: A 100801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</si>
  <si>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Aktivnost: A 100802                 </t>
  </si>
  <si>
    <t xml:space="preserve">Aktivnost: A 100803                      </t>
  </si>
  <si>
    <t xml:space="preserve">Aktivnost: A 101001  </t>
  </si>
  <si>
    <t xml:space="preserve">Aktivnost: A101101  </t>
  </si>
  <si>
    <t xml:space="preserve">Aktivnost A 101201:                        </t>
  </si>
  <si>
    <r>
      <t>T</t>
    </r>
    <r>
      <rPr>
        <sz val="8"/>
        <color indexed="8"/>
        <rFont val="Arial"/>
        <family val="2"/>
        <charset val="238"/>
      </rPr>
      <t xml:space="preserve">ekuće donacije </t>
    </r>
  </si>
  <si>
    <t>Aktivnost: A100301</t>
  </si>
  <si>
    <t>Funkcija: 08 Rekreacija, kultura i religija</t>
  </si>
  <si>
    <r>
      <t>F</t>
    </r>
    <r>
      <rPr>
        <b/>
        <sz val="8"/>
        <color indexed="8"/>
        <rFont val="Arial"/>
        <family val="2"/>
        <charset val="238"/>
      </rPr>
      <t>unkcija: 09 Obrazovanje</t>
    </r>
  </si>
  <si>
    <t>Funkcija: 10 Socijalna skrb</t>
  </si>
  <si>
    <t>Funkcija : 05 Zaštita okoliša</t>
  </si>
  <si>
    <t>Funkcija :08  Rekreacija, kultura i religija</t>
  </si>
  <si>
    <t>Funkcija: 07 Zdravstvo</t>
  </si>
  <si>
    <t>Funkcija: 09 Obrazovanje</t>
  </si>
  <si>
    <t>Funkcija: 04 Ekonomski poslovi</t>
  </si>
  <si>
    <t>Funkcija: 04 Opće javne usluge</t>
  </si>
  <si>
    <r>
      <rPr>
        <b/>
        <sz val="8"/>
        <color indexed="8"/>
        <rFont val="Arial"/>
        <family val="2"/>
        <charset val="238"/>
      </rPr>
      <t>Funkcija</t>
    </r>
    <r>
      <rPr>
        <sz val="8"/>
        <color indexed="8"/>
        <rFont val="Arial"/>
        <family val="2"/>
        <charset val="238"/>
      </rPr>
      <t xml:space="preserve">: </t>
    </r>
    <r>
      <rPr>
        <b/>
        <sz val="8"/>
        <color indexed="8"/>
        <rFont val="Arial"/>
        <family val="2"/>
        <charset val="238"/>
      </rPr>
      <t>04 Ekonomski poslovi</t>
    </r>
  </si>
  <si>
    <t>Funkcija: 03 Javni red i sigurnost</t>
  </si>
  <si>
    <t>Funkcija:04 Ekonomski poslovi</t>
  </si>
  <si>
    <t xml:space="preserve">Funkcija:07 Zdravstvo </t>
  </si>
  <si>
    <t>UKUPNO RASHODI</t>
  </si>
  <si>
    <r>
      <t>Pr</t>
    </r>
    <r>
      <rPr>
        <b/>
        <sz val="10"/>
        <color indexed="8"/>
        <rFont val="Arial"/>
        <family val="2"/>
        <charset val="238"/>
      </rPr>
      <t>ogram 1009:  Potpora u poljoprivredi</t>
    </r>
  </si>
  <si>
    <r>
      <t xml:space="preserve">           I</t>
    </r>
    <r>
      <rPr>
        <b/>
        <sz val="9"/>
        <color indexed="8"/>
        <rFont val="Arial"/>
        <family val="2"/>
        <charset val="238"/>
      </rPr>
      <t xml:space="preserve">zvor: </t>
    </r>
  </si>
  <si>
    <t>prihodi poslovanja</t>
  </si>
  <si>
    <t>prihodi od prodaje nefinancijske imovine</t>
  </si>
  <si>
    <t>rashodi poslovanja</t>
  </si>
  <si>
    <t>rashodi za nabavu nefinancijske imovine</t>
  </si>
  <si>
    <t>raspoloživa sredstva iz prethodnih godina</t>
  </si>
  <si>
    <t>neto financiranje</t>
  </si>
  <si>
    <t>višak/manjak+raspoloživa sredstva iz prethodnih godina+neto financiranje</t>
  </si>
  <si>
    <t>RAČUNA PRIHODA I RASHODA</t>
  </si>
  <si>
    <t>Subvencije trgovačkim društvima u javnom sektoru</t>
  </si>
  <si>
    <t>Kredit za komunalnu zonu</t>
  </si>
  <si>
    <t>Subvencije (Moslavina d.o.o.)</t>
  </si>
  <si>
    <t xml:space="preserve">Subvencije trgovačkim društvima u javnom sektoru                        </t>
  </si>
  <si>
    <t>Sufinanciranje CS Mala Ludina</t>
  </si>
  <si>
    <t>Promocije knjiga i očuvanje kulturne baštine</t>
  </si>
  <si>
    <t>Usluge pri registraciji vozila</t>
  </si>
  <si>
    <t>Ostale komunalne usluge</t>
  </si>
  <si>
    <t>Prijevoz pokojnika do Patologije</t>
  </si>
  <si>
    <t>Elektronski mediji</t>
  </si>
  <si>
    <t>Program 1008: Održavanje objekata i uređaja kom. infrastrukture</t>
  </si>
  <si>
    <r>
      <t>Ak</t>
    </r>
    <r>
      <rPr>
        <b/>
        <sz val="8"/>
        <color indexed="8"/>
        <rFont val="Arial"/>
        <family val="2"/>
        <charset val="238"/>
      </rPr>
      <t>tivnost:A100302</t>
    </r>
  </si>
  <si>
    <t xml:space="preserve">Aktivnost A 101105: </t>
  </si>
  <si>
    <t xml:space="preserve">Aktivnost A 101202:                  </t>
  </si>
  <si>
    <t xml:space="preserve">Aktivnost A 101203:         </t>
  </si>
  <si>
    <t xml:space="preserve"> K 100401    </t>
  </si>
  <si>
    <t>Ostrala nematerijalna oprema-projekti</t>
  </si>
  <si>
    <t>Uređenje pučkih domova-G.Vlahinička</t>
  </si>
  <si>
    <t>Uređenje groblja</t>
  </si>
  <si>
    <t>Aktivnost A100806</t>
  </si>
  <si>
    <t>Održavanje javne rasvjete</t>
  </si>
  <si>
    <t>Program:1005 Opremanje uredskog prostora</t>
  </si>
  <si>
    <t>Rashodi za nabavu dugotrajne proizvodne imovine</t>
  </si>
  <si>
    <t>K100501</t>
  </si>
  <si>
    <t>Uredska oprema i namještaj</t>
  </si>
  <si>
    <t>Nematerijalna proizvedna imovina</t>
  </si>
  <si>
    <t>Program:1006 Razvoj i sigurnost prometa</t>
  </si>
  <si>
    <t xml:space="preserve"> K 100601</t>
  </si>
  <si>
    <t xml:space="preserve">Aktivnost: A 100804                    </t>
  </si>
  <si>
    <t>GLAVA  00203</t>
  </si>
  <si>
    <t>GLAVA  00204</t>
  </si>
  <si>
    <t>Sufinanciranje uličnog vodovoda u Ulici Gaj-Mala Ludina</t>
  </si>
  <si>
    <t xml:space="preserve"> K 100402   </t>
  </si>
  <si>
    <t xml:space="preserve"> K 100403  </t>
  </si>
  <si>
    <t xml:space="preserve"> K 100404</t>
  </si>
  <si>
    <t>Uređenje zgrade mrtvačnice na groblju Mala Ludina</t>
  </si>
  <si>
    <t xml:space="preserve">Aktivnost: K 100801                    </t>
  </si>
  <si>
    <t>Sterilizacija i kastracija životinja (sufinanciranje 50%)</t>
  </si>
  <si>
    <t>Aktivnost A100807</t>
  </si>
  <si>
    <t>Popravak autobusnih kućica</t>
  </si>
  <si>
    <t>Ostali rashodi za zaposlene-Team building</t>
  </si>
  <si>
    <t xml:space="preserve">Tekuće donacije-kupnja kombi vozila </t>
  </si>
  <si>
    <t>Podmirenje troškova logopeda</t>
  </si>
  <si>
    <t>Nabava kontejnera i spremnika za smeće</t>
  </si>
  <si>
    <t xml:space="preserve"> K 100602</t>
  </si>
  <si>
    <t xml:space="preserve"> K 100603</t>
  </si>
  <si>
    <t>Tekuće donacije u novcu- (obilježavanje Miholja)</t>
  </si>
  <si>
    <t>Tekuće donacije u novcu-(obilježavanje Vincekova i Jabuke Crvenike)</t>
  </si>
  <si>
    <t>"Šaran"športsko ribolovna udruga</t>
  </si>
  <si>
    <t>Nabava prometnih znakova</t>
  </si>
  <si>
    <t>Aktivnost A100805</t>
  </si>
  <si>
    <t xml:space="preserve">Aktivnost A 101204:         </t>
  </si>
  <si>
    <t>Usluge tekućeg i investicijskog održavanja opreme</t>
  </si>
  <si>
    <t xml:space="preserve">Kamate na minus po žiro računu </t>
  </si>
  <si>
    <t>Ostala nematerijalna imovina-Projekt dvorane</t>
  </si>
  <si>
    <t>Kupnja  automobila</t>
  </si>
  <si>
    <t>Uređenje pučkih domova-Velika Ludina</t>
  </si>
  <si>
    <t>Uređenje pučkih domova-Kompator</t>
  </si>
  <si>
    <t xml:space="preserve"> K 100406</t>
  </si>
  <si>
    <t xml:space="preserve">Dječje igralište Okoli </t>
  </si>
  <si>
    <t>Sportski i rekreacijski tereni</t>
  </si>
  <si>
    <t xml:space="preserve"> K 100407</t>
  </si>
  <si>
    <t>Uređenje Reciklažnog dvorišta</t>
  </si>
  <si>
    <t>Ostali poslovni građevinski objekti</t>
  </si>
  <si>
    <t>Ceste, željeznice i ostali promet</t>
  </si>
  <si>
    <t xml:space="preserve">Obrtnička ulica, Velika Ludina </t>
  </si>
  <si>
    <t xml:space="preserve">Vatrogasna oprema i ostali troškovi </t>
  </si>
  <si>
    <t>Aktivnost A100808</t>
  </si>
  <si>
    <t xml:space="preserve">Kanalizacija Cvjetna ulica </t>
  </si>
  <si>
    <t>Plinovod, vodovod, kanalizacija</t>
  </si>
  <si>
    <t>Aktivnost: A 101002</t>
  </si>
  <si>
    <t>Sufinanciranje školskih udžbenika,tableta i ostalog školskog materijala</t>
  </si>
  <si>
    <t>Ostale tekuće donacije-škola plivanja</t>
  </si>
  <si>
    <t>Deratizacija i dezinskecija</t>
  </si>
  <si>
    <t>Kamate na kreditno zaduženje</t>
  </si>
  <si>
    <t xml:space="preserve">Izgradnja i rekostrukcija Dječjeg Vrtića </t>
  </si>
  <si>
    <t>Poslovni objekti</t>
  </si>
  <si>
    <t>Zgrade znastvenih i obrazovnih institucija</t>
  </si>
  <si>
    <t xml:space="preserve">Prijevoz na posao i sa posla </t>
  </si>
  <si>
    <t>Rashodi za nabavu proizv. Dugotrajne imovine</t>
  </si>
  <si>
    <t xml:space="preserve">Računalni programi </t>
  </si>
  <si>
    <t>Javna rasvjeta</t>
  </si>
  <si>
    <t>Ostali građevinski objekti</t>
  </si>
  <si>
    <t>Postrojenje i oprema</t>
  </si>
  <si>
    <t xml:space="preserve">Računala i računalna oprema </t>
  </si>
  <si>
    <t>Uređaji ,strojevi i oprema za ostale namjene</t>
  </si>
  <si>
    <t>Rashodi za nabavu nefinacijske imovine</t>
  </si>
  <si>
    <t>Rashodi za nabavu prizvedene dugotrajne imovine</t>
  </si>
  <si>
    <t>Izdaci za financijsku imovinu i otpate zajmova</t>
  </si>
  <si>
    <t xml:space="preserve">Izdaci za otplatu glavnice primljenih kredita i zajmova </t>
  </si>
  <si>
    <t>Otplata glavnice primljenih zajmova od kreditnih i ostalih financijskih institucija izvan javnog sektora</t>
  </si>
  <si>
    <t>Aktivnost: A101102</t>
  </si>
  <si>
    <t xml:space="preserve">Sufinaciranje produžene nastave </t>
  </si>
  <si>
    <t xml:space="preserve">Aktivnost A 101106: </t>
  </si>
  <si>
    <t xml:space="preserve">Aktivnost A 101107: </t>
  </si>
  <si>
    <t>Uređenje groblja (ograda, staze,grobovi)</t>
  </si>
  <si>
    <t xml:space="preserve">Cvjetna ulica, Velika Ludina </t>
  </si>
  <si>
    <t xml:space="preserve">Ostale naknade zaposlenima </t>
  </si>
  <si>
    <t>Mediciska oprema (defibrilator)</t>
  </si>
  <si>
    <t>Program 1013: Razvoj sporta i rekreacije</t>
  </si>
  <si>
    <t>Program 1014: Zaštita okoliša</t>
  </si>
  <si>
    <t>Program 1015: Zaštita, očuvanje i unapređenje zdravlja</t>
  </si>
  <si>
    <t xml:space="preserve">Program zaštite divljači </t>
  </si>
  <si>
    <t xml:space="preserve">Aktivnost A 101301    </t>
  </si>
  <si>
    <t xml:space="preserve">Aktivnost A 101302   </t>
  </si>
  <si>
    <t xml:space="preserve">Aktivnost A 101303  </t>
  </si>
  <si>
    <t xml:space="preserve">Aktivnost A 101304   </t>
  </si>
  <si>
    <t xml:space="preserve">Aktivnost A 101401   </t>
  </si>
  <si>
    <t xml:space="preserve">Aktivnost A 101402  </t>
  </si>
  <si>
    <t xml:space="preserve">Aktivnost A 101403   </t>
  </si>
  <si>
    <t>K 101401</t>
  </si>
  <si>
    <t xml:space="preserve">Aktivnost: A 101501 </t>
  </si>
  <si>
    <t>Aktivnost: A 101502</t>
  </si>
  <si>
    <t xml:space="preserve">Aktivnost: A 101503 </t>
  </si>
  <si>
    <t xml:space="preserve">Aktivnost: A 101504 </t>
  </si>
  <si>
    <t xml:space="preserve">Donacije za provednu programa zaštite od divljači </t>
  </si>
  <si>
    <t xml:space="preserve">Aktivnost A 101601    </t>
  </si>
  <si>
    <t>DJELATNOST KULTURE</t>
  </si>
  <si>
    <t xml:space="preserve">Crvka Sv. Mihaela V.Ludina </t>
  </si>
  <si>
    <t>Program 1017: Program očuvanja kulturne baštine</t>
  </si>
  <si>
    <t>Obnova sakralnih objekata</t>
  </si>
  <si>
    <t>Program 1018: Razvoj civilnog društva</t>
  </si>
  <si>
    <t>Aktivnost A 101801:</t>
  </si>
  <si>
    <t>Aktivnost A 101802:</t>
  </si>
  <si>
    <t>Aktivnost A 101803</t>
  </si>
  <si>
    <t xml:space="preserve">Aktivnost A 101804 : </t>
  </si>
  <si>
    <t>Aktivnost A 101805 :</t>
  </si>
  <si>
    <t>Aktivnost A 101806 :</t>
  </si>
  <si>
    <t>Aktivnost A 101807 :</t>
  </si>
  <si>
    <t>Program 1019:  Program predškolskog odgoja</t>
  </si>
  <si>
    <t xml:space="preserve">Aktivnost A 101901               </t>
  </si>
  <si>
    <t xml:space="preserve"> K 101901</t>
  </si>
  <si>
    <t>Program 1020: Program javnih potreba u kulturi</t>
  </si>
  <si>
    <t xml:space="preserve">Aktivnost A 102001:   </t>
  </si>
  <si>
    <t xml:space="preserve">Program 1016: </t>
  </si>
  <si>
    <t>Aktivnost:    A100203</t>
  </si>
  <si>
    <t>Održavanje izbora</t>
  </si>
  <si>
    <t>Knjige,umjetnička djela i ostale izložbene vrijednosti</t>
  </si>
  <si>
    <t xml:space="preserve">Otplata glavnice primljenih zajmova od kreditnih i ostalih financijskh institucija izvan javnog sektora </t>
  </si>
  <si>
    <t>KONTO 8 - Prihodi od financijske imovine</t>
  </si>
  <si>
    <t>KONTO 5 - izdaci za finanijsku imovinu i otplate zajmova</t>
  </si>
  <si>
    <r>
      <t xml:space="preserve"> </t>
    </r>
    <r>
      <rPr>
        <sz val="10"/>
        <rFont val="Arial"/>
        <family val="2"/>
        <charset val="238"/>
      </rPr>
      <t>i rashoda i Računu financiranja za 2020. godinu kako slijedi:</t>
    </r>
  </si>
  <si>
    <t>PRIHOD OD FINANCIJSKE IMOVINE I ZADUŽIVANJA</t>
  </si>
  <si>
    <t xml:space="preserve">Primljeni krediti i zajmovi od kreditnih i ostalih financijskih institucija izvan javnog sektora </t>
  </si>
  <si>
    <t>Rashodi za nabavu dugotrajne neproizvede</t>
  </si>
  <si>
    <t xml:space="preserve">Doprinosi na plaću </t>
  </si>
  <si>
    <t>Funkcija:0560 Poslovi i usluge zaštite okoliša koji nisu drugdje svrstani</t>
  </si>
  <si>
    <t>Aktivnost: A 101404</t>
  </si>
  <si>
    <t xml:space="preserve">Izgradnja autobusne kućice </t>
  </si>
  <si>
    <t>Aktivnost K 100802</t>
  </si>
  <si>
    <t xml:space="preserve"> K 100405</t>
  </si>
  <si>
    <t>Aktivnost: A 100901</t>
  </si>
  <si>
    <t xml:space="preserve">Aktivnost: A100902                                                          </t>
  </si>
  <si>
    <r>
      <t>Ak</t>
    </r>
    <r>
      <rPr>
        <b/>
        <sz val="8"/>
        <color indexed="8"/>
        <rFont val="Arial"/>
        <family val="2"/>
        <charset val="238"/>
      </rPr>
      <t>tivnost:A100303</t>
    </r>
  </si>
  <si>
    <t xml:space="preserve">Aktivnost A 101701    </t>
  </si>
  <si>
    <t xml:space="preserve">Aktivnost A 101702 </t>
  </si>
  <si>
    <t>Ulica Bukovec , Grabrov Potok</t>
  </si>
  <si>
    <t>Prihodi i primici od finacijskog zaduženja</t>
  </si>
  <si>
    <t>Opći prihodi i primici i prihodi za posebne namjene, primici od zaduživanja</t>
  </si>
  <si>
    <t>Rekonstukcija i modernizacija javne rasvjete - Led rasvjeta</t>
  </si>
  <si>
    <t>Unutarnje opremanje ( namještaj, pomagala…)</t>
  </si>
  <si>
    <t>Prijamni centar Repušnica</t>
  </si>
  <si>
    <t>Subvencije trgovačkim društvima,obrtnicima pogođenim virusom covid-19</t>
  </si>
  <si>
    <t>Aktivnost: A 101003</t>
  </si>
  <si>
    <t>Kapitalne pomoći</t>
  </si>
  <si>
    <t xml:space="preserve">Prihodi od prodaje postrojenja i opreme </t>
  </si>
  <si>
    <t>Kapitalne pomoći kreditnim i ostalim finacijskim institucijama te trgovačkim društvima u javnog sektora</t>
  </si>
  <si>
    <t>Kapitalne pomoći Moslavina d.o.o.</t>
  </si>
  <si>
    <t xml:space="preserve">Rashodi poslovanja </t>
  </si>
  <si>
    <t xml:space="preserve">Aktivnost A 101103:   </t>
  </si>
  <si>
    <t>Funkcija: 0490 Ekonomski poslovi koji nisu drugdje svrstani</t>
  </si>
  <si>
    <t>Funkcija:0421 Poljoprivreda</t>
  </si>
  <si>
    <t>Aktivnost: A 100704</t>
  </si>
  <si>
    <t>Ministarstvo unutarnjih poslova</t>
  </si>
  <si>
    <t>Sufinaciranje izrade tehničke dokumentacije za energetsku obnovu objekta policijske postaje Kutina</t>
  </si>
  <si>
    <t xml:space="preserve"> K 100408</t>
  </si>
  <si>
    <t>Uređenje prilaza DVD Vidrenjak</t>
  </si>
  <si>
    <t>Sufinanciranje popravka oštećenih bankina na području općine Ž3130, Ž3158 i L33003</t>
  </si>
  <si>
    <t xml:space="preserve">Aktivnost:      </t>
  </si>
  <si>
    <t>Subvencije trgovačkim društvima u javnom sketoru</t>
  </si>
  <si>
    <t>Subvencija Županijska uprava za ceste</t>
  </si>
  <si>
    <t xml:space="preserve"> A 1001004</t>
  </si>
  <si>
    <t xml:space="preserve"> A 1001005</t>
  </si>
  <si>
    <t xml:space="preserve">Subvencija Moslavačkom listu </t>
  </si>
  <si>
    <t>Tekući plan 2020</t>
  </si>
  <si>
    <t>Izvorni plan 2020</t>
  </si>
  <si>
    <t>Izvršenje do 31.12.2020</t>
  </si>
  <si>
    <t>Indeks 5/4</t>
  </si>
  <si>
    <t>Izvršenje 2020</t>
  </si>
  <si>
    <t>Indeks 4/3</t>
  </si>
  <si>
    <t>Izvršenje 2019</t>
  </si>
  <si>
    <t>Indeks 6/3</t>
  </si>
  <si>
    <t xml:space="preserve">Prihodi od prodaje vlasničkog udjela Mali Lošinj </t>
  </si>
  <si>
    <t>Ostali nespomenuti građevinski objekti</t>
  </si>
  <si>
    <t>izvršenje 6/5</t>
  </si>
  <si>
    <t>Indeks 6/5</t>
  </si>
  <si>
    <t>Izvrešenje 2020</t>
  </si>
  <si>
    <t>Indeks 5/2</t>
  </si>
  <si>
    <t xml:space="preserve">                               IZVJEŠTAJ O IZVRŠENJU PRORAČUNA OPĆINE VELIKA LUDINA</t>
  </si>
  <si>
    <t xml:space="preserve">                                            ZA RAZDOBLJE OD 01.01.2020 do 31.12.2020 GODINE</t>
  </si>
  <si>
    <t>objavit će se u Službenim novinama Općine Velika Ludina</t>
  </si>
  <si>
    <t xml:space="preserve">                     </t>
  </si>
  <si>
    <t xml:space="preserve">                                                                     Vjekoslav Kamenščak</t>
  </si>
  <si>
    <t>Godišnji izvještaj o Izvršenju Proračuna Općine Velika Ludina za 2020. godinu</t>
  </si>
  <si>
    <t xml:space="preserve">Proračun Općine Velika Ludina za 2020 godinu (Službene novine  Općine Velika Ludina br. 10/19, 3/20, 5/20, 6/20) ostvaren je u razdoblju od </t>
  </si>
  <si>
    <t>01.01.2020 do 31.12.2020. godini kako slijedi :</t>
  </si>
  <si>
    <t xml:space="preserve"> Na temelju članka 110. Zakona o Proračunu ( NN broj 87/08, 136/12 i 15/15 ), Pravilnika o polugodišnjem i godišnjem izvještavanju o izvršenju </t>
  </si>
  <si>
    <t>3/18, 5/18 – pročišćeni tekst, 5/20 i 1/21) Općinsko vijeće Općine Velika Ludina na svojoj 38. sjednici održanoj 25.03.2021. god. donijelo je</t>
  </si>
  <si>
    <t>Proračuna (NN 24/13 i102/17 i 01/20) i članka 34. i 35. Statuta Općine Velika Ludina ("Službene novine" Općine Velika Ludina broj  6/09, 7/11, 2/13 6/14,</t>
  </si>
  <si>
    <t>Velika Ludina, 25.03.2021.</t>
  </si>
  <si>
    <t>KLASA:400-06/21-01/04                                                                                Predsjednik:</t>
  </si>
  <si>
    <t>URBROJ:2176/19-02-21-4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</si>
</sst>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39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65"/>
        <bgColor theme="4" tint="0.59996337778862885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theme="0"/>
      </patternFill>
    </fill>
    <fill>
      <patternFill patternType="solid">
        <fgColor theme="7"/>
        <bgColor theme="0"/>
      </patternFill>
    </fill>
    <fill>
      <patternFill patternType="solid">
        <fgColor rgb="FFCCFF66"/>
        <bgColor theme="5" tint="0.39994506668294322"/>
      </patternFill>
    </fill>
    <fill>
      <patternFill patternType="solid">
        <fgColor theme="9" tint="0.39997558519241921"/>
        <bgColor theme="4" tint="0.3999145481734672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theme="9" tint="0.39997558519241921"/>
        <bgColor theme="0"/>
      </patternFill>
    </fill>
    <fill>
      <patternFill patternType="solid">
        <fgColor rgb="FFFFC00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3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81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3" fontId="0" fillId="0" borderId="0" xfId="0" applyNumberFormat="1"/>
    <xf numFmtId="3" fontId="5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Fill="1"/>
    <xf numFmtId="0" fontId="4" fillId="0" borderId="0" xfId="0" applyFont="1" applyFill="1"/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5" fillId="0" borderId="0" xfId="0" applyFont="1" applyAlignment="1">
      <alignment wrapText="1"/>
    </xf>
    <xf numFmtId="0" fontId="7" fillId="0" borderId="0" xfId="0" applyFont="1"/>
    <xf numFmtId="0" fontId="5" fillId="0" borderId="0" xfId="0" applyFont="1"/>
    <xf numFmtId="0" fontId="7" fillId="0" borderId="0" xfId="0" applyFont="1" applyAlignment="1" applyProtection="1">
      <alignment wrapText="1"/>
    </xf>
    <xf numFmtId="0" fontId="4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wrapText="1"/>
    </xf>
    <xf numFmtId="0" fontId="6" fillId="0" borderId="0" xfId="0" applyFont="1" applyProtection="1"/>
    <xf numFmtId="0" fontId="5" fillId="0" borderId="0" xfId="0" applyFont="1" applyBorder="1" applyAlignment="1">
      <alignment wrapText="1"/>
    </xf>
    <xf numFmtId="0" fontId="0" fillId="0" borderId="0" xfId="0" applyBorder="1" applyProtection="1"/>
    <xf numFmtId="0" fontId="5" fillId="0" borderId="0" xfId="0" applyFont="1" applyBorder="1" applyAlignment="1" applyProtection="1">
      <alignment wrapText="1"/>
    </xf>
    <xf numFmtId="0" fontId="5" fillId="0" borderId="0" xfId="0" applyFont="1" applyAlignment="1" applyProtection="1">
      <alignment horizont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3" fontId="0" fillId="0" borderId="0" xfId="0" applyNumberFormat="1" applyProtection="1">
      <protection locked="0"/>
    </xf>
    <xf numFmtId="0" fontId="0" fillId="0" borderId="0" xfId="0" applyAlignment="1" applyProtection="1">
      <alignment horizontal="right" wrapText="1"/>
      <protection locked="0"/>
    </xf>
    <xf numFmtId="0" fontId="13" fillId="0" borderId="0" xfId="0" applyFont="1" applyAlignment="1">
      <alignment horizontal="center"/>
    </xf>
    <xf numFmtId="0" fontId="13" fillId="0" borderId="0" xfId="0" applyFont="1"/>
    <xf numFmtId="0" fontId="4" fillId="0" borderId="0" xfId="0" applyFont="1" applyBorder="1"/>
    <xf numFmtId="0" fontId="0" fillId="0" borderId="0" xfId="0" applyBorder="1"/>
    <xf numFmtId="0" fontId="0" fillId="0" borderId="0" xfId="0" applyAlignment="1" applyProtection="1"/>
    <xf numFmtId="0" fontId="6" fillId="0" borderId="0" xfId="0" applyFont="1" applyAlignment="1" applyProtection="1"/>
    <xf numFmtId="0" fontId="4" fillId="2" borderId="0" xfId="0" applyFont="1" applyFill="1"/>
    <xf numFmtId="0" fontId="4" fillId="0" borderId="0" xfId="0" applyFont="1" applyFill="1" applyAlignment="1">
      <alignment horizontal="center"/>
    </xf>
    <xf numFmtId="0" fontId="7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3" fontId="7" fillId="0" borderId="0" xfId="0" applyNumberFormat="1" applyFont="1" applyAlignment="1" applyProtection="1">
      <alignment wrapText="1"/>
    </xf>
    <xf numFmtId="3" fontId="7" fillId="0" borderId="0" xfId="0" applyNumberFormat="1" applyFont="1" applyAlignment="1" applyProtection="1">
      <alignment horizontal="center" wrapText="1"/>
    </xf>
    <xf numFmtId="3" fontId="5" fillId="0" borderId="0" xfId="0" applyNumberFormat="1" applyFont="1" applyAlignment="1" applyProtection="1">
      <alignment wrapText="1"/>
    </xf>
    <xf numFmtId="3" fontId="5" fillId="0" borderId="0" xfId="0" applyNumberFormat="1" applyFont="1" applyAlignment="1">
      <alignment wrapText="1"/>
    </xf>
    <xf numFmtId="0" fontId="7" fillId="2" borderId="0" xfId="0" applyFont="1" applyFill="1"/>
    <xf numFmtId="3" fontId="6" fillId="0" borderId="0" xfId="0" applyNumberFormat="1" applyFont="1" applyFill="1" applyBorder="1" applyProtection="1"/>
    <xf numFmtId="0" fontId="0" fillId="2" borderId="0" xfId="0" applyFill="1"/>
    <xf numFmtId="0" fontId="13" fillId="0" borderId="0" xfId="0" applyFont="1" applyBorder="1"/>
    <xf numFmtId="0" fontId="4" fillId="2" borderId="0" xfId="0" applyFont="1" applyFill="1" applyBorder="1"/>
    <xf numFmtId="0" fontId="0" fillId="2" borderId="0" xfId="0" applyFill="1" applyBorder="1"/>
    <xf numFmtId="0" fontId="0" fillId="4" borderId="0" xfId="0" applyFill="1"/>
    <xf numFmtId="0" fontId="0" fillId="5" borderId="0" xfId="0" applyFill="1"/>
    <xf numFmtId="0" fontId="0" fillId="3" borderId="0" xfId="0" applyFill="1"/>
    <xf numFmtId="0" fontId="0" fillId="6" borderId="0" xfId="0" applyFill="1"/>
    <xf numFmtId="3" fontId="5" fillId="0" borderId="1" xfId="0" applyNumberFormat="1" applyFont="1" applyBorder="1" applyAlignment="1">
      <alignment horizontal="right"/>
    </xf>
    <xf numFmtId="0" fontId="0" fillId="0" borderId="1" xfId="0" applyBorder="1"/>
    <xf numFmtId="3" fontId="5" fillId="0" borderId="5" xfId="0" applyNumberFormat="1" applyFont="1" applyBorder="1" applyAlignment="1">
      <alignment horizontal="right"/>
    </xf>
    <xf numFmtId="0" fontId="0" fillId="0" borderId="5" xfId="0" applyBorder="1"/>
    <xf numFmtId="0" fontId="0" fillId="0" borderId="0" xfId="0" applyFill="1" applyBorder="1"/>
    <xf numFmtId="0" fontId="18" fillId="0" borderId="0" xfId="0" applyFont="1" applyAlignment="1" applyProtection="1">
      <alignment horizontal="center" wrapText="1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Fill="1" applyAlignment="1">
      <alignment horizontal="center"/>
    </xf>
    <xf numFmtId="0" fontId="6" fillId="0" borderId="2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wrapText="1"/>
    </xf>
    <xf numFmtId="0" fontId="12" fillId="6" borderId="7" xfId="0" applyFont="1" applyFill="1" applyBorder="1" applyAlignment="1" applyProtection="1">
      <alignment wrapText="1"/>
    </xf>
    <xf numFmtId="3" fontId="12" fillId="6" borderId="2" xfId="0" applyNumberFormat="1" applyFont="1" applyFill="1" applyBorder="1" applyProtection="1"/>
    <xf numFmtId="0" fontId="12" fillId="6" borderId="2" xfId="0" applyFont="1" applyFill="1" applyBorder="1" applyAlignment="1" applyProtection="1">
      <alignment wrapText="1"/>
    </xf>
    <xf numFmtId="0" fontId="12" fillId="0" borderId="2" xfId="0" applyFont="1" applyFill="1" applyBorder="1" applyAlignment="1" applyProtection="1">
      <alignment horizontal="left"/>
    </xf>
    <xf numFmtId="0" fontId="12" fillId="0" borderId="2" xfId="0" applyFont="1" applyFill="1" applyBorder="1" applyAlignment="1" applyProtection="1">
      <alignment wrapText="1"/>
    </xf>
    <xf numFmtId="0" fontId="12" fillId="0" borderId="0" xfId="0" applyFont="1" applyFill="1" applyBorder="1"/>
    <xf numFmtId="0" fontId="0" fillId="0" borderId="0" xfId="0" applyBorder="1" applyAlignment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Border="1" applyAlignment="1"/>
    <xf numFmtId="0" fontId="0" fillId="0" borderId="0" xfId="0" applyBorder="1" applyAlignment="1">
      <alignment vertical="center"/>
    </xf>
    <xf numFmtId="0" fontId="4" fillId="9" borderId="2" xfId="0" applyFont="1" applyFill="1" applyBorder="1" applyAlignment="1" applyProtection="1">
      <alignment horizontal="left"/>
    </xf>
    <xf numFmtId="0" fontId="4" fillId="9" borderId="2" xfId="0" applyFont="1" applyFill="1" applyBorder="1" applyAlignment="1" applyProtection="1">
      <alignment wrapText="1"/>
    </xf>
    <xf numFmtId="0" fontId="12" fillId="9" borderId="2" xfId="0" applyFont="1" applyFill="1" applyBorder="1" applyAlignment="1" applyProtection="1">
      <alignment wrapText="1"/>
    </xf>
    <xf numFmtId="0" fontId="11" fillId="9" borderId="2" xfId="0" applyFont="1" applyFill="1" applyBorder="1" applyAlignment="1" applyProtection="1">
      <alignment horizontal="left"/>
    </xf>
    <xf numFmtId="0" fontId="7" fillId="10" borderId="8" xfId="0" applyFont="1" applyFill="1" applyBorder="1" applyAlignment="1" applyProtection="1">
      <alignment wrapText="1"/>
    </xf>
    <xf numFmtId="0" fontId="6" fillId="0" borderId="2" xfId="0" applyFont="1" applyFill="1" applyBorder="1" applyAlignment="1" applyProtection="1">
      <alignment horizontal="left"/>
    </xf>
    <xf numFmtId="0" fontId="26" fillId="11" borderId="9" xfId="0" applyFont="1" applyFill="1" applyBorder="1" applyAlignment="1" applyProtection="1">
      <alignment horizontal="left"/>
    </xf>
    <xf numFmtId="0" fontId="27" fillId="10" borderId="0" xfId="0" applyFont="1" applyFill="1" applyBorder="1"/>
    <xf numFmtId="0" fontId="22" fillId="0" borderId="15" xfId="0" applyFont="1" applyBorder="1" applyAlignment="1" applyProtection="1">
      <alignment horizontal="left" vertical="top"/>
    </xf>
    <xf numFmtId="0" fontId="22" fillId="0" borderId="14" xfId="0" applyFont="1" applyBorder="1" applyAlignment="1" applyProtection="1">
      <alignment horizontal="left" wrapText="1"/>
    </xf>
    <xf numFmtId="3" fontId="22" fillId="0" borderId="11" xfId="0" applyNumberFormat="1" applyFont="1" applyBorder="1" applyAlignment="1" applyProtection="1">
      <alignment horizontal="right"/>
    </xf>
    <xf numFmtId="0" fontId="4" fillId="9" borderId="18" xfId="0" applyFont="1" applyFill="1" applyBorder="1" applyAlignment="1" applyProtection="1">
      <alignment horizontal="left" vertical="top"/>
    </xf>
    <xf numFmtId="3" fontId="12" fillId="6" borderId="19" xfId="0" applyNumberFormat="1" applyFont="1" applyFill="1" applyBorder="1" applyAlignment="1" applyProtection="1">
      <alignment horizontal="right"/>
    </xf>
    <xf numFmtId="0" fontId="11" fillId="9" borderId="18" xfId="0" applyFont="1" applyFill="1" applyBorder="1" applyAlignment="1" applyProtection="1">
      <alignment horizontal="left" vertical="top"/>
    </xf>
    <xf numFmtId="3" fontId="12" fillId="6" borderId="13" xfId="0" applyNumberFormat="1" applyFont="1" applyFill="1" applyBorder="1" applyAlignment="1" applyProtection="1">
      <alignment horizontal="right"/>
    </xf>
    <xf numFmtId="3" fontId="12" fillId="6" borderId="19" xfId="0" applyNumberFormat="1" applyFont="1" applyFill="1" applyBorder="1" applyProtection="1"/>
    <xf numFmtId="0" fontId="12" fillId="6" borderId="18" xfId="0" applyFont="1" applyFill="1" applyBorder="1" applyAlignment="1" applyProtection="1">
      <alignment horizontal="left" vertical="top"/>
    </xf>
    <xf numFmtId="0" fontId="12" fillId="6" borderId="20" xfId="0" applyFont="1" applyFill="1" applyBorder="1" applyAlignment="1" applyProtection="1">
      <alignment horizontal="left" vertical="top"/>
    </xf>
    <xf numFmtId="0" fontId="12" fillId="9" borderId="18" xfId="0" applyFont="1" applyFill="1" applyBorder="1" applyAlignment="1" applyProtection="1">
      <alignment horizontal="left" vertical="top"/>
    </xf>
    <xf numFmtId="0" fontId="11" fillId="9" borderId="2" xfId="0" applyFont="1" applyFill="1" applyBorder="1" applyAlignment="1" applyProtection="1">
      <alignment wrapText="1"/>
    </xf>
    <xf numFmtId="3" fontId="11" fillId="9" borderId="19" xfId="0" applyNumberFormat="1" applyFont="1" applyFill="1" applyBorder="1" applyAlignment="1" applyProtection="1">
      <alignment horizontal="right"/>
    </xf>
    <xf numFmtId="0" fontId="11" fillId="9" borderId="16" xfId="0" applyFont="1" applyFill="1" applyBorder="1" applyAlignment="1" applyProtection="1">
      <alignment horizontal="left" vertical="top"/>
    </xf>
    <xf numFmtId="0" fontId="11" fillId="9" borderId="6" xfId="0" applyFont="1" applyFill="1" applyBorder="1" applyAlignment="1" applyProtection="1">
      <alignment wrapText="1"/>
    </xf>
    <xf numFmtId="3" fontId="11" fillId="9" borderId="17" xfId="0" applyNumberFormat="1" applyFont="1" applyFill="1" applyBorder="1" applyProtection="1"/>
    <xf numFmtId="0" fontId="19" fillId="22" borderId="15" xfId="0" applyFont="1" applyFill="1" applyBorder="1" applyAlignment="1" applyProtection="1">
      <alignment horizontal="left" vertical="top"/>
    </xf>
    <xf numFmtId="0" fontId="19" fillId="22" borderId="14" xfId="0" applyFont="1" applyFill="1" applyBorder="1" applyAlignment="1" applyProtection="1">
      <alignment wrapText="1"/>
    </xf>
    <xf numFmtId="3" fontId="20" fillId="22" borderId="11" xfId="0" applyNumberFormat="1" applyFont="1" applyFill="1" applyBorder="1" applyProtection="1"/>
    <xf numFmtId="0" fontId="4" fillId="9" borderId="16" xfId="0" applyFont="1" applyFill="1" applyBorder="1" applyAlignment="1" applyProtection="1">
      <alignment horizontal="left" vertical="top"/>
    </xf>
    <xf numFmtId="0" fontId="4" fillId="9" borderId="6" xfId="0" applyFont="1" applyFill="1" applyBorder="1" applyAlignment="1" applyProtection="1">
      <alignment wrapText="1"/>
    </xf>
    <xf numFmtId="3" fontId="11" fillId="9" borderId="17" xfId="0" applyNumberFormat="1" applyFont="1" applyFill="1" applyBorder="1" applyAlignment="1" applyProtection="1">
      <alignment horizontal="right"/>
    </xf>
    <xf numFmtId="3" fontId="20" fillId="22" borderId="11" xfId="0" applyNumberFormat="1" applyFont="1" applyFill="1" applyBorder="1" applyAlignment="1" applyProtection="1">
      <alignment horizontal="right"/>
    </xf>
    <xf numFmtId="0" fontId="0" fillId="0" borderId="15" xfId="0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9" borderId="2" xfId="0" applyFont="1" applyFill="1" applyBorder="1" applyAlignment="1" applyProtection="1">
      <alignment horizontal="left" wrapText="1"/>
    </xf>
    <xf numFmtId="0" fontId="11" fillId="0" borderId="15" xfId="0" applyFont="1" applyBorder="1" applyAlignment="1" applyProtection="1">
      <alignment horizontal="center"/>
    </xf>
    <xf numFmtId="0" fontId="11" fillId="0" borderId="14" xfId="0" applyFont="1" applyBorder="1" applyAlignment="1" applyProtection="1">
      <alignment horizontal="left" wrapText="1"/>
    </xf>
    <xf numFmtId="0" fontId="11" fillId="0" borderId="15" xfId="0" applyFont="1" applyBorder="1" applyAlignment="1" applyProtection="1">
      <alignment horizontal="center" vertical="center" wrapText="1"/>
    </xf>
    <xf numFmtId="0" fontId="11" fillId="0" borderId="14" xfId="0" applyFont="1" applyBorder="1" applyAlignment="1" applyProtection="1">
      <alignment horizontal="center" vertical="center" wrapText="1"/>
    </xf>
    <xf numFmtId="3" fontId="4" fillId="9" borderId="2" xfId="0" applyNumberFormat="1" applyFont="1" applyFill="1" applyBorder="1" applyAlignment="1" applyProtection="1">
      <alignment horizontal="right"/>
    </xf>
    <xf numFmtId="3" fontId="6" fillId="0" borderId="2" xfId="0" applyNumberFormat="1" applyFont="1" applyFill="1" applyBorder="1" applyAlignment="1" applyProtection="1">
      <alignment horizontal="right"/>
    </xf>
    <xf numFmtId="3" fontId="11" fillId="9" borderId="2" xfId="0" applyNumberFormat="1" applyFont="1" applyFill="1" applyBorder="1" applyAlignment="1" applyProtection="1">
      <alignment horizontal="right"/>
    </xf>
    <xf numFmtId="3" fontId="12" fillId="0" borderId="2" xfId="0" applyNumberFormat="1" applyFont="1" applyFill="1" applyBorder="1" applyAlignment="1" applyProtection="1">
      <alignment horizontal="right"/>
    </xf>
    <xf numFmtId="3" fontId="4" fillId="9" borderId="2" xfId="0" applyNumberFormat="1" applyFont="1" applyFill="1" applyBorder="1" applyAlignment="1" applyProtection="1">
      <alignment horizontal="right" wrapText="1"/>
    </xf>
    <xf numFmtId="0" fontId="4" fillId="9" borderId="6" xfId="0" applyFont="1" applyFill="1" applyBorder="1" applyAlignment="1" applyProtection="1">
      <alignment horizontal="left"/>
    </xf>
    <xf numFmtId="3" fontId="4" fillId="9" borderId="6" xfId="0" applyNumberFormat="1" applyFont="1" applyFill="1" applyBorder="1" applyAlignment="1" applyProtection="1">
      <alignment horizontal="right"/>
    </xf>
    <xf numFmtId="0" fontId="19" fillId="22" borderId="15" xfId="0" applyFont="1" applyFill="1" applyBorder="1" applyAlignment="1" applyProtection="1">
      <alignment horizontal="left"/>
    </xf>
    <xf numFmtId="3" fontId="19" fillId="22" borderId="11" xfId="0" applyNumberFormat="1" applyFont="1" applyFill="1" applyBorder="1" applyAlignment="1" applyProtection="1">
      <alignment horizontal="right"/>
    </xf>
    <xf numFmtId="0" fontId="3" fillId="0" borderId="0" xfId="0" applyFont="1" applyProtection="1"/>
    <xf numFmtId="0" fontId="3" fillId="0" borderId="0" xfId="0" applyFont="1" applyAlignment="1" applyProtection="1">
      <alignment horizontal="center" wrapText="1"/>
    </xf>
    <xf numFmtId="0" fontId="2" fillId="0" borderId="0" xfId="0" applyFont="1"/>
    <xf numFmtId="0" fontId="19" fillId="23" borderId="14" xfId="0" applyFont="1" applyFill="1" applyBorder="1" applyAlignment="1" applyProtection="1">
      <alignment wrapText="1"/>
    </xf>
    <xf numFmtId="0" fontId="7" fillId="9" borderId="24" xfId="0" applyFont="1" applyFill="1" applyBorder="1" applyAlignment="1" applyProtection="1">
      <alignment horizontal="left" wrapText="1"/>
    </xf>
    <xf numFmtId="0" fontId="7" fillId="10" borderId="24" xfId="0" applyFont="1" applyFill="1" applyBorder="1" applyAlignment="1" applyProtection="1">
      <alignment horizontal="left" wrapText="1"/>
    </xf>
    <xf numFmtId="0" fontId="4" fillId="10" borderId="16" xfId="0" applyFont="1" applyFill="1" applyBorder="1" applyAlignment="1" applyProtection="1">
      <alignment horizontal="left" wrapText="1"/>
    </xf>
    <xf numFmtId="0" fontId="7" fillId="2" borderId="16" xfId="0" applyFont="1" applyFill="1" applyBorder="1" applyAlignment="1" applyProtection="1">
      <alignment horizontal="left" wrapText="1"/>
    </xf>
    <xf numFmtId="0" fontId="7" fillId="13" borderId="18" xfId="0" applyFont="1" applyFill="1" applyBorder="1" applyAlignment="1" applyProtection="1">
      <alignment horizontal="left" wrapText="1"/>
    </xf>
    <xf numFmtId="0" fontId="7" fillId="14" borderId="18" xfId="0" applyFont="1" applyFill="1" applyBorder="1" applyAlignment="1" applyProtection="1">
      <alignment horizontal="left" wrapText="1"/>
    </xf>
    <xf numFmtId="0" fontId="5" fillId="0" borderId="18" xfId="0" applyFont="1" applyBorder="1" applyAlignment="1" applyProtection="1">
      <alignment horizontal="left" wrapText="1"/>
    </xf>
    <xf numFmtId="0" fontId="7" fillId="10" borderId="16" xfId="0" applyFont="1" applyFill="1" applyBorder="1" applyAlignment="1" applyProtection="1">
      <alignment horizontal="left" wrapText="1"/>
    </xf>
    <xf numFmtId="0" fontId="8" fillId="11" borderId="15" xfId="0" applyFont="1" applyFill="1" applyBorder="1" applyAlignment="1" applyProtection="1">
      <alignment horizontal="left" wrapText="1"/>
    </xf>
    <xf numFmtId="0" fontId="7" fillId="9" borderId="20" xfId="0" applyFont="1" applyFill="1" applyBorder="1" applyAlignment="1" applyProtection="1">
      <alignment horizontal="left" wrapText="1"/>
    </xf>
    <xf numFmtId="0" fontId="8" fillId="12" borderId="15" xfId="0" applyFont="1" applyFill="1" applyBorder="1" applyAlignment="1" applyProtection="1">
      <alignment horizontal="left" wrapText="1"/>
    </xf>
    <xf numFmtId="0" fontId="29" fillId="10" borderId="0" xfId="0" applyFont="1" applyFill="1" applyBorder="1"/>
    <xf numFmtId="0" fontId="30" fillId="9" borderId="8" xfId="0" applyFont="1" applyFill="1" applyBorder="1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Fill="1" applyBorder="1" applyAlignment="1"/>
    <xf numFmtId="0" fontId="0" fillId="0" borderId="0" xfId="0" applyFill="1" applyBorder="1" applyAlignment="1">
      <alignment horizontal="left"/>
    </xf>
    <xf numFmtId="0" fontId="5" fillId="0" borderId="0" xfId="0" applyFont="1" applyFill="1" applyBorder="1" applyAlignment="1">
      <alignment wrapText="1"/>
    </xf>
    <xf numFmtId="0" fontId="4" fillId="0" borderId="0" xfId="0" applyFont="1" applyFill="1" applyBorder="1" applyProtection="1"/>
    <xf numFmtId="0" fontId="7" fillId="0" borderId="0" xfId="0" applyFont="1" applyFill="1" applyBorder="1" applyAlignment="1" applyProtection="1">
      <alignment horizontal="center" wrapText="1"/>
    </xf>
    <xf numFmtId="0" fontId="13" fillId="0" borderId="0" xfId="0" applyFont="1" applyFill="1" applyBorder="1"/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wrapText="1"/>
    </xf>
    <xf numFmtId="3" fontId="8" fillId="0" borderId="0" xfId="0" applyNumberFormat="1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wrapText="1"/>
    </xf>
    <xf numFmtId="3" fontId="4" fillId="0" borderId="0" xfId="0" applyNumberFormat="1" applyFont="1" applyFill="1" applyBorder="1" applyProtection="1"/>
    <xf numFmtId="3" fontId="0" fillId="0" borderId="0" xfId="0" applyNumberFormat="1" applyFill="1" applyBorder="1"/>
    <xf numFmtId="0" fontId="6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wrapText="1"/>
    </xf>
    <xf numFmtId="3" fontId="11" fillId="0" borderId="0" xfId="0" applyNumberFormat="1" applyFont="1" applyFill="1" applyBorder="1" applyProtection="1"/>
    <xf numFmtId="0" fontId="12" fillId="0" borderId="0" xfId="0" applyFont="1" applyFill="1" applyBorder="1" applyAlignment="1" applyProtection="1">
      <alignment horizontal="left"/>
    </xf>
    <xf numFmtId="0" fontId="29" fillId="10" borderId="4" xfId="0" applyFont="1" applyFill="1" applyBorder="1"/>
    <xf numFmtId="0" fontId="29" fillId="10" borderId="3" xfId="0" applyFont="1" applyFill="1" applyBorder="1"/>
    <xf numFmtId="0" fontId="27" fillId="10" borderId="3" xfId="0" applyFont="1" applyFill="1" applyBorder="1" applyAlignment="1">
      <alignment wrapText="1"/>
    </xf>
    <xf numFmtId="0" fontId="12" fillId="0" borderId="2" xfId="0" applyFont="1" applyBorder="1" applyAlignment="1">
      <alignment horizontal="left"/>
    </xf>
    <xf numFmtId="3" fontId="5" fillId="0" borderId="2" xfId="0" applyNumberFormat="1" applyFont="1" applyBorder="1" applyAlignment="1">
      <alignment horizontal="right"/>
    </xf>
    <xf numFmtId="0" fontId="0" fillId="0" borderId="2" xfId="0" applyBorder="1"/>
    <xf numFmtId="0" fontId="6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3" fontId="0" fillId="0" borderId="2" xfId="0" applyNumberFormat="1" applyFill="1" applyBorder="1"/>
    <xf numFmtId="0" fontId="0" fillId="0" borderId="2" xfId="0" applyFill="1" applyBorder="1"/>
    <xf numFmtId="0" fontId="6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0" fillId="0" borderId="0" xfId="0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21" fillId="0" borderId="0" xfId="0" applyFont="1" applyAlignment="1"/>
    <xf numFmtId="0" fontId="21" fillId="0" borderId="0" xfId="0" applyFont="1" applyFill="1" applyBorder="1" applyAlignment="1"/>
    <xf numFmtId="0" fontId="17" fillId="0" borderId="0" xfId="0" applyFont="1" applyFill="1" applyBorder="1" applyAlignment="1"/>
    <xf numFmtId="0" fontId="25" fillId="6" borderId="8" xfId="0" applyFont="1" applyFill="1" applyBorder="1" applyAlignment="1" applyProtection="1">
      <alignment wrapText="1"/>
    </xf>
    <xf numFmtId="0" fontId="30" fillId="6" borderId="8" xfId="0" applyFont="1" applyFill="1" applyBorder="1" applyAlignment="1" applyProtection="1">
      <alignment wrapText="1"/>
    </xf>
    <xf numFmtId="0" fontId="27" fillId="10" borderId="27" xfId="0" applyFont="1" applyFill="1" applyBorder="1" applyAlignment="1" applyProtection="1">
      <alignment horizontal="left"/>
    </xf>
    <xf numFmtId="0" fontId="27" fillId="10" borderId="25" xfId="0" applyFont="1" applyFill="1" applyBorder="1" applyAlignment="1" applyProtection="1">
      <alignment horizontal="left"/>
    </xf>
    <xf numFmtId="0" fontId="25" fillId="2" borderId="18" xfId="0" applyFont="1" applyFill="1" applyBorder="1" applyAlignment="1" applyProtection="1">
      <alignment horizontal="left"/>
    </xf>
    <xf numFmtId="0" fontId="27" fillId="13" borderId="18" xfId="0" applyFont="1" applyFill="1" applyBorder="1" applyAlignment="1" applyProtection="1">
      <alignment horizontal="left"/>
    </xf>
    <xf numFmtId="0" fontId="27" fillId="8" borderId="18" xfId="0" applyFont="1" applyFill="1" applyBorder="1" applyAlignment="1" applyProtection="1">
      <alignment horizontal="left"/>
    </xf>
    <xf numFmtId="0" fontId="25" fillId="14" borderId="18" xfId="0" applyFont="1" applyFill="1" applyBorder="1" applyAlignment="1" applyProtection="1">
      <alignment horizontal="left"/>
    </xf>
    <xf numFmtId="0" fontId="25" fillId="0" borderId="18" xfId="0" applyFont="1" applyBorder="1" applyAlignment="1" applyProtection="1">
      <alignment horizontal="left"/>
    </xf>
    <xf numFmtId="0" fontId="25" fillId="0" borderId="18" xfId="0" applyFont="1" applyFill="1" applyBorder="1" applyAlignment="1" applyProtection="1">
      <alignment horizontal="left"/>
    </xf>
    <xf numFmtId="0" fontId="25" fillId="10" borderId="27" xfId="0" applyFont="1" applyFill="1" applyBorder="1" applyAlignment="1" applyProtection="1">
      <alignment horizontal="left" wrapText="1"/>
    </xf>
    <xf numFmtId="0" fontId="25" fillId="10" borderId="25" xfId="0" applyFont="1" applyFill="1" applyBorder="1" applyAlignment="1" applyProtection="1">
      <alignment horizontal="left" wrapText="1"/>
    </xf>
    <xf numFmtId="0" fontId="27" fillId="2" borderId="25" xfId="0" applyFont="1" applyFill="1" applyBorder="1" applyAlignment="1" applyProtection="1">
      <alignment horizontal="left"/>
    </xf>
    <xf numFmtId="0" fontId="27" fillId="13" borderId="25" xfId="0" applyFont="1" applyFill="1" applyBorder="1" applyAlignment="1" applyProtection="1">
      <alignment horizontal="left"/>
    </xf>
    <xf numFmtId="0" fontId="27" fillId="8" borderId="25" xfId="0" applyFont="1" applyFill="1" applyBorder="1" applyAlignment="1" applyProtection="1">
      <alignment horizontal="left"/>
    </xf>
    <xf numFmtId="0" fontId="25" fillId="14" borderId="26" xfId="0" applyFont="1" applyFill="1" applyBorder="1" applyAlignment="1" applyProtection="1">
      <alignment horizontal="left"/>
    </xf>
    <xf numFmtId="0" fontId="25" fillId="0" borderId="18" xfId="0" applyFont="1" applyBorder="1" applyAlignment="1" applyProtection="1">
      <alignment horizontal="left" wrapText="1"/>
    </xf>
    <xf numFmtId="0" fontId="25" fillId="16" borderId="26" xfId="0" applyFont="1" applyFill="1" applyBorder="1" applyAlignment="1" applyProtection="1">
      <alignment horizontal="left"/>
    </xf>
    <xf numFmtId="0" fontId="25" fillId="7" borderId="26" xfId="0" applyFont="1" applyFill="1" applyBorder="1" applyAlignment="1" applyProtection="1">
      <alignment horizontal="left"/>
    </xf>
    <xf numFmtId="0" fontId="25" fillId="7" borderId="18" xfId="0" applyFont="1" applyFill="1" applyBorder="1" applyAlignment="1" applyProtection="1">
      <alignment horizontal="left"/>
    </xf>
    <xf numFmtId="3" fontId="25" fillId="14" borderId="18" xfId="0" applyNumberFormat="1" applyFont="1" applyFill="1" applyBorder="1" applyAlignment="1" applyProtection="1">
      <alignment horizontal="left"/>
    </xf>
    <xf numFmtId="0" fontId="25" fillId="0" borderId="24" xfId="0" applyFont="1" applyFill="1" applyBorder="1" applyAlignment="1" applyProtection="1">
      <alignment horizontal="left"/>
    </xf>
    <xf numFmtId="0" fontId="25" fillId="10" borderId="24" xfId="0" applyFont="1" applyFill="1" applyBorder="1" applyAlignment="1" applyProtection="1">
      <alignment horizontal="left" wrapText="1"/>
    </xf>
    <xf numFmtId="0" fontId="25" fillId="10" borderId="16" xfId="0" applyFont="1" applyFill="1" applyBorder="1" applyAlignment="1" applyProtection="1">
      <alignment horizontal="left" wrapText="1"/>
    </xf>
    <xf numFmtId="0" fontId="25" fillId="0" borderId="16" xfId="0" applyFont="1" applyFill="1" applyBorder="1" applyAlignment="1" applyProtection="1">
      <alignment horizontal="center" wrapText="1"/>
    </xf>
    <xf numFmtId="0" fontId="25" fillId="13" borderId="25" xfId="0" applyFont="1" applyFill="1" applyBorder="1" applyAlignment="1" applyProtection="1">
      <alignment horizontal="left"/>
    </xf>
    <xf numFmtId="0" fontId="25" fillId="8" borderId="16" xfId="0" applyFont="1" applyFill="1" applyBorder="1" applyAlignment="1" applyProtection="1">
      <alignment horizontal="left" wrapText="1"/>
    </xf>
    <xf numFmtId="0" fontId="25" fillId="14" borderId="16" xfId="0" applyFont="1" applyFill="1" applyBorder="1" applyAlignment="1" applyProtection="1">
      <alignment horizontal="left"/>
    </xf>
    <xf numFmtId="0" fontId="25" fillId="0" borderId="18" xfId="0" applyFont="1" applyFill="1" applyBorder="1" applyAlignment="1" applyProtection="1">
      <alignment horizontal="left" wrapText="1"/>
    </xf>
    <xf numFmtId="1" fontId="27" fillId="10" borderId="24" xfId="0" applyNumberFormat="1" applyFont="1" applyFill="1" applyBorder="1" applyAlignment="1">
      <alignment horizontal="left"/>
    </xf>
    <xf numFmtId="1" fontId="27" fillId="10" borderId="16" xfId="0" applyNumberFormat="1" applyFont="1" applyFill="1" applyBorder="1" applyAlignment="1">
      <alignment horizontal="left"/>
    </xf>
    <xf numFmtId="1" fontId="27" fillId="2" borderId="18" xfId="0" applyNumberFormat="1" applyFont="1" applyFill="1" applyBorder="1" applyAlignment="1">
      <alignment horizontal="left"/>
    </xf>
    <xf numFmtId="0" fontId="27" fillId="13" borderId="18" xfId="0" applyFont="1" applyFill="1" applyBorder="1" applyAlignment="1">
      <alignment horizontal="left"/>
    </xf>
    <xf numFmtId="0" fontId="27" fillId="8" borderId="26" xfId="0" applyFont="1" applyFill="1" applyBorder="1" applyAlignment="1" applyProtection="1">
      <alignment horizontal="left"/>
    </xf>
    <xf numFmtId="0" fontId="25" fillId="15" borderId="18" xfId="0" applyFont="1" applyFill="1" applyBorder="1" applyAlignment="1" applyProtection="1">
      <alignment horizontal="left"/>
    </xf>
    <xf numFmtId="0" fontId="27" fillId="9" borderId="27" xfId="0" applyFont="1" applyFill="1" applyBorder="1" applyAlignment="1" applyProtection="1">
      <alignment horizontal="left"/>
    </xf>
    <xf numFmtId="0" fontId="27" fillId="10" borderId="24" xfId="0" applyFont="1" applyFill="1" applyBorder="1" applyAlignment="1" applyProtection="1">
      <alignment horizontal="left"/>
    </xf>
    <xf numFmtId="0" fontId="27" fillId="10" borderId="16" xfId="0" applyFont="1" applyFill="1" applyBorder="1" applyAlignment="1" applyProtection="1">
      <alignment horizontal="left"/>
    </xf>
    <xf numFmtId="0" fontId="27" fillId="2" borderId="18" xfId="0" applyFont="1" applyFill="1" applyBorder="1" applyAlignment="1" applyProtection="1">
      <alignment horizontal="left"/>
    </xf>
    <xf numFmtId="0" fontId="25" fillId="15" borderId="18" xfId="0" applyFont="1" applyFill="1" applyBorder="1" applyAlignment="1">
      <alignment horizontal="left"/>
    </xf>
    <xf numFmtId="0" fontId="25" fillId="0" borderId="18" xfId="0" applyFont="1" applyBorder="1" applyAlignment="1">
      <alignment horizontal="left"/>
    </xf>
    <xf numFmtId="0" fontId="27" fillId="6" borderId="18" xfId="0" applyFont="1" applyFill="1" applyBorder="1" applyAlignment="1" applyProtection="1">
      <alignment horizontal="left"/>
    </xf>
    <xf numFmtId="0" fontId="27" fillId="8" borderId="18" xfId="0" applyFont="1" applyFill="1" applyBorder="1" applyAlignment="1">
      <alignment horizontal="left"/>
    </xf>
    <xf numFmtId="0" fontId="27" fillId="15" borderId="18" xfId="0" applyFont="1" applyFill="1" applyBorder="1" applyAlignment="1">
      <alignment horizontal="left"/>
    </xf>
    <xf numFmtId="0" fontId="25" fillId="6" borderId="18" xfId="0" applyFont="1" applyFill="1" applyBorder="1" applyAlignment="1" applyProtection="1">
      <alignment horizontal="left"/>
    </xf>
    <xf numFmtId="0" fontId="29" fillId="9" borderId="26" xfId="0" applyFont="1" applyFill="1" applyBorder="1" applyAlignment="1">
      <alignment horizontal="left"/>
    </xf>
    <xf numFmtId="0" fontId="29" fillId="9" borderId="18" xfId="0" applyFont="1" applyFill="1" applyBorder="1" applyAlignment="1" applyProtection="1">
      <alignment horizontal="left"/>
    </xf>
    <xf numFmtId="0" fontId="27" fillId="10" borderId="27" xfId="0" applyFont="1" applyFill="1" applyBorder="1" applyAlignment="1" applyProtection="1"/>
    <xf numFmtId="0" fontId="25" fillId="10" borderId="16" xfId="0" applyFont="1" applyFill="1" applyBorder="1" applyAlignment="1" applyProtection="1">
      <alignment horizontal="left"/>
    </xf>
    <xf numFmtId="0" fontId="27" fillId="0" borderId="18" xfId="0" applyFont="1" applyBorder="1" applyAlignment="1" applyProtection="1">
      <alignment horizontal="left"/>
    </xf>
    <xf numFmtId="0" fontId="27" fillId="10" borderId="20" xfId="0" applyFont="1" applyFill="1" applyBorder="1" applyAlignment="1" applyProtection="1">
      <alignment vertical="top" wrapText="1"/>
      <protection locked="0"/>
    </xf>
    <xf numFmtId="0" fontId="27" fillId="10" borderId="16" xfId="0" applyFont="1" applyFill="1" applyBorder="1" applyAlignment="1">
      <alignment horizontal="left"/>
    </xf>
    <xf numFmtId="0" fontId="27" fillId="6" borderId="18" xfId="0" applyFont="1" applyFill="1" applyBorder="1" applyAlignment="1">
      <alignment horizontal="left"/>
    </xf>
    <xf numFmtId="0" fontId="27" fillId="10" borderId="24" xfId="0" applyFont="1" applyFill="1" applyBorder="1" applyAlignment="1">
      <alignment horizontal="left"/>
    </xf>
    <xf numFmtId="0" fontId="27" fillId="2" borderId="18" xfId="0" applyFont="1" applyFill="1" applyBorder="1" applyAlignment="1">
      <alignment horizontal="left"/>
    </xf>
    <xf numFmtId="0" fontId="25" fillId="10" borderId="16" xfId="0" applyFont="1" applyFill="1" applyBorder="1" applyAlignment="1">
      <alignment horizontal="left"/>
    </xf>
    <xf numFmtId="0" fontId="29" fillId="21" borderId="26" xfId="0" applyFont="1" applyFill="1" applyBorder="1" applyAlignment="1" applyProtection="1">
      <alignment horizontal="left"/>
    </xf>
    <xf numFmtId="0" fontId="29" fillId="9" borderId="27" xfId="0" applyFont="1" applyFill="1" applyBorder="1" applyAlignment="1" applyProtection="1">
      <alignment horizontal="left"/>
    </xf>
    <xf numFmtId="0" fontId="27" fillId="10" borderId="20" xfId="0" applyFont="1" applyFill="1" applyBorder="1" applyAlignment="1" applyProtection="1">
      <alignment horizontal="left"/>
    </xf>
    <xf numFmtId="0" fontId="27" fillId="2" borderId="26" xfId="0" applyFont="1" applyFill="1" applyBorder="1" applyAlignment="1" applyProtection="1">
      <alignment horizontal="left"/>
    </xf>
    <xf numFmtId="0" fontId="27" fillId="13" borderId="16" xfId="0" applyFont="1" applyFill="1" applyBorder="1" applyAlignment="1" applyProtection="1">
      <alignment horizontal="left"/>
    </xf>
    <xf numFmtId="0" fontId="27" fillId="10" borderId="20" xfId="0" applyFont="1" applyFill="1" applyBorder="1" applyAlignment="1" applyProtection="1"/>
    <xf numFmtId="0" fontId="27" fillId="10" borderId="20" xfId="0" applyFont="1" applyFill="1" applyBorder="1" applyAlignment="1">
      <alignment horizontal="left"/>
    </xf>
    <xf numFmtId="0" fontId="27" fillId="6" borderId="26" xfId="0" applyFont="1" applyFill="1" applyBorder="1" applyAlignment="1">
      <alignment horizontal="left"/>
    </xf>
    <xf numFmtId="0" fontId="29" fillId="2" borderId="26" xfId="0" applyFont="1" applyFill="1" applyBorder="1" applyAlignment="1" applyProtection="1">
      <alignment horizontal="left"/>
    </xf>
    <xf numFmtId="0" fontId="27" fillId="15" borderId="18" xfId="0" applyFont="1" applyFill="1" applyBorder="1" applyAlignment="1" applyProtection="1">
      <alignment horizontal="left" wrapText="1"/>
    </xf>
    <xf numFmtId="0" fontId="27" fillId="0" borderId="18" xfId="0" applyFont="1" applyFill="1" applyBorder="1" applyAlignment="1" applyProtection="1">
      <alignment horizontal="left"/>
    </xf>
    <xf numFmtId="0" fontId="29" fillId="2" borderId="18" xfId="0" applyFont="1" applyFill="1" applyBorder="1" applyAlignment="1" applyProtection="1">
      <alignment horizontal="left"/>
    </xf>
    <xf numFmtId="0" fontId="29" fillId="21" borderId="26" xfId="0" applyFont="1" applyFill="1" applyBorder="1" applyAlignment="1" applyProtection="1">
      <alignment horizontal="center"/>
    </xf>
    <xf numFmtId="0" fontId="27" fillId="10" borderId="27" xfId="0" applyFont="1" applyFill="1" applyBorder="1" applyAlignment="1"/>
    <xf numFmtId="0" fontId="27" fillId="10" borderId="12" xfId="0" applyFont="1" applyFill="1" applyBorder="1" applyAlignment="1">
      <alignment horizontal="center" wrapText="1"/>
    </xf>
    <xf numFmtId="0" fontId="27" fillId="10" borderId="16" xfId="0" applyFont="1" applyFill="1" applyBorder="1" applyAlignment="1">
      <alignment wrapText="1"/>
    </xf>
    <xf numFmtId="0" fontId="27" fillId="2" borderId="18" xfId="0" applyFont="1" applyFill="1" applyBorder="1" applyAlignment="1">
      <alignment wrapText="1"/>
    </xf>
    <xf numFmtId="0" fontId="27" fillId="10" borderId="27" xfId="0" applyFont="1" applyFill="1" applyBorder="1" applyAlignment="1">
      <alignment wrapText="1"/>
    </xf>
    <xf numFmtId="0" fontId="27" fillId="10" borderId="12" xfId="0" applyFont="1" applyFill="1" applyBorder="1" applyAlignment="1">
      <alignment horizontal="left" wrapText="1"/>
    </xf>
    <xf numFmtId="0" fontId="27" fillId="10" borderId="16" xfId="0" applyFont="1" applyFill="1" applyBorder="1" applyAlignment="1">
      <alignment horizontal="left" wrapText="1"/>
    </xf>
    <xf numFmtId="0" fontId="27" fillId="2" borderId="18" xfId="0" applyFont="1" applyFill="1" applyBorder="1" applyAlignment="1">
      <alignment horizontal="left" wrapText="1"/>
    </xf>
    <xf numFmtId="0" fontId="25" fillId="15" borderId="18" xfId="0" applyFont="1" applyFill="1" applyBorder="1" applyAlignment="1">
      <alignment horizontal="left" wrapText="1"/>
    </xf>
    <xf numFmtId="0" fontId="25" fillId="2" borderId="18" xfId="0" applyFont="1" applyFill="1" applyBorder="1" applyAlignment="1">
      <alignment horizontal="left" wrapText="1"/>
    </xf>
    <xf numFmtId="0" fontId="25" fillId="6" borderId="18" xfId="0" applyFont="1" applyFill="1" applyBorder="1" applyAlignment="1">
      <alignment horizontal="left"/>
    </xf>
    <xf numFmtId="0" fontId="29" fillId="21" borderId="26" xfId="0" applyFont="1" applyFill="1" applyBorder="1" applyAlignment="1">
      <alignment horizontal="center"/>
    </xf>
    <xf numFmtId="0" fontId="27" fillId="10" borderId="24" xfId="0" applyFont="1" applyFill="1" applyBorder="1"/>
    <xf numFmtId="0" fontId="27" fillId="10" borderId="16" xfId="0" applyFont="1" applyFill="1" applyBorder="1"/>
    <xf numFmtId="0" fontId="27" fillId="6" borderId="18" xfId="0" applyFont="1" applyFill="1" applyBorder="1"/>
    <xf numFmtId="0" fontId="27" fillId="10" borderId="24" xfId="0" applyFont="1" applyFill="1" applyBorder="1" applyAlignment="1">
      <alignment wrapText="1"/>
    </xf>
    <xf numFmtId="0" fontId="25" fillId="0" borderId="24" xfId="0" applyFont="1" applyBorder="1" applyAlignment="1">
      <alignment horizontal="left"/>
    </xf>
    <xf numFmtId="0" fontId="29" fillId="9" borderId="26" xfId="0" applyFont="1" applyFill="1" applyBorder="1"/>
    <xf numFmtId="0" fontId="27" fillId="3" borderId="18" xfId="0" applyFont="1" applyFill="1" applyBorder="1"/>
    <xf numFmtId="0" fontId="29" fillId="19" borderId="26" xfId="0" applyFont="1" applyFill="1" applyBorder="1"/>
    <xf numFmtId="0" fontId="32" fillId="10" borderId="24" xfId="0" applyFont="1" applyFill="1" applyBorder="1"/>
    <xf numFmtId="0" fontId="32" fillId="10" borderId="16" xfId="0" applyFont="1" applyFill="1" applyBorder="1"/>
    <xf numFmtId="0" fontId="32" fillId="3" borderId="18" xfId="0" applyFont="1" applyFill="1" applyBorder="1"/>
    <xf numFmtId="0" fontId="32" fillId="10" borderId="27" xfId="0" applyFont="1" applyFill="1" applyBorder="1" applyAlignment="1">
      <alignment horizontal="left"/>
    </xf>
    <xf numFmtId="0" fontId="32" fillId="10" borderId="25" xfId="0" applyFont="1" applyFill="1" applyBorder="1" applyAlignment="1">
      <alignment horizontal="left"/>
    </xf>
    <xf numFmtId="0" fontId="32" fillId="6" borderId="18" xfId="0" applyFont="1" applyFill="1" applyBorder="1" applyAlignment="1">
      <alignment horizontal="left"/>
    </xf>
    <xf numFmtId="0" fontId="32" fillId="9" borderId="26" xfId="0" applyFont="1" applyFill="1" applyBorder="1" applyAlignment="1">
      <alignment horizontal="left"/>
    </xf>
    <xf numFmtId="0" fontId="32" fillId="10" borderId="24" xfId="0" applyFont="1" applyFill="1" applyBorder="1" applyAlignment="1">
      <alignment horizontal="left"/>
    </xf>
    <xf numFmtId="0" fontId="32" fillId="10" borderId="16" xfId="0" applyFont="1" applyFill="1" applyBorder="1" applyAlignment="1">
      <alignment horizontal="left"/>
    </xf>
    <xf numFmtId="0" fontId="32" fillId="3" borderId="18" xfId="0" applyFont="1" applyFill="1" applyBorder="1" applyAlignment="1">
      <alignment horizontal="left"/>
    </xf>
    <xf numFmtId="0" fontId="29" fillId="21" borderId="26" xfId="0" applyFont="1" applyFill="1" applyBorder="1"/>
    <xf numFmtId="0" fontId="32" fillId="6" borderId="18" xfId="0" applyFont="1" applyFill="1" applyBorder="1"/>
    <xf numFmtId="0" fontId="32" fillId="10" borderId="12" xfId="0" applyFont="1" applyFill="1" applyBorder="1"/>
    <xf numFmtId="0" fontId="29" fillId="12" borderId="18" xfId="0" applyFont="1" applyFill="1" applyBorder="1" applyAlignment="1" applyProtection="1">
      <alignment horizontal="left"/>
    </xf>
    <xf numFmtId="0" fontId="27" fillId="10" borderId="27" xfId="0" applyFont="1" applyFill="1" applyBorder="1" applyAlignment="1" applyProtection="1">
      <alignment horizontal="center" wrapText="1"/>
    </xf>
    <xf numFmtId="0" fontId="27" fillId="10" borderId="12" xfId="0" applyFont="1" applyFill="1" applyBorder="1" applyAlignment="1" applyProtection="1">
      <alignment horizontal="left" wrapText="1"/>
    </xf>
    <xf numFmtId="0" fontId="27" fillId="10" borderId="16" xfId="0" applyFont="1" applyFill="1" applyBorder="1" applyAlignment="1" applyProtection="1">
      <alignment horizontal="left" wrapText="1"/>
    </xf>
    <xf numFmtId="0" fontId="27" fillId="2" borderId="18" xfId="0" applyFont="1" applyFill="1" applyBorder="1" applyAlignment="1" applyProtection="1">
      <alignment horizontal="left" wrapText="1"/>
    </xf>
    <xf numFmtId="0" fontId="27" fillId="13" borderId="18" xfId="0" applyFont="1" applyFill="1" applyBorder="1" applyAlignment="1" applyProtection="1">
      <alignment horizontal="left" wrapText="1"/>
    </xf>
    <xf numFmtId="0" fontId="29" fillId="12" borderId="18" xfId="0" applyFont="1" applyFill="1" applyBorder="1"/>
    <xf numFmtId="0" fontId="27" fillId="10" borderId="12" xfId="0" applyFont="1" applyFill="1" applyBorder="1" applyAlignment="1"/>
    <xf numFmtId="0" fontId="27" fillId="20" borderId="16" xfId="0" applyFont="1" applyFill="1" applyBorder="1" applyAlignment="1">
      <alignment wrapText="1"/>
    </xf>
    <xf numFmtId="0" fontId="27" fillId="3" borderId="18" xfId="0" applyFont="1" applyFill="1" applyBorder="1" applyAlignment="1">
      <alignment wrapText="1"/>
    </xf>
    <xf numFmtId="0" fontId="27" fillId="17" borderId="18" xfId="0" applyFont="1" applyFill="1" applyBorder="1" applyAlignment="1">
      <alignment horizontal="left" wrapText="1"/>
    </xf>
    <xf numFmtId="0" fontId="6" fillId="0" borderId="2" xfId="0" applyFont="1" applyBorder="1" applyAlignment="1">
      <alignment wrapText="1"/>
    </xf>
    <xf numFmtId="2" fontId="27" fillId="10" borderId="29" xfId="0" applyNumberFormat="1" applyFont="1" applyFill="1" applyBorder="1" applyAlignment="1" applyProtection="1"/>
    <xf numFmtId="0" fontId="27" fillId="10" borderId="29" xfId="0" applyFont="1" applyFill="1" applyBorder="1" applyAlignment="1" applyProtection="1">
      <alignment wrapText="1"/>
    </xf>
    <xf numFmtId="0" fontId="25" fillId="0" borderId="18" xfId="0" applyFont="1" applyFill="1" applyBorder="1" applyAlignment="1">
      <alignment horizontal="left"/>
    </xf>
    <xf numFmtId="0" fontId="29" fillId="9" borderId="26" xfId="0" applyFont="1" applyFill="1" applyBorder="1" applyAlignment="1" applyProtection="1">
      <alignment horizontal="left"/>
    </xf>
    <xf numFmtId="3" fontId="1" fillId="0" borderId="2" xfId="0" applyNumberFormat="1" applyFont="1" applyBorder="1"/>
    <xf numFmtId="3" fontId="1" fillId="0" borderId="2" xfId="0" applyNumberFormat="1" applyFont="1" applyFill="1" applyBorder="1"/>
    <xf numFmtId="0" fontId="8" fillId="11" borderId="28" xfId="0" applyFont="1" applyFill="1" applyBorder="1" applyAlignment="1" applyProtection="1">
      <alignment wrapText="1"/>
    </xf>
    <xf numFmtId="0" fontId="8" fillId="12" borderId="28" xfId="0" applyFont="1" applyFill="1" applyBorder="1" applyAlignment="1" applyProtection="1">
      <alignment wrapText="1"/>
    </xf>
    <xf numFmtId="0" fontId="7" fillId="9" borderId="3" xfId="0" applyFont="1" applyFill="1" applyBorder="1" applyAlignment="1" applyProtection="1">
      <alignment wrapText="1"/>
    </xf>
    <xf numFmtId="0" fontId="15" fillId="2" borderId="29" xfId="0" applyFont="1" applyFill="1" applyBorder="1" applyAlignment="1" applyProtection="1">
      <alignment wrapText="1"/>
    </xf>
    <xf numFmtId="0" fontId="7" fillId="13" borderId="29" xfId="0" applyFont="1" applyFill="1" applyBorder="1" applyAlignment="1" applyProtection="1">
      <alignment wrapText="1"/>
    </xf>
    <xf numFmtId="0" fontId="7" fillId="14" borderId="29" xfId="0" applyFont="1" applyFill="1" applyBorder="1" applyAlignment="1" applyProtection="1">
      <alignment wrapText="1"/>
    </xf>
    <xf numFmtId="0" fontId="5" fillId="0" borderId="29" xfId="0" applyFont="1" applyBorder="1" applyAlignment="1" applyProtection="1">
      <alignment wrapText="1"/>
    </xf>
    <xf numFmtId="0" fontId="7" fillId="9" borderId="29" xfId="0" applyFont="1" applyFill="1" applyBorder="1" applyAlignment="1" applyProtection="1">
      <alignment wrapText="1"/>
    </xf>
    <xf numFmtId="3" fontId="4" fillId="9" borderId="2" xfId="0" applyNumberFormat="1" applyFont="1" applyFill="1" applyBorder="1" applyProtection="1"/>
    <xf numFmtId="3" fontId="4" fillId="10" borderId="2" xfId="0" applyNumberFormat="1" applyFont="1" applyFill="1" applyBorder="1" applyProtection="1"/>
    <xf numFmtId="3" fontId="4" fillId="13" borderId="2" xfId="0" applyNumberFormat="1" applyFont="1" applyFill="1" applyBorder="1" applyProtection="1"/>
    <xf numFmtId="3" fontId="4" fillId="14" borderId="2" xfId="0" applyNumberFormat="1" applyFont="1" applyFill="1" applyBorder="1" applyProtection="1"/>
    <xf numFmtId="3" fontId="6" fillId="2" borderId="2" xfId="0" applyNumberFormat="1" applyFont="1" applyFill="1" applyBorder="1" applyProtection="1"/>
    <xf numFmtId="3" fontId="6" fillId="0" borderId="2" xfId="0" applyNumberFormat="1" applyFont="1" applyFill="1" applyBorder="1" applyProtection="1"/>
    <xf numFmtId="0" fontId="14" fillId="0" borderId="14" xfId="0" applyFont="1" applyBorder="1" applyAlignment="1">
      <alignment horizontal="center" vertical="center"/>
    </xf>
    <xf numFmtId="3" fontId="10" fillId="11" borderId="14" xfId="0" applyNumberFormat="1" applyFont="1" applyFill="1" applyBorder="1" applyProtection="1"/>
    <xf numFmtId="3" fontId="4" fillId="9" borderId="6" xfId="0" applyNumberFormat="1" applyFont="1" applyFill="1" applyBorder="1" applyProtection="1"/>
    <xf numFmtId="3" fontId="10" fillId="12" borderId="14" xfId="0" applyNumberFormat="1" applyFont="1" applyFill="1" applyBorder="1" applyProtection="1"/>
    <xf numFmtId="0" fontId="28" fillId="11" borderId="28" xfId="0" applyFont="1" applyFill="1" applyBorder="1" applyAlignment="1" applyProtection="1">
      <alignment wrapText="1"/>
    </xf>
    <xf numFmtId="0" fontId="25" fillId="6" borderId="29" xfId="0" applyFont="1" applyFill="1" applyBorder="1" applyAlignment="1" applyProtection="1">
      <alignment wrapText="1"/>
    </xf>
    <xf numFmtId="0" fontId="27" fillId="13" borderId="29" xfId="0" applyFont="1" applyFill="1" applyBorder="1" applyAlignment="1" applyProtection="1">
      <alignment wrapText="1"/>
    </xf>
    <xf numFmtId="0" fontId="27" fillId="8" borderId="29" xfId="0" applyFont="1" applyFill="1" applyBorder="1" applyAlignment="1" applyProtection="1">
      <alignment wrapText="1"/>
    </xf>
    <xf numFmtId="0" fontId="25" fillId="14" borderId="29" xfId="0" applyFont="1" applyFill="1" applyBorder="1" applyAlignment="1" applyProtection="1">
      <alignment wrapText="1"/>
    </xf>
    <xf numFmtId="0" fontId="25" fillId="0" borderId="29" xfId="0" applyFont="1" applyBorder="1" applyAlignment="1" applyProtection="1">
      <alignment wrapText="1"/>
    </xf>
    <xf numFmtId="0" fontId="25" fillId="0" borderId="29" xfId="0" applyFont="1" applyFill="1" applyBorder="1" applyAlignment="1" applyProtection="1">
      <alignment wrapText="1"/>
    </xf>
    <xf numFmtId="0" fontId="27" fillId="10" borderId="29" xfId="0" applyFont="1" applyFill="1" applyBorder="1" applyAlignment="1" applyProtection="1">
      <alignment horizontal="left" wrapText="1"/>
    </xf>
    <xf numFmtId="0" fontId="25" fillId="15" borderId="29" xfId="0" applyFont="1" applyFill="1" applyBorder="1" applyAlignment="1" applyProtection="1">
      <alignment wrapText="1"/>
    </xf>
    <xf numFmtId="0" fontId="25" fillId="0" borderId="29" xfId="0" applyFont="1" applyBorder="1" applyAlignment="1" applyProtection="1">
      <alignment horizontal="left" wrapText="1"/>
    </xf>
    <xf numFmtId="0" fontId="25" fillId="0" borderId="29" xfId="0" applyFont="1" applyBorder="1" applyAlignment="1" applyProtection="1">
      <alignment horizontal="left"/>
    </xf>
    <xf numFmtId="0" fontId="25" fillId="16" borderId="29" xfId="0" applyFont="1" applyFill="1" applyBorder="1" applyAlignment="1" applyProtection="1">
      <alignment wrapText="1"/>
    </xf>
    <xf numFmtId="0" fontId="25" fillId="7" borderId="29" xfId="0" applyFont="1" applyFill="1" applyBorder="1" applyAlignment="1" applyProtection="1">
      <alignment wrapText="1"/>
    </xf>
    <xf numFmtId="0" fontId="25" fillId="7" borderId="29" xfId="0" applyFont="1" applyFill="1" applyBorder="1" applyAlignment="1" applyProtection="1">
      <alignment horizontal="left"/>
    </xf>
    <xf numFmtId="0" fontId="25" fillId="0" borderId="29" xfId="0" applyFont="1" applyFill="1" applyBorder="1" applyAlignment="1" applyProtection="1">
      <alignment horizontal="left"/>
    </xf>
    <xf numFmtId="0" fontId="25" fillId="14" borderId="29" xfId="0" applyFont="1" applyFill="1" applyBorder="1" applyAlignment="1" applyProtection="1">
      <alignment horizontal="left"/>
    </xf>
    <xf numFmtId="0" fontId="27" fillId="10" borderId="8" xfId="0" applyFont="1" applyFill="1" applyBorder="1" applyAlignment="1" applyProtection="1">
      <alignment horizontal="left" wrapText="1"/>
    </xf>
    <xf numFmtId="0" fontId="27" fillId="0" borderId="8" xfId="0" applyFont="1" applyFill="1" applyBorder="1" applyAlignment="1" applyProtection="1">
      <alignment wrapText="1"/>
    </xf>
    <xf numFmtId="0" fontId="27" fillId="8" borderId="8" xfId="0" applyFont="1" applyFill="1" applyBorder="1" applyAlignment="1" applyProtection="1">
      <alignment wrapText="1"/>
    </xf>
    <xf numFmtId="3" fontId="25" fillId="0" borderId="29" xfId="0" applyNumberFormat="1" applyFont="1" applyFill="1" applyBorder="1" applyAlignment="1" applyProtection="1">
      <alignment horizontal="left" wrapText="1"/>
    </xf>
    <xf numFmtId="2" fontId="25" fillId="2" borderId="29" xfId="0" applyNumberFormat="1" applyFont="1" applyFill="1" applyBorder="1" applyAlignment="1" applyProtection="1">
      <alignment wrapText="1"/>
    </xf>
    <xf numFmtId="0" fontId="27" fillId="13" borderId="29" xfId="0" applyFont="1" applyFill="1" applyBorder="1" applyAlignment="1">
      <alignment wrapText="1"/>
    </xf>
    <xf numFmtId="0" fontId="27" fillId="8" borderId="29" xfId="0" applyFont="1" applyFill="1" applyBorder="1" applyAlignment="1">
      <alignment wrapText="1"/>
    </xf>
    <xf numFmtId="0" fontId="27" fillId="9" borderId="8" xfId="0" applyFont="1" applyFill="1" applyBorder="1" applyAlignment="1" applyProtection="1">
      <alignment wrapText="1"/>
    </xf>
    <xf numFmtId="0" fontId="27" fillId="10" borderId="8" xfId="0" applyFont="1" applyFill="1" applyBorder="1" applyAlignment="1" applyProtection="1">
      <alignment wrapText="1"/>
    </xf>
    <xf numFmtId="0" fontId="25" fillId="15" borderId="29" xfId="0" applyFont="1" applyFill="1" applyBorder="1" applyAlignment="1">
      <alignment wrapText="1"/>
    </xf>
    <xf numFmtId="0" fontId="25" fillId="0" borderId="29" xfId="0" applyFont="1" applyBorder="1" applyAlignment="1">
      <alignment wrapText="1"/>
    </xf>
    <xf numFmtId="0" fontId="25" fillId="0" borderId="29" xfId="0" applyFont="1" applyFill="1" applyBorder="1" applyAlignment="1">
      <alignment wrapText="1"/>
    </xf>
    <xf numFmtId="0" fontId="29" fillId="9" borderId="8" xfId="0" applyFont="1" applyFill="1" applyBorder="1" applyAlignment="1">
      <alignment wrapText="1"/>
    </xf>
    <xf numFmtId="0" fontId="29" fillId="9" borderId="29" xfId="0" applyFont="1" applyFill="1" applyBorder="1" applyAlignment="1" applyProtection="1">
      <alignment wrapText="1"/>
    </xf>
    <xf numFmtId="0" fontId="27" fillId="10" borderId="29" xfId="0" applyFont="1" applyFill="1" applyBorder="1"/>
    <xf numFmtId="0" fontId="25" fillId="2" borderId="29" xfId="0" applyFont="1" applyFill="1" applyBorder="1" applyAlignment="1" applyProtection="1">
      <alignment wrapText="1"/>
    </xf>
    <xf numFmtId="0" fontId="27" fillId="10" borderId="3" xfId="0" applyFont="1" applyFill="1" applyBorder="1" applyAlignment="1" applyProtection="1">
      <alignment vertical="top" wrapText="1"/>
      <protection locked="0"/>
    </xf>
    <xf numFmtId="0" fontId="27" fillId="10" borderId="5" xfId="0" applyFont="1" applyFill="1" applyBorder="1" applyAlignment="1">
      <alignment wrapText="1"/>
    </xf>
    <xf numFmtId="0" fontId="25" fillId="6" borderId="29" xfId="0" applyFont="1" applyFill="1" applyBorder="1" applyAlignment="1">
      <alignment wrapText="1"/>
    </xf>
    <xf numFmtId="0" fontId="27" fillId="10" borderId="29" xfId="0" applyFont="1" applyFill="1" applyBorder="1" applyAlignment="1" applyProtection="1">
      <alignment horizontal="left"/>
    </xf>
    <xf numFmtId="0" fontId="27" fillId="10" borderId="29" xfId="0" applyFont="1" applyFill="1" applyBorder="1" applyAlignment="1">
      <alignment wrapText="1"/>
    </xf>
    <xf numFmtId="0" fontId="25" fillId="2" borderId="29" xfId="0" applyFont="1" applyFill="1" applyBorder="1" applyAlignment="1">
      <alignment wrapText="1"/>
    </xf>
    <xf numFmtId="0" fontId="23" fillId="10" borderId="29" xfId="0" applyFont="1" applyFill="1" applyBorder="1" applyAlignment="1">
      <alignment wrapText="1"/>
    </xf>
    <xf numFmtId="0" fontId="29" fillId="21" borderId="8" xfId="0" applyFont="1" applyFill="1" applyBorder="1" applyAlignment="1" applyProtection="1">
      <alignment wrapText="1"/>
    </xf>
    <xf numFmtId="0" fontId="29" fillId="9" borderId="8" xfId="0" applyFont="1" applyFill="1" applyBorder="1" applyAlignment="1" applyProtection="1">
      <alignment wrapText="1"/>
    </xf>
    <xf numFmtId="0" fontId="27" fillId="10" borderId="1" xfId="0" applyFont="1" applyFill="1" applyBorder="1" applyAlignment="1" applyProtection="1">
      <alignment wrapText="1"/>
    </xf>
    <xf numFmtId="0" fontId="27" fillId="13" borderId="3" xfId="0" applyFont="1" applyFill="1" applyBorder="1" applyAlignment="1" applyProtection="1">
      <alignment wrapText="1"/>
    </xf>
    <xf numFmtId="0" fontId="27" fillId="10" borderId="4" xfId="0" applyFont="1" applyFill="1" applyBorder="1" applyAlignment="1">
      <alignment wrapText="1"/>
    </xf>
    <xf numFmtId="0" fontId="30" fillId="6" borderId="29" xfId="0" applyFont="1" applyFill="1" applyBorder="1" applyAlignment="1" applyProtection="1">
      <alignment wrapText="1"/>
    </xf>
    <xf numFmtId="0" fontId="29" fillId="21" borderId="8" xfId="0" applyFont="1" applyFill="1" applyBorder="1" applyAlignment="1" applyProtection="1">
      <alignment horizontal="center" wrapText="1"/>
    </xf>
    <xf numFmtId="0" fontId="25" fillId="15" borderId="29" xfId="0" applyFont="1" applyFill="1" applyBorder="1" applyAlignment="1">
      <alignment horizontal="left" wrapText="1"/>
    </xf>
    <xf numFmtId="0" fontId="25" fillId="0" borderId="4" xfId="0" applyFont="1" applyBorder="1" applyAlignment="1">
      <alignment horizontal="left" wrapText="1"/>
    </xf>
    <xf numFmtId="0" fontId="27" fillId="2" borderId="29" xfId="0" applyFont="1" applyFill="1" applyBorder="1" applyAlignment="1">
      <alignment wrapText="1"/>
    </xf>
    <xf numFmtId="0" fontId="27" fillId="15" borderId="29" xfId="0" applyFont="1" applyFill="1" applyBorder="1" applyAlignment="1">
      <alignment wrapText="1"/>
    </xf>
    <xf numFmtId="0" fontId="27" fillId="10" borderId="8" xfId="0" applyFont="1" applyFill="1" applyBorder="1" applyAlignment="1">
      <alignment horizontal="left" wrapText="1"/>
    </xf>
    <xf numFmtId="0" fontId="27" fillId="6" borderId="29" xfId="0" applyFont="1" applyFill="1" applyBorder="1" applyAlignment="1">
      <alignment horizontal="left" wrapText="1"/>
    </xf>
    <xf numFmtId="0" fontId="27" fillId="8" borderId="29" xfId="0" applyFont="1" applyFill="1" applyBorder="1" applyAlignment="1">
      <alignment horizontal="left" wrapText="1"/>
    </xf>
    <xf numFmtId="0" fontId="25" fillId="6" borderId="29" xfId="0" applyFont="1" applyFill="1" applyBorder="1" applyAlignment="1">
      <alignment horizontal="left" wrapText="1"/>
    </xf>
    <xf numFmtId="0" fontId="29" fillId="21" borderId="8" xfId="0" applyFont="1" applyFill="1" applyBorder="1" applyAlignment="1">
      <alignment horizontal="center" wrapText="1"/>
    </xf>
    <xf numFmtId="0" fontId="29" fillId="10" borderId="29" xfId="0" applyFont="1" applyFill="1" applyBorder="1"/>
    <xf numFmtId="0" fontId="27" fillId="6" borderId="29" xfId="0" applyFont="1" applyFill="1" applyBorder="1" applyAlignment="1">
      <alignment wrapText="1"/>
    </xf>
    <xf numFmtId="0" fontId="29" fillId="10" borderId="29" xfId="0" applyFont="1" applyFill="1" applyBorder="1" applyAlignment="1">
      <alignment vertical="top" wrapText="1"/>
    </xf>
    <xf numFmtId="0" fontId="27" fillId="10" borderId="29" xfId="0" applyFont="1" applyFill="1" applyBorder="1" applyAlignment="1"/>
    <xf numFmtId="0" fontId="25" fillId="0" borderId="4" xfId="0" applyFont="1" applyBorder="1" applyAlignment="1">
      <alignment wrapText="1"/>
    </xf>
    <xf numFmtId="0" fontId="27" fillId="2" borderId="29" xfId="0" applyFont="1" applyFill="1" applyBorder="1" applyAlignment="1" applyProtection="1">
      <alignment wrapText="1"/>
    </xf>
    <xf numFmtId="0" fontId="25" fillId="15" borderId="29" xfId="0" applyFont="1" applyFill="1" applyBorder="1"/>
    <xf numFmtId="0" fontId="25" fillId="0" borderId="29" xfId="0" applyFont="1" applyBorder="1"/>
    <xf numFmtId="0" fontId="27" fillId="3" borderId="29" xfId="0" applyFont="1" applyFill="1" applyBorder="1" applyAlignment="1">
      <alignment wrapText="1"/>
    </xf>
    <xf numFmtId="0" fontId="25" fillId="0" borderId="29" xfId="0" applyFont="1" applyBorder="1" applyAlignment="1">
      <alignment horizontal="left" wrapText="1"/>
    </xf>
    <xf numFmtId="0" fontId="30" fillId="19" borderId="8" xfId="0" applyFont="1" applyFill="1" applyBorder="1" applyAlignment="1">
      <alignment wrapText="1"/>
    </xf>
    <xf numFmtId="0" fontId="32" fillId="10" borderId="29" xfId="0" applyFont="1" applyFill="1" applyBorder="1" applyAlignment="1">
      <alignment horizontal="left" wrapText="1"/>
    </xf>
    <xf numFmtId="0" fontId="32" fillId="10" borderId="29" xfId="0" applyFont="1" applyFill="1" applyBorder="1" applyAlignment="1">
      <alignment wrapText="1"/>
    </xf>
    <xf numFmtId="0" fontId="32" fillId="3" borderId="29" xfId="0" applyFont="1" applyFill="1" applyBorder="1" applyAlignment="1">
      <alignment wrapText="1"/>
    </xf>
    <xf numFmtId="0" fontId="32" fillId="10" borderId="29" xfId="0" applyFont="1" applyFill="1" applyBorder="1"/>
    <xf numFmtId="0" fontId="33" fillId="3" borderId="29" xfId="0" applyFont="1" applyFill="1" applyBorder="1" applyAlignment="1">
      <alignment wrapText="1"/>
    </xf>
    <xf numFmtId="0" fontId="32" fillId="6" borderId="29" xfId="0" applyFont="1" applyFill="1" applyBorder="1" applyAlignment="1">
      <alignment wrapText="1"/>
    </xf>
    <xf numFmtId="0" fontId="32" fillId="9" borderId="8" xfId="0" applyFont="1" applyFill="1" applyBorder="1" applyAlignment="1">
      <alignment wrapText="1"/>
    </xf>
    <xf numFmtId="0" fontId="29" fillId="21" borderId="8" xfId="0" applyFont="1" applyFill="1" applyBorder="1" applyAlignment="1">
      <alignment wrapText="1"/>
    </xf>
    <xf numFmtId="0" fontId="33" fillId="6" borderId="29" xfId="0" applyFont="1" applyFill="1" applyBorder="1" applyAlignment="1">
      <alignment wrapText="1"/>
    </xf>
    <xf numFmtId="0" fontId="27" fillId="12" borderId="29" xfId="0" applyFont="1" applyFill="1" applyBorder="1" applyAlignment="1" applyProtection="1">
      <alignment wrapText="1"/>
    </xf>
    <xf numFmtId="0" fontId="29" fillId="9" borderId="1" xfId="0" applyFont="1" applyFill="1" applyBorder="1" applyAlignment="1" applyProtection="1">
      <alignment wrapText="1"/>
    </xf>
    <xf numFmtId="0" fontId="29" fillId="10" borderId="3" xfId="0" applyFont="1" applyFill="1" applyBorder="1" applyAlignment="1">
      <alignment wrapText="1"/>
    </xf>
    <xf numFmtId="0" fontId="27" fillId="6" borderId="29" xfId="0" applyFont="1" applyFill="1" applyBorder="1" applyAlignment="1" applyProtection="1">
      <alignment wrapText="1"/>
    </xf>
    <xf numFmtId="0" fontId="29" fillId="12" borderId="29" xfId="0" applyFont="1" applyFill="1" applyBorder="1" applyAlignment="1">
      <alignment wrapText="1"/>
    </xf>
    <xf numFmtId="0" fontId="30" fillId="19" borderId="1" xfId="0" applyFont="1" applyFill="1" applyBorder="1" applyAlignment="1">
      <alignment wrapText="1"/>
    </xf>
    <xf numFmtId="0" fontId="27" fillId="10" borderId="3" xfId="0" applyFont="1" applyFill="1" applyBorder="1" applyAlignment="1"/>
    <xf numFmtId="0" fontId="27" fillId="20" borderId="3" xfId="0" applyFont="1" applyFill="1" applyBorder="1" applyAlignment="1">
      <alignment wrapText="1"/>
    </xf>
    <xf numFmtId="3" fontId="29" fillId="9" borderId="2" xfId="0" applyNumberFormat="1" applyFont="1" applyFill="1" applyBorder="1" applyAlignment="1" applyProtection="1">
      <alignment horizontal="right" wrapText="1"/>
    </xf>
    <xf numFmtId="3" fontId="29" fillId="10" borderId="2" xfId="0" applyNumberFormat="1" applyFont="1" applyFill="1" applyBorder="1" applyAlignment="1" applyProtection="1">
      <alignment horizontal="right" wrapText="1"/>
    </xf>
    <xf numFmtId="3" fontId="30" fillId="6" borderId="2" xfId="0" applyNumberFormat="1" applyFont="1" applyFill="1" applyBorder="1" applyAlignment="1" applyProtection="1">
      <alignment horizontal="right" wrapText="1"/>
    </xf>
    <xf numFmtId="3" fontId="30" fillId="10" borderId="2" xfId="0" applyNumberFormat="1" applyFont="1" applyFill="1" applyBorder="1" applyAlignment="1" applyProtection="1">
      <alignment horizontal="right" wrapText="1"/>
    </xf>
    <xf numFmtId="3" fontId="30" fillId="2" borderId="2" xfId="0" applyNumberFormat="1" applyFont="1" applyFill="1" applyBorder="1" applyAlignment="1" applyProtection="1">
      <alignment horizontal="right"/>
    </xf>
    <xf numFmtId="3" fontId="29" fillId="10" borderId="2" xfId="0" applyNumberFormat="1" applyFont="1" applyFill="1" applyBorder="1" applyAlignment="1" applyProtection="1">
      <alignment horizontal="right"/>
    </xf>
    <xf numFmtId="3" fontId="29" fillId="13" borderId="2" xfId="0" applyNumberFormat="1" applyFont="1" applyFill="1" applyBorder="1" applyAlignment="1">
      <alignment horizontal="right" wrapText="1"/>
    </xf>
    <xf numFmtId="3" fontId="29" fillId="8" borderId="2" xfId="0" applyNumberFormat="1" applyFont="1" applyFill="1" applyBorder="1" applyAlignment="1">
      <alignment horizontal="right" wrapText="1"/>
    </xf>
    <xf numFmtId="3" fontId="30" fillId="15" borderId="2" xfId="0" applyNumberFormat="1" applyFont="1" applyFill="1" applyBorder="1" applyAlignment="1">
      <alignment horizontal="right" wrapText="1"/>
    </xf>
    <xf numFmtId="3" fontId="30" fillId="0" borderId="2" xfId="0" applyNumberFormat="1" applyFont="1" applyFill="1" applyBorder="1" applyAlignment="1">
      <alignment horizontal="right" wrapText="1"/>
    </xf>
    <xf numFmtId="3" fontId="29" fillId="9" borderId="2" xfId="0" applyNumberFormat="1" applyFont="1" applyFill="1" applyBorder="1" applyAlignment="1">
      <alignment horizontal="right" wrapText="1"/>
    </xf>
    <xf numFmtId="3" fontId="31" fillId="21" borderId="2" xfId="0" applyNumberFormat="1" applyFont="1" applyFill="1" applyBorder="1" applyAlignment="1" applyProtection="1">
      <alignment horizontal="right" wrapText="1"/>
    </xf>
    <xf numFmtId="3" fontId="30" fillId="0" borderId="2" xfId="0" applyNumberFormat="1" applyFont="1" applyBorder="1" applyAlignment="1" applyProtection="1">
      <alignment horizontal="right" wrapText="1"/>
    </xf>
    <xf numFmtId="3" fontId="29" fillId="21" borderId="2" xfId="0" applyNumberFormat="1" applyFont="1" applyFill="1" applyBorder="1" applyAlignment="1">
      <alignment horizontal="right" wrapText="1"/>
    </xf>
    <xf numFmtId="3" fontId="29" fillId="10" borderId="2" xfId="0" applyNumberFormat="1" applyFont="1" applyFill="1" applyBorder="1" applyAlignment="1">
      <alignment horizontal="right" wrapText="1"/>
    </xf>
    <xf numFmtId="3" fontId="30" fillId="6" borderId="2" xfId="0" applyNumberFormat="1" applyFont="1" applyFill="1" applyBorder="1" applyAlignment="1">
      <alignment horizontal="right" wrapText="1"/>
    </xf>
    <xf numFmtId="3" fontId="29" fillId="2" borderId="2" xfId="0" applyNumberFormat="1" applyFont="1" applyFill="1" applyBorder="1" applyAlignment="1">
      <alignment horizontal="right" wrapText="1"/>
    </xf>
    <xf numFmtId="3" fontId="30" fillId="10" borderId="2" xfId="0" applyNumberFormat="1" applyFont="1" applyFill="1" applyBorder="1" applyAlignment="1">
      <alignment horizontal="right" wrapText="1"/>
    </xf>
    <xf numFmtId="3" fontId="29" fillId="21" borderId="2" xfId="0" applyNumberFormat="1" applyFont="1" applyFill="1" applyBorder="1" applyAlignment="1" applyProtection="1">
      <alignment horizontal="right" wrapText="1"/>
    </xf>
    <xf numFmtId="3" fontId="29" fillId="9" borderId="2" xfId="0" applyNumberFormat="1" applyFont="1" applyFill="1" applyBorder="1" applyAlignment="1">
      <alignment horizontal="right"/>
    </xf>
    <xf numFmtId="3" fontId="29" fillId="10" borderId="2" xfId="0" applyNumberFormat="1" applyFont="1" applyFill="1" applyBorder="1" applyAlignment="1">
      <alignment horizontal="right"/>
    </xf>
    <xf numFmtId="3" fontId="29" fillId="6" borderId="2" xfId="0" applyNumberFormat="1" applyFont="1" applyFill="1" applyBorder="1" applyAlignment="1">
      <alignment horizontal="right" wrapText="1"/>
    </xf>
    <xf numFmtId="3" fontId="29" fillId="21" borderId="2" xfId="0" applyNumberFormat="1" applyFont="1" applyFill="1" applyBorder="1" applyAlignment="1">
      <alignment horizontal="center" wrapText="1"/>
    </xf>
    <xf numFmtId="3" fontId="29" fillId="6" borderId="2" xfId="0" applyNumberFormat="1" applyFont="1" applyFill="1" applyBorder="1" applyAlignment="1" applyProtection="1">
      <alignment horizontal="right" wrapText="1"/>
    </xf>
    <xf numFmtId="3" fontId="31" fillId="21" borderId="2" xfId="0" applyNumberFormat="1" applyFont="1" applyFill="1" applyBorder="1" applyAlignment="1">
      <alignment horizontal="right" wrapText="1"/>
    </xf>
    <xf numFmtId="3" fontId="29" fillId="3" borderId="2" xfId="0" applyNumberFormat="1" applyFont="1" applyFill="1" applyBorder="1" applyAlignment="1">
      <alignment horizontal="right" wrapText="1"/>
    </xf>
    <xf numFmtId="3" fontId="29" fillId="0" borderId="2" xfId="0" applyNumberFormat="1" applyFont="1" applyBorder="1" applyAlignment="1">
      <alignment horizontal="right" wrapText="1"/>
    </xf>
    <xf numFmtId="3" fontId="29" fillId="0" borderId="2" xfId="0" applyNumberFormat="1" applyFont="1" applyFill="1" applyBorder="1" applyAlignment="1">
      <alignment horizontal="right" wrapText="1"/>
    </xf>
    <xf numFmtId="3" fontId="31" fillId="19" borderId="2" xfId="0" applyNumberFormat="1" applyFont="1" applyFill="1" applyBorder="1" applyAlignment="1">
      <alignment horizontal="right" wrapText="1"/>
    </xf>
    <xf numFmtId="3" fontId="29" fillId="12" borderId="2" xfId="0" applyNumberFormat="1" applyFont="1" applyFill="1" applyBorder="1" applyAlignment="1" applyProtection="1">
      <alignment horizontal="right" wrapText="1"/>
    </xf>
    <xf numFmtId="3" fontId="29" fillId="12" borderId="2" xfId="0" applyNumberFormat="1" applyFont="1" applyFill="1" applyBorder="1" applyAlignment="1">
      <alignment horizontal="right" wrapText="1"/>
    </xf>
    <xf numFmtId="3" fontId="29" fillId="20" borderId="2" xfId="0" applyNumberFormat="1" applyFont="1" applyFill="1" applyBorder="1" applyAlignment="1">
      <alignment horizontal="right" wrapText="1"/>
    </xf>
    <xf numFmtId="0" fontId="27" fillId="0" borderId="9" xfId="0" applyFont="1" applyBorder="1" applyAlignment="1" applyProtection="1">
      <alignment horizontal="center" vertical="center"/>
    </xf>
    <xf numFmtId="0" fontId="27" fillId="0" borderId="10" xfId="0" applyFont="1" applyBorder="1" applyAlignment="1" applyProtection="1">
      <alignment horizontal="center" vertical="center" wrapText="1"/>
    </xf>
    <xf numFmtId="3" fontId="26" fillId="11" borderId="14" xfId="0" applyNumberFormat="1" applyFont="1" applyFill="1" applyBorder="1" applyAlignment="1" applyProtection="1">
      <alignment horizontal="right" wrapText="1"/>
    </xf>
    <xf numFmtId="3" fontId="29" fillId="9" borderId="6" xfId="0" applyNumberFormat="1" applyFont="1" applyFill="1" applyBorder="1" applyAlignment="1" applyProtection="1">
      <alignment horizontal="right" wrapText="1"/>
    </xf>
    <xf numFmtId="0" fontId="26" fillId="12" borderId="9" xfId="0" applyFont="1" applyFill="1" applyBorder="1" applyAlignment="1" applyProtection="1">
      <alignment horizontal="left"/>
    </xf>
    <xf numFmtId="0" fontId="26" fillId="12" borderId="28" xfId="0" applyFont="1" applyFill="1" applyBorder="1" applyAlignment="1" applyProtection="1">
      <alignment wrapText="1"/>
    </xf>
    <xf numFmtId="3" fontId="26" fillId="12" borderId="14" xfId="0" applyNumberFormat="1" applyFont="1" applyFill="1" applyBorder="1" applyAlignment="1" applyProtection="1">
      <alignment horizontal="right" wrapText="1"/>
    </xf>
    <xf numFmtId="0" fontId="27" fillId="24" borderId="18" xfId="0" applyFont="1" applyFill="1" applyBorder="1"/>
    <xf numFmtId="0" fontId="27" fillId="24" borderId="29" xfId="0" applyFont="1" applyFill="1" applyBorder="1" applyAlignment="1">
      <alignment wrapText="1"/>
    </xf>
    <xf numFmtId="0" fontId="14" fillId="0" borderId="14" xfId="0" applyFont="1" applyBorder="1" applyAlignment="1">
      <alignment horizontal="center"/>
    </xf>
    <xf numFmtId="3" fontId="1" fillId="10" borderId="2" xfId="0" applyNumberFormat="1" applyFont="1" applyFill="1" applyBorder="1"/>
    <xf numFmtId="3" fontId="1" fillId="13" borderId="2" xfId="0" applyNumberFormat="1" applyFont="1" applyFill="1" applyBorder="1"/>
    <xf numFmtId="3" fontId="1" fillId="14" borderId="2" xfId="0" applyNumberFormat="1" applyFont="1" applyFill="1" applyBorder="1"/>
    <xf numFmtId="0" fontId="25" fillId="0" borderId="33" xfId="0" applyFont="1" applyFill="1" applyBorder="1" applyAlignment="1" applyProtection="1">
      <alignment horizontal="left"/>
    </xf>
    <xf numFmtId="0" fontId="25" fillId="0" borderId="33" xfId="0" applyFont="1" applyFill="1" applyBorder="1" applyAlignment="1" applyProtection="1">
      <alignment wrapText="1"/>
    </xf>
    <xf numFmtId="0" fontId="25" fillId="0" borderId="8" xfId="0" applyFont="1" applyFill="1" applyBorder="1" applyAlignment="1" applyProtection="1">
      <alignment wrapText="1"/>
    </xf>
    <xf numFmtId="0" fontId="29" fillId="10" borderId="29" xfId="0" applyFont="1" applyFill="1" applyBorder="1" applyAlignment="1">
      <alignment wrapText="1"/>
    </xf>
    <xf numFmtId="0" fontId="25" fillId="0" borderId="32" xfId="0" applyFont="1" applyBorder="1" applyAlignment="1">
      <alignment horizontal="left"/>
    </xf>
    <xf numFmtId="0" fontId="27" fillId="10" borderId="0" xfId="0" applyFont="1" applyFill="1" applyBorder="1" applyAlignment="1">
      <alignment wrapText="1"/>
    </xf>
    <xf numFmtId="3" fontId="10" fillId="11" borderId="14" xfId="0" applyNumberFormat="1" applyFont="1" applyFill="1" applyBorder="1"/>
    <xf numFmtId="3" fontId="11" fillId="12" borderId="14" xfId="0" applyNumberFormat="1" applyFont="1" applyFill="1" applyBorder="1"/>
    <xf numFmtId="3" fontId="11" fillId="9" borderId="6" xfId="0" applyNumberFormat="1" applyFont="1" applyFill="1" applyBorder="1"/>
    <xf numFmtId="3" fontId="11" fillId="10" borderId="2" xfId="0" applyNumberFormat="1" applyFont="1" applyFill="1" applyBorder="1"/>
    <xf numFmtId="3" fontId="11" fillId="13" borderId="2" xfId="0" applyNumberFormat="1" applyFont="1" applyFill="1" applyBorder="1"/>
    <xf numFmtId="3" fontId="11" fillId="14" borderId="2" xfId="0" applyNumberFormat="1" applyFont="1" applyFill="1" applyBorder="1"/>
    <xf numFmtId="3" fontId="11" fillId="9" borderId="2" xfId="0" applyNumberFormat="1" applyFont="1" applyFill="1" applyBorder="1"/>
    <xf numFmtId="0" fontId="25" fillId="0" borderId="32" xfId="0" applyFont="1" applyFill="1" applyBorder="1" applyAlignment="1">
      <alignment horizontal="left"/>
    </xf>
    <xf numFmtId="0" fontId="29" fillId="10" borderId="33" xfId="0" applyFont="1" applyFill="1" applyBorder="1"/>
    <xf numFmtId="0" fontId="1" fillId="0" borderId="0" xfId="0" applyFont="1" applyAlignment="1" applyProtection="1">
      <alignment wrapText="1"/>
      <protection locked="0"/>
    </xf>
    <xf numFmtId="0" fontId="5" fillId="0" borderId="35" xfId="0" applyFont="1" applyBorder="1"/>
    <xf numFmtId="0" fontId="5" fillId="0" borderId="31" xfId="0" applyFont="1" applyBorder="1"/>
    <xf numFmtId="0" fontId="25" fillId="0" borderId="27" xfId="0" applyFont="1" applyBorder="1" applyAlignment="1" applyProtection="1">
      <alignment horizontal="left"/>
    </xf>
    <xf numFmtId="0" fontId="25" fillId="0" borderId="34" xfId="0" applyFont="1" applyFill="1" applyBorder="1" applyAlignment="1" applyProtection="1">
      <alignment horizontal="left" wrapText="1"/>
    </xf>
    <xf numFmtId="0" fontId="27" fillId="10" borderId="36" xfId="0" applyFont="1" applyFill="1" applyBorder="1" applyAlignment="1" applyProtection="1">
      <alignment horizontal="left"/>
    </xf>
    <xf numFmtId="3" fontId="29" fillId="10" borderId="31" xfId="0" applyNumberFormat="1" applyFont="1" applyFill="1" applyBorder="1" applyAlignment="1" applyProtection="1">
      <alignment horizontal="right" wrapText="1"/>
    </xf>
    <xf numFmtId="0" fontId="25" fillId="0" borderId="32" xfId="0" applyFont="1" applyBorder="1" applyAlignment="1" applyProtection="1">
      <alignment horizontal="left"/>
    </xf>
    <xf numFmtId="0" fontId="25" fillId="0" borderId="8" xfId="0" applyFont="1" applyBorder="1" applyAlignment="1" applyProtection="1">
      <alignment wrapText="1"/>
    </xf>
    <xf numFmtId="0" fontId="29" fillId="10" borderId="0" xfId="0" applyFont="1" applyFill="1" applyBorder="1" applyAlignment="1">
      <alignment wrapText="1"/>
    </xf>
    <xf numFmtId="0" fontId="25" fillId="6" borderId="32" xfId="0" applyFont="1" applyFill="1" applyBorder="1" applyAlignment="1">
      <alignment horizontal="left"/>
    </xf>
    <xf numFmtId="0" fontId="25" fillId="0" borderId="34" xfId="0" applyFont="1" applyBorder="1" applyAlignment="1">
      <alignment horizontal="left"/>
    </xf>
    <xf numFmtId="0" fontId="25" fillId="0" borderId="33" xfId="0" applyFont="1" applyBorder="1" applyAlignment="1">
      <alignment horizontal="left"/>
    </xf>
    <xf numFmtId="0" fontId="25" fillId="0" borderId="33" xfId="0" applyFont="1" applyBorder="1" applyAlignment="1">
      <alignment wrapText="1"/>
    </xf>
    <xf numFmtId="0" fontId="27" fillId="25" borderId="33" xfId="0" applyFont="1" applyFill="1" applyBorder="1" applyAlignment="1">
      <alignment horizontal="left"/>
    </xf>
    <xf numFmtId="0" fontId="27" fillId="25" borderId="33" xfId="0" applyFont="1" applyFill="1" applyBorder="1" applyAlignment="1">
      <alignment wrapText="1"/>
    </xf>
    <xf numFmtId="0" fontId="25" fillId="14" borderId="33" xfId="0" applyFont="1" applyFill="1" applyBorder="1" applyAlignment="1">
      <alignment horizontal="left"/>
    </xf>
    <xf numFmtId="0" fontId="25" fillId="14" borderId="33" xfId="0" applyFont="1" applyFill="1" applyBorder="1" applyAlignment="1">
      <alignment wrapText="1"/>
    </xf>
    <xf numFmtId="0" fontId="27" fillId="13" borderId="33" xfId="0" applyFont="1" applyFill="1" applyBorder="1" applyAlignment="1">
      <alignment horizontal="left"/>
    </xf>
    <xf numFmtId="0" fontId="27" fillId="13" borderId="33" xfId="0" applyFont="1" applyFill="1" applyBorder="1" applyAlignment="1">
      <alignment wrapText="1"/>
    </xf>
    <xf numFmtId="0" fontId="27" fillId="14" borderId="33" xfId="0" applyFont="1" applyFill="1" applyBorder="1" applyAlignment="1">
      <alignment horizontal="left"/>
    </xf>
    <xf numFmtId="0" fontId="27" fillId="8" borderId="33" xfId="0" applyFont="1" applyFill="1" applyBorder="1" applyAlignment="1">
      <alignment horizontal="left"/>
    </xf>
    <xf numFmtId="0" fontId="27" fillId="8" borderId="33" xfId="0" applyFont="1" applyFill="1" applyBorder="1" applyAlignment="1">
      <alignment wrapText="1"/>
    </xf>
    <xf numFmtId="3" fontId="30" fillId="0" borderId="33" xfId="0" applyNumberFormat="1" applyFont="1" applyFill="1" applyBorder="1" applyAlignment="1">
      <alignment horizontal="right" wrapText="1"/>
    </xf>
    <xf numFmtId="0" fontId="0" fillId="0" borderId="0" xfId="0" applyAlignment="1"/>
    <xf numFmtId="0" fontId="25" fillId="6" borderId="33" xfId="0" applyFont="1" applyFill="1" applyBorder="1" applyAlignment="1">
      <alignment horizontal="left"/>
    </xf>
    <xf numFmtId="0" fontId="7" fillId="10" borderId="33" xfId="0" applyFont="1" applyFill="1" applyBorder="1" applyAlignment="1" applyProtection="1">
      <alignment wrapText="1"/>
    </xf>
    <xf numFmtId="0" fontId="13" fillId="2" borderId="33" xfId="0" applyFont="1" applyFill="1" applyBorder="1" applyAlignment="1" applyProtection="1">
      <alignment wrapText="1"/>
    </xf>
    <xf numFmtId="0" fontId="7" fillId="13" borderId="33" xfId="0" applyFont="1" applyFill="1" applyBorder="1" applyAlignment="1" applyProtection="1">
      <alignment wrapText="1"/>
    </xf>
    <xf numFmtId="0" fontId="7" fillId="14" borderId="33" xfId="0" applyFont="1" applyFill="1" applyBorder="1" applyAlignment="1" applyProtection="1">
      <alignment wrapText="1"/>
    </xf>
    <xf numFmtId="3" fontId="4" fillId="10" borderId="33" xfId="0" applyNumberFormat="1" applyFont="1" applyFill="1" applyBorder="1" applyProtection="1"/>
    <xf numFmtId="3" fontId="1" fillId="6" borderId="33" xfId="0" applyNumberFormat="1" applyFont="1" applyFill="1" applyBorder="1" applyProtection="1"/>
    <xf numFmtId="3" fontId="4" fillId="13" borderId="33" xfId="0" applyNumberFormat="1" applyFont="1" applyFill="1" applyBorder="1" applyProtection="1"/>
    <xf numFmtId="3" fontId="4" fillId="14" borderId="33" xfId="0" applyNumberFormat="1" applyFont="1" applyFill="1" applyBorder="1" applyProtection="1"/>
    <xf numFmtId="3" fontId="0" fillId="10" borderId="33" xfId="0" applyNumberFormat="1" applyFill="1" applyBorder="1"/>
    <xf numFmtId="3" fontId="0" fillId="0" borderId="33" xfId="0" applyNumberFormat="1" applyBorder="1"/>
    <xf numFmtId="3" fontId="0" fillId="13" borderId="33" xfId="0" applyNumberFormat="1" applyFill="1" applyBorder="1"/>
    <xf numFmtId="3" fontId="0" fillId="14" borderId="33" xfId="0" applyNumberFormat="1" applyFill="1" applyBorder="1"/>
    <xf numFmtId="0" fontId="0" fillId="0" borderId="33" xfId="0" applyBorder="1"/>
    <xf numFmtId="0" fontId="5" fillId="0" borderId="34" xfId="0" applyFont="1" applyBorder="1" applyAlignment="1" applyProtection="1">
      <alignment horizontal="left" wrapText="1"/>
    </xf>
    <xf numFmtId="0" fontId="5" fillId="0" borderId="4" xfId="0" applyFont="1" applyBorder="1" applyAlignment="1" applyProtection="1">
      <alignment wrapText="1"/>
    </xf>
    <xf numFmtId="3" fontId="6" fillId="0" borderId="35" xfId="0" applyNumberFormat="1" applyFont="1" applyFill="1" applyBorder="1" applyProtection="1"/>
    <xf numFmtId="3" fontId="1" fillId="0" borderId="35" xfId="0" applyNumberFormat="1" applyFont="1" applyBorder="1"/>
    <xf numFmtId="0" fontId="7" fillId="10" borderId="33" xfId="0" applyFont="1" applyFill="1" applyBorder="1" applyAlignment="1" applyProtection="1">
      <alignment horizontal="left" wrapText="1"/>
    </xf>
    <xf numFmtId="0" fontId="6" fillId="0" borderId="33" xfId="0" applyFont="1" applyFill="1" applyBorder="1" applyAlignment="1" applyProtection="1">
      <alignment horizontal="left"/>
    </xf>
    <xf numFmtId="0" fontId="6" fillId="0" borderId="33" xfId="0" applyFont="1" applyBorder="1" applyAlignment="1">
      <alignment wrapText="1"/>
    </xf>
    <xf numFmtId="3" fontId="6" fillId="0" borderId="33" xfId="0" applyNumberFormat="1" applyFont="1" applyFill="1" applyBorder="1" applyAlignment="1" applyProtection="1">
      <alignment horizontal="right"/>
    </xf>
    <xf numFmtId="0" fontId="19" fillId="22" borderId="38" xfId="0" applyFont="1" applyFill="1" applyBorder="1" applyAlignment="1" applyProtection="1">
      <alignment horizontal="left"/>
    </xf>
    <xf numFmtId="0" fontId="19" fillId="22" borderId="39" xfId="0" applyFont="1" applyFill="1" applyBorder="1" applyAlignment="1" applyProtection="1">
      <alignment wrapText="1"/>
    </xf>
    <xf numFmtId="3" fontId="19" fillId="22" borderId="40" xfId="0" applyNumberFormat="1" applyFont="1" applyFill="1" applyBorder="1" applyAlignment="1" applyProtection="1">
      <alignment horizontal="right"/>
    </xf>
    <xf numFmtId="0" fontId="5" fillId="0" borderId="33" xfId="0" applyFont="1" applyBorder="1" applyAlignment="1">
      <alignment wrapText="1"/>
    </xf>
    <xf numFmtId="0" fontId="1" fillId="0" borderId="33" xfId="0" applyFont="1" applyBorder="1" applyAlignment="1">
      <alignment horizontal="left"/>
    </xf>
    <xf numFmtId="0" fontId="11" fillId="9" borderId="33" xfId="0" applyFont="1" applyFill="1" applyBorder="1" applyAlignment="1" applyProtection="1">
      <alignment horizontal="left"/>
    </xf>
    <xf numFmtId="0" fontId="14" fillId="9" borderId="33" xfId="0" applyFont="1" applyFill="1" applyBorder="1" applyAlignment="1">
      <alignment wrapText="1"/>
    </xf>
    <xf numFmtId="3" fontId="11" fillId="9" borderId="33" xfId="0" applyNumberFormat="1" applyFont="1" applyFill="1" applyBorder="1"/>
    <xf numFmtId="0" fontId="1" fillId="0" borderId="0" xfId="0" applyFont="1" applyFill="1"/>
    <xf numFmtId="0" fontId="6" fillId="0" borderId="33" xfId="0" applyFont="1" applyFill="1" applyBorder="1" applyAlignment="1"/>
    <xf numFmtId="3" fontId="5" fillId="0" borderId="33" xfId="0" applyNumberFormat="1" applyFont="1" applyBorder="1" applyAlignment="1">
      <alignment horizontal="right"/>
    </xf>
    <xf numFmtId="0" fontId="6" fillId="0" borderId="33" xfId="0" applyFont="1" applyBorder="1" applyAlignment="1">
      <alignment horizontal="left" wrapText="1"/>
    </xf>
    <xf numFmtId="3" fontId="6" fillId="0" borderId="33" xfId="0" applyNumberFormat="1" applyFont="1" applyFill="1" applyBorder="1" applyAlignment="1"/>
    <xf numFmtId="0" fontId="6" fillId="0" borderId="33" xfId="0" applyFont="1" applyFill="1" applyBorder="1" applyAlignment="1">
      <alignment wrapText="1"/>
    </xf>
    <xf numFmtId="0" fontId="1" fillId="0" borderId="0" xfId="0" applyFont="1" applyAlignment="1"/>
    <xf numFmtId="0" fontId="1" fillId="0" borderId="0" xfId="0" applyFont="1"/>
    <xf numFmtId="0" fontId="4" fillId="10" borderId="33" xfId="0" applyFont="1" applyFill="1" applyBorder="1" applyAlignment="1" applyProtection="1">
      <alignment horizontal="left" wrapText="1"/>
    </xf>
    <xf numFmtId="0" fontId="7" fillId="2" borderId="33" xfId="0" applyFont="1" applyFill="1" applyBorder="1" applyAlignment="1" applyProtection="1">
      <alignment horizontal="left" wrapText="1"/>
    </xf>
    <xf numFmtId="0" fontId="7" fillId="13" borderId="33" xfId="0" applyFont="1" applyFill="1" applyBorder="1" applyAlignment="1" applyProtection="1">
      <alignment horizontal="left" wrapText="1"/>
    </xf>
    <xf numFmtId="0" fontId="7" fillId="14" borderId="33" xfId="0" applyFont="1" applyFill="1" applyBorder="1" applyAlignment="1" applyProtection="1">
      <alignment horizontal="left" wrapText="1"/>
    </xf>
    <xf numFmtId="0" fontId="5" fillId="0" borderId="33" xfId="0" applyFont="1" applyBorder="1" applyAlignment="1" applyProtection="1">
      <alignment horizontal="left" wrapText="1"/>
    </xf>
    <xf numFmtId="0" fontId="5" fillId="0" borderId="33" xfId="0" applyFont="1" applyBorder="1" applyAlignment="1" applyProtection="1">
      <alignment wrapText="1"/>
    </xf>
    <xf numFmtId="3" fontId="6" fillId="0" borderId="33" xfId="0" applyNumberFormat="1" applyFont="1" applyFill="1" applyBorder="1" applyProtection="1"/>
    <xf numFmtId="0" fontId="19" fillId="22" borderId="38" xfId="0" applyFont="1" applyFill="1" applyBorder="1" applyAlignment="1" applyProtection="1">
      <alignment horizontal="left" vertical="top"/>
    </xf>
    <xf numFmtId="0" fontId="19" fillId="23" borderId="39" xfId="0" applyFont="1" applyFill="1" applyBorder="1" applyAlignment="1" applyProtection="1">
      <alignment wrapText="1"/>
    </xf>
    <xf numFmtId="3" fontId="20" fillId="22" borderId="40" xfId="0" applyNumberFormat="1" applyFont="1" applyFill="1" applyBorder="1" applyProtection="1"/>
    <xf numFmtId="0" fontId="0" fillId="9" borderId="29" xfId="0" applyFill="1" applyBorder="1" applyAlignment="1">
      <alignment horizontal="left"/>
    </xf>
    <xf numFmtId="0" fontId="6" fillId="9" borderId="33" xfId="0" applyFont="1" applyFill="1" applyBorder="1" applyAlignment="1">
      <alignment wrapText="1"/>
    </xf>
    <xf numFmtId="3" fontId="6" fillId="9" borderId="37" xfId="0" applyNumberFormat="1" applyFont="1" applyFill="1" applyBorder="1" applyAlignment="1">
      <alignment wrapText="1"/>
    </xf>
    <xf numFmtId="0" fontId="0" fillId="6" borderId="29" xfId="0" applyFill="1" applyBorder="1" applyAlignment="1">
      <alignment horizontal="left"/>
    </xf>
    <xf numFmtId="0" fontId="6" fillId="6" borderId="33" xfId="0" applyFont="1" applyFill="1" applyBorder="1" applyAlignment="1">
      <alignment wrapText="1"/>
    </xf>
    <xf numFmtId="3" fontId="6" fillId="6" borderId="37" xfId="0" applyNumberFormat="1" applyFont="1" applyFill="1" applyBorder="1" applyAlignment="1">
      <alignment wrapText="1"/>
    </xf>
    <xf numFmtId="3" fontId="11" fillId="10" borderId="33" xfId="0" applyNumberFormat="1" applyFont="1" applyFill="1" applyBorder="1"/>
    <xf numFmtId="0" fontId="27" fillId="13" borderId="32" xfId="0" applyFont="1" applyFill="1" applyBorder="1" applyAlignment="1">
      <alignment horizontal="left"/>
    </xf>
    <xf numFmtId="0" fontId="27" fillId="10" borderId="34" xfId="0" applyFont="1" applyFill="1" applyBorder="1" applyAlignment="1">
      <alignment horizontal="left"/>
    </xf>
    <xf numFmtId="3" fontId="29" fillId="10" borderId="33" xfId="0" applyNumberFormat="1" applyFont="1" applyFill="1" applyBorder="1" applyAlignment="1">
      <alignment horizontal="right" wrapText="1"/>
    </xf>
    <xf numFmtId="0" fontId="25" fillId="10" borderId="30" xfId="0" applyFont="1" applyFill="1" applyBorder="1" applyAlignment="1">
      <alignment horizontal="left"/>
    </xf>
    <xf numFmtId="3" fontId="30" fillId="10" borderId="33" xfId="0" applyNumberFormat="1" applyFont="1" applyFill="1" applyBorder="1" applyAlignment="1">
      <alignment horizontal="right" wrapText="1"/>
    </xf>
    <xf numFmtId="0" fontId="27" fillId="6" borderId="32" xfId="0" applyFont="1" applyFill="1" applyBorder="1" applyAlignment="1">
      <alignment horizontal="left"/>
    </xf>
    <xf numFmtId="3" fontId="30" fillId="6" borderId="33" xfId="0" applyNumberFormat="1" applyFont="1" applyFill="1" applyBorder="1" applyAlignment="1">
      <alignment horizontal="right" wrapText="1"/>
    </xf>
    <xf numFmtId="0" fontId="27" fillId="8" borderId="32" xfId="0" applyFont="1" applyFill="1" applyBorder="1" applyAlignment="1" applyProtection="1">
      <alignment horizontal="left"/>
    </xf>
    <xf numFmtId="0" fontId="25" fillId="15" borderId="32" xfId="0" applyFont="1" applyFill="1" applyBorder="1" applyAlignment="1">
      <alignment horizontal="left"/>
    </xf>
    <xf numFmtId="10" fontId="29" fillId="9" borderId="6" xfId="0" applyNumberFormat="1" applyFont="1" applyFill="1" applyBorder="1" applyAlignment="1" applyProtection="1">
      <alignment horizontal="right" wrapText="1"/>
    </xf>
    <xf numFmtId="10" fontId="29" fillId="10" borderId="2" xfId="0" applyNumberFormat="1" applyFont="1" applyFill="1" applyBorder="1" applyAlignment="1" applyProtection="1">
      <alignment horizontal="right" wrapText="1"/>
    </xf>
    <xf numFmtId="10" fontId="30" fillId="6" borderId="2" xfId="0" applyNumberFormat="1" applyFont="1" applyFill="1" applyBorder="1" applyAlignment="1" applyProtection="1">
      <alignment horizontal="right" wrapText="1"/>
    </xf>
    <xf numFmtId="10" fontId="29" fillId="6" borderId="2" xfId="0" applyNumberFormat="1" applyFont="1" applyFill="1" applyBorder="1" applyAlignment="1" applyProtection="1">
      <alignment horizontal="right" wrapText="1"/>
    </xf>
    <xf numFmtId="10" fontId="30" fillId="10" borderId="2" xfId="0" applyNumberFormat="1" applyFont="1" applyFill="1" applyBorder="1" applyAlignment="1" applyProtection="1">
      <alignment horizontal="right" wrapText="1"/>
    </xf>
    <xf numFmtId="10" fontId="30" fillId="2" borderId="2" xfId="0" applyNumberFormat="1" applyFont="1" applyFill="1" applyBorder="1" applyAlignment="1" applyProtection="1">
      <alignment horizontal="right"/>
    </xf>
    <xf numFmtId="10" fontId="29" fillId="10" borderId="2" xfId="0" applyNumberFormat="1" applyFont="1" applyFill="1" applyBorder="1" applyAlignment="1" applyProtection="1">
      <alignment horizontal="right"/>
    </xf>
    <xf numFmtId="10" fontId="29" fillId="9" borderId="2" xfId="0" applyNumberFormat="1" applyFont="1" applyFill="1" applyBorder="1" applyAlignment="1" applyProtection="1">
      <alignment horizontal="right" wrapText="1"/>
    </xf>
    <xf numFmtId="10" fontId="29" fillId="13" borderId="2" xfId="0" applyNumberFormat="1" applyFont="1" applyFill="1" applyBorder="1" applyAlignment="1">
      <alignment horizontal="right" wrapText="1"/>
    </xf>
    <xf numFmtId="10" fontId="29" fillId="8" borderId="2" xfId="0" applyNumberFormat="1" applyFont="1" applyFill="1" applyBorder="1" applyAlignment="1">
      <alignment horizontal="right" wrapText="1"/>
    </xf>
    <xf numFmtId="10" fontId="30" fillId="15" borderId="2" xfId="0" applyNumberFormat="1" applyFont="1" applyFill="1" applyBorder="1" applyAlignment="1">
      <alignment horizontal="right" wrapText="1"/>
    </xf>
    <xf numFmtId="10" fontId="30" fillId="0" borderId="2" xfId="0" applyNumberFormat="1" applyFont="1" applyFill="1" applyBorder="1" applyAlignment="1">
      <alignment horizontal="right" wrapText="1"/>
    </xf>
    <xf numFmtId="10" fontId="30" fillId="0" borderId="33" xfId="0" applyNumberFormat="1" applyFont="1" applyFill="1" applyBorder="1" applyAlignment="1">
      <alignment horizontal="right" wrapText="1"/>
    </xf>
    <xf numFmtId="10" fontId="29" fillId="9" borderId="2" xfId="0" applyNumberFormat="1" applyFont="1" applyFill="1" applyBorder="1" applyAlignment="1">
      <alignment horizontal="right" wrapText="1"/>
    </xf>
    <xf numFmtId="10" fontId="31" fillId="21" borderId="2" xfId="0" applyNumberFormat="1" applyFont="1" applyFill="1" applyBorder="1" applyAlignment="1" applyProtection="1">
      <alignment horizontal="right" wrapText="1"/>
    </xf>
    <xf numFmtId="10" fontId="29" fillId="10" borderId="31" xfId="0" applyNumberFormat="1" applyFont="1" applyFill="1" applyBorder="1" applyAlignment="1" applyProtection="1">
      <alignment horizontal="right" wrapText="1"/>
    </xf>
    <xf numFmtId="10" fontId="30" fillId="0" borderId="2" xfId="0" applyNumberFormat="1" applyFont="1" applyBorder="1" applyAlignment="1" applyProtection="1">
      <alignment horizontal="right" wrapText="1"/>
    </xf>
    <xf numFmtId="10" fontId="29" fillId="21" borderId="2" xfId="0" applyNumberFormat="1" applyFont="1" applyFill="1" applyBorder="1" applyAlignment="1">
      <alignment horizontal="right" wrapText="1"/>
    </xf>
    <xf numFmtId="10" fontId="29" fillId="10" borderId="2" xfId="0" applyNumberFormat="1" applyFont="1" applyFill="1" applyBorder="1" applyAlignment="1">
      <alignment horizontal="right" wrapText="1"/>
    </xf>
    <xf numFmtId="10" fontId="30" fillId="6" borderId="2" xfId="0" applyNumberFormat="1" applyFont="1" applyFill="1" applyBorder="1" applyAlignment="1">
      <alignment horizontal="right" wrapText="1"/>
    </xf>
    <xf numFmtId="10" fontId="29" fillId="2" borderId="2" xfId="0" applyNumberFormat="1" applyFont="1" applyFill="1" applyBorder="1" applyAlignment="1">
      <alignment horizontal="right" wrapText="1"/>
    </xf>
    <xf numFmtId="10" fontId="30" fillId="10" borderId="2" xfId="0" applyNumberFormat="1" applyFont="1" applyFill="1" applyBorder="1" applyAlignment="1">
      <alignment horizontal="right" wrapText="1"/>
    </xf>
    <xf numFmtId="10" fontId="29" fillId="10" borderId="33" xfId="0" applyNumberFormat="1" applyFont="1" applyFill="1" applyBorder="1" applyAlignment="1">
      <alignment horizontal="right" wrapText="1"/>
    </xf>
    <xf numFmtId="10" fontId="30" fillId="10" borderId="33" xfId="0" applyNumberFormat="1" applyFont="1" applyFill="1" applyBorder="1" applyAlignment="1">
      <alignment horizontal="right" wrapText="1"/>
    </xf>
    <xf numFmtId="10" fontId="30" fillId="6" borderId="33" xfId="0" applyNumberFormat="1" applyFont="1" applyFill="1" applyBorder="1" applyAlignment="1">
      <alignment horizontal="right" wrapText="1"/>
    </xf>
    <xf numFmtId="10" fontId="29" fillId="21" borderId="2" xfId="0" applyNumberFormat="1" applyFont="1" applyFill="1" applyBorder="1" applyAlignment="1" applyProtection="1">
      <alignment horizontal="right" wrapText="1"/>
    </xf>
    <xf numFmtId="10" fontId="29" fillId="9" borderId="2" xfId="0" applyNumberFormat="1" applyFont="1" applyFill="1" applyBorder="1" applyAlignment="1">
      <alignment horizontal="right"/>
    </xf>
    <xf numFmtId="10" fontId="29" fillId="10" borderId="2" xfId="0" applyNumberFormat="1" applyFont="1" applyFill="1" applyBorder="1" applyAlignment="1">
      <alignment horizontal="right"/>
    </xf>
    <xf numFmtId="10" fontId="29" fillId="6" borderId="2" xfId="0" applyNumberFormat="1" applyFont="1" applyFill="1" applyBorder="1" applyAlignment="1">
      <alignment horizontal="right" wrapText="1"/>
    </xf>
    <xf numFmtId="10" fontId="29" fillId="21" borderId="2" xfId="0" applyNumberFormat="1" applyFont="1" applyFill="1" applyBorder="1" applyAlignment="1">
      <alignment horizontal="center" wrapText="1"/>
    </xf>
    <xf numFmtId="10" fontId="31" fillId="21" borderId="2" xfId="0" applyNumberFormat="1" applyFont="1" applyFill="1" applyBorder="1" applyAlignment="1">
      <alignment horizontal="right" wrapText="1"/>
    </xf>
    <xf numFmtId="10" fontId="29" fillId="3" borderId="2" xfId="0" applyNumberFormat="1" applyFont="1" applyFill="1" applyBorder="1" applyAlignment="1">
      <alignment horizontal="right" wrapText="1"/>
    </xf>
    <xf numFmtId="10" fontId="29" fillId="0" borderId="2" xfId="0" applyNumberFormat="1" applyFont="1" applyBorder="1" applyAlignment="1">
      <alignment horizontal="right" wrapText="1"/>
    </xf>
    <xf numFmtId="10" fontId="29" fillId="0" borderId="2" xfId="0" applyNumberFormat="1" applyFont="1" applyFill="1" applyBorder="1" applyAlignment="1">
      <alignment horizontal="right" wrapText="1"/>
    </xf>
    <xf numFmtId="10" fontId="31" fillId="19" borderId="2" xfId="0" applyNumberFormat="1" applyFont="1" applyFill="1" applyBorder="1" applyAlignment="1">
      <alignment horizontal="right" wrapText="1"/>
    </xf>
    <xf numFmtId="10" fontId="29" fillId="12" borderId="2" xfId="0" applyNumberFormat="1" applyFont="1" applyFill="1" applyBorder="1" applyAlignment="1" applyProtection="1">
      <alignment horizontal="right" wrapText="1"/>
    </xf>
    <xf numFmtId="10" fontId="29" fillId="12" borderId="2" xfId="0" applyNumberFormat="1" applyFont="1" applyFill="1" applyBorder="1" applyAlignment="1">
      <alignment horizontal="right" wrapText="1"/>
    </xf>
    <xf numFmtId="10" fontId="29" fillId="20" borderId="2" xfId="0" applyNumberFormat="1" applyFont="1" applyFill="1" applyBorder="1" applyAlignment="1">
      <alignment horizontal="right" wrapText="1"/>
    </xf>
    <xf numFmtId="10" fontId="10" fillId="11" borderId="14" xfId="0" applyNumberFormat="1" applyFont="1" applyFill="1" applyBorder="1"/>
    <xf numFmtId="10" fontId="11" fillId="12" borderId="14" xfId="0" applyNumberFormat="1" applyFont="1" applyFill="1" applyBorder="1"/>
    <xf numFmtId="10" fontId="11" fillId="9" borderId="6" xfId="0" applyNumberFormat="1" applyFont="1" applyFill="1" applyBorder="1"/>
    <xf numFmtId="10" fontId="1" fillId="10" borderId="2" xfId="0" applyNumberFormat="1" applyFont="1" applyFill="1" applyBorder="1" applyProtection="1"/>
    <xf numFmtId="10" fontId="11" fillId="10" borderId="2" xfId="0" applyNumberFormat="1" applyFont="1" applyFill="1" applyBorder="1"/>
    <xf numFmtId="10" fontId="1" fillId="0" borderId="2" xfId="0" applyNumberFormat="1" applyFont="1" applyFill="1" applyBorder="1"/>
    <xf numFmtId="10" fontId="11" fillId="13" borderId="2" xfId="0" applyNumberFormat="1" applyFont="1" applyFill="1" applyBorder="1"/>
    <xf numFmtId="10" fontId="11" fillId="14" borderId="2" xfId="0" applyNumberFormat="1" applyFont="1" applyFill="1" applyBorder="1"/>
    <xf numFmtId="10" fontId="1" fillId="0" borderId="2" xfId="0" applyNumberFormat="1" applyFont="1" applyBorder="1"/>
    <xf numFmtId="10" fontId="11" fillId="9" borderId="2" xfId="0" applyNumberFormat="1" applyFont="1" applyFill="1" applyBorder="1"/>
    <xf numFmtId="10" fontId="1" fillId="10" borderId="2" xfId="0" applyNumberFormat="1" applyFont="1" applyFill="1" applyBorder="1"/>
    <xf numFmtId="10" fontId="1" fillId="14" borderId="2" xfId="0" applyNumberFormat="1" applyFont="1" applyFill="1" applyBorder="1"/>
    <xf numFmtId="10" fontId="1" fillId="13" borderId="2" xfId="0" applyNumberFormat="1" applyFont="1" applyFill="1" applyBorder="1"/>
    <xf numFmtId="10" fontId="1" fillId="0" borderId="35" xfId="0" applyNumberFormat="1" applyFont="1" applyBorder="1"/>
    <xf numFmtId="10" fontId="0" fillId="10" borderId="33" xfId="0" applyNumberFormat="1" applyFill="1" applyBorder="1"/>
    <xf numFmtId="10" fontId="11" fillId="10" borderId="33" xfId="0" applyNumberFormat="1" applyFont="1" applyFill="1" applyBorder="1"/>
    <xf numFmtId="10" fontId="0" fillId="0" borderId="33" xfId="0" applyNumberFormat="1" applyBorder="1"/>
    <xf numFmtId="10" fontId="0" fillId="13" borderId="33" xfId="0" applyNumberFormat="1" applyFill="1" applyBorder="1"/>
    <xf numFmtId="10" fontId="0" fillId="14" borderId="33" xfId="0" applyNumberFormat="1" applyFill="1" applyBorder="1"/>
    <xf numFmtId="0" fontId="11" fillId="0" borderId="0" xfId="0" applyFont="1" applyBorder="1" applyAlignment="1"/>
    <xf numFmtId="10" fontId="22" fillId="0" borderId="11" xfId="0" applyNumberFormat="1" applyFont="1" applyBorder="1" applyAlignment="1" applyProtection="1">
      <alignment horizontal="right"/>
    </xf>
    <xf numFmtId="10" fontId="19" fillId="22" borderId="11" xfId="0" applyNumberFormat="1" applyFont="1" applyFill="1" applyBorder="1" applyAlignment="1" applyProtection="1">
      <alignment horizontal="right"/>
    </xf>
    <xf numFmtId="10" fontId="4" fillId="9" borderId="6" xfId="0" applyNumberFormat="1" applyFont="1" applyFill="1" applyBorder="1" applyAlignment="1" applyProtection="1">
      <alignment horizontal="right"/>
    </xf>
    <xf numFmtId="10" fontId="6" fillId="0" borderId="2" xfId="0" applyNumberFormat="1" applyFont="1" applyFill="1" applyBorder="1" applyAlignment="1" applyProtection="1">
      <alignment horizontal="right"/>
    </xf>
    <xf numFmtId="10" fontId="4" fillId="9" borderId="2" xfId="0" applyNumberFormat="1" applyFont="1" applyFill="1" applyBorder="1" applyAlignment="1" applyProtection="1">
      <alignment horizontal="right"/>
    </xf>
    <xf numFmtId="10" fontId="11" fillId="9" borderId="2" xfId="0" applyNumberFormat="1" applyFont="1" applyFill="1" applyBorder="1" applyAlignment="1" applyProtection="1">
      <alignment horizontal="right"/>
    </xf>
    <xf numFmtId="10" fontId="12" fillId="0" borderId="2" xfId="0" applyNumberFormat="1" applyFont="1" applyFill="1" applyBorder="1" applyAlignment="1" applyProtection="1">
      <alignment horizontal="right"/>
    </xf>
    <xf numFmtId="10" fontId="4" fillId="9" borderId="2" xfId="0" applyNumberFormat="1" applyFont="1" applyFill="1" applyBorder="1" applyAlignment="1" applyProtection="1">
      <alignment horizontal="right" wrapText="1"/>
    </xf>
    <xf numFmtId="10" fontId="6" fillId="0" borderId="33" xfId="0" applyNumberFormat="1" applyFont="1" applyFill="1" applyBorder="1" applyAlignment="1" applyProtection="1">
      <alignment horizontal="right"/>
    </xf>
    <xf numFmtId="10" fontId="19" fillId="22" borderId="40" xfId="0" applyNumberFormat="1" applyFont="1" applyFill="1" applyBorder="1" applyAlignment="1" applyProtection="1">
      <alignment horizontal="right"/>
    </xf>
    <xf numFmtId="10" fontId="11" fillId="9" borderId="33" xfId="0" applyNumberFormat="1" applyFont="1" applyFill="1" applyBorder="1"/>
    <xf numFmtId="10" fontId="20" fillId="22" borderId="11" xfId="0" applyNumberFormat="1" applyFont="1" applyFill="1" applyBorder="1" applyAlignment="1" applyProtection="1">
      <alignment horizontal="right"/>
    </xf>
    <xf numFmtId="10" fontId="11" fillId="9" borderId="17" xfId="0" applyNumberFormat="1" applyFont="1" applyFill="1" applyBorder="1" applyAlignment="1" applyProtection="1">
      <alignment horizontal="right"/>
    </xf>
    <xf numFmtId="10" fontId="12" fillId="6" borderId="19" xfId="0" applyNumberFormat="1" applyFont="1" applyFill="1" applyBorder="1" applyAlignment="1" applyProtection="1">
      <alignment horizontal="right"/>
    </xf>
    <xf numFmtId="10" fontId="11" fillId="9" borderId="19" xfId="0" applyNumberFormat="1" applyFont="1" applyFill="1" applyBorder="1" applyAlignment="1" applyProtection="1">
      <alignment horizontal="right"/>
    </xf>
    <xf numFmtId="10" fontId="12" fillId="6" borderId="13" xfId="0" applyNumberFormat="1" applyFont="1" applyFill="1" applyBorder="1" applyAlignment="1" applyProtection="1">
      <alignment horizontal="right"/>
    </xf>
    <xf numFmtId="10" fontId="20" fillId="22" borderId="11" xfId="0" applyNumberFormat="1" applyFont="1" applyFill="1" applyBorder="1" applyProtection="1"/>
    <xf numFmtId="10" fontId="11" fillId="9" borderId="17" xfId="0" applyNumberFormat="1" applyFont="1" applyFill="1" applyBorder="1" applyProtection="1"/>
    <xf numFmtId="10" fontId="12" fillId="6" borderId="19" xfId="0" applyNumberFormat="1" applyFont="1" applyFill="1" applyBorder="1" applyProtection="1"/>
    <xf numFmtId="10" fontId="20" fillId="22" borderId="40" xfId="0" applyNumberFormat="1" applyFont="1" applyFill="1" applyBorder="1" applyProtection="1"/>
    <xf numFmtId="10" fontId="6" fillId="9" borderId="37" xfId="0" applyNumberFormat="1" applyFont="1" applyFill="1" applyBorder="1" applyAlignment="1">
      <alignment wrapText="1"/>
    </xf>
    <xf numFmtId="10" fontId="6" fillId="6" borderId="37" xfId="0" applyNumberFormat="1" applyFont="1" applyFill="1" applyBorder="1" applyAlignment="1">
      <alignment wrapText="1"/>
    </xf>
    <xf numFmtId="0" fontId="0" fillId="0" borderId="29" xfId="0" applyBorder="1"/>
    <xf numFmtId="0" fontId="0" fillId="0" borderId="29" xfId="0" applyFill="1" applyBorder="1"/>
    <xf numFmtId="3" fontId="0" fillId="0" borderId="33" xfId="0" applyNumberFormat="1" applyFill="1" applyBorder="1"/>
    <xf numFmtId="0" fontId="3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0" fontId="27" fillId="0" borderId="33" xfId="0" applyFont="1" applyFill="1" applyBorder="1" applyAlignment="1" applyProtection="1">
      <alignment horizontal="left"/>
    </xf>
    <xf numFmtId="0" fontId="11" fillId="0" borderId="33" xfId="0" applyFont="1" applyBorder="1" applyAlignment="1">
      <alignment horizontal="center" wrapText="1"/>
    </xf>
    <xf numFmtId="0" fontId="11" fillId="0" borderId="33" xfId="0" applyFont="1" applyBorder="1" applyAlignment="1">
      <alignment horizontal="center"/>
    </xf>
    <xf numFmtId="3" fontId="0" fillId="0" borderId="33" xfId="0" applyNumberFormat="1" applyBorder="1" applyAlignment="1">
      <alignment horizontal="right"/>
    </xf>
    <xf numFmtId="3" fontId="0" fillId="0" borderId="33" xfId="0" applyNumberFormat="1" applyFill="1" applyBorder="1" applyAlignment="1">
      <alignment horizontal="right"/>
    </xf>
    <xf numFmtId="0" fontId="12" fillId="6" borderId="36" xfId="0" applyFont="1" applyFill="1" applyBorder="1" applyAlignment="1" applyProtection="1">
      <alignment horizontal="left" vertical="top"/>
    </xf>
    <xf numFmtId="3" fontId="12" fillId="6" borderId="13" xfId="0" applyNumberFormat="1" applyFont="1" applyFill="1" applyBorder="1" applyProtection="1"/>
    <xf numFmtId="10" fontId="12" fillId="6" borderId="13" xfId="0" applyNumberFormat="1" applyFont="1" applyFill="1" applyBorder="1" applyProtection="1"/>
    <xf numFmtId="0" fontId="1" fillId="6" borderId="7" xfId="0" applyFont="1" applyFill="1" applyBorder="1" applyAlignment="1" applyProtection="1">
      <alignment wrapText="1"/>
    </xf>
    <xf numFmtId="0" fontId="19" fillId="22" borderId="21" xfId="0" applyFont="1" applyFill="1" applyBorder="1" applyAlignment="1" applyProtection="1">
      <alignment horizontal="left"/>
    </xf>
    <xf numFmtId="0" fontId="19" fillId="22" borderId="22" xfId="0" applyFont="1" applyFill="1" applyBorder="1" applyAlignment="1" applyProtection="1">
      <alignment wrapText="1"/>
    </xf>
    <xf numFmtId="3" fontId="19" fillId="22" borderId="23" xfId="0" applyNumberFormat="1" applyFont="1" applyFill="1" applyBorder="1" applyAlignment="1" applyProtection="1">
      <alignment horizontal="right"/>
    </xf>
    <xf numFmtId="10" fontId="19" fillId="22" borderId="23" xfId="0" applyNumberFormat="1" applyFont="1" applyFill="1" applyBorder="1" applyAlignment="1" applyProtection="1">
      <alignment horizontal="right"/>
    </xf>
    <xf numFmtId="0" fontId="6" fillId="0" borderId="33" xfId="0" applyFont="1" applyBorder="1" applyAlignment="1" applyProtection="1">
      <alignment horizontal="left"/>
    </xf>
    <xf numFmtId="0" fontId="6" fillId="0" borderId="33" xfId="0" applyFont="1" applyBorder="1" applyAlignment="1" applyProtection="1">
      <alignment wrapText="1"/>
    </xf>
    <xf numFmtId="3" fontId="29" fillId="13" borderId="2" xfId="0" applyNumberFormat="1" applyFont="1" applyFill="1" applyBorder="1" applyAlignment="1" applyProtection="1">
      <alignment horizontal="right" wrapText="1"/>
    </xf>
    <xf numFmtId="10" fontId="29" fillId="13" borderId="2" xfId="0" applyNumberFormat="1" applyFont="1" applyFill="1" applyBorder="1" applyAlignment="1" applyProtection="1">
      <alignment horizontal="right" wrapText="1"/>
    </xf>
    <xf numFmtId="3" fontId="29" fillId="8" borderId="2" xfId="0" applyNumberFormat="1" applyFont="1" applyFill="1" applyBorder="1" applyAlignment="1" applyProtection="1">
      <alignment horizontal="right" wrapText="1"/>
    </xf>
    <xf numFmtId="10" fontId="29" fillId="8" borderId="2" xfId="0" applyNumberFormat="1" applyFont="1" applyFill="1" applyBorder="1" applyAlignment="1" applyProtection="1">
      <alignment horizontal="right" wrapText="1"/>
    </xf>
    <xf numFmtId="3" fontId="30" fillId="14" borderId="2" xfId="0" applyNumberFormat="1" applyFont="1" applyFill="1" applyBorder="1" applyAlignment="1" applyProtection="1">
      <alignment horizontal="right" wrapText="1"/>
    </xf>
    <xf numFmtId="10" fontId="30" fillId="14" borderId="2" xfId="0" applyNumberFormat="1" applyFont="1" applyFill="1" applyBorder="1" applyAlignment="1" applyProtection="1">
      <alignment horizontal="right" wrapText="1"/>
    </xf>
    <xf numFmtId="3" fontId="30" fillId="0" borderId="2" xfId="0" applyNumberFormat="1" applyFont="1" applyFill="1" applyBorder="1" applyAlignment="1" applyProtection="1">
      <alignment horizontal="right" wrapText="1"/>
    </xf>
    <xf numFmtId="10" fontId="30" fillId="0" borderId="2" xfId="0" applyNumberFormat="1" applyFont="1" applyFill="1" applyBorder="1" applyAlignment="1" applyProtection="1">
      <alignment horizontal="right" wrapText="1"/>
    </xf>
    <xf numFmtId="3" fontId="30" fillId="0" borderId="33" xfId="0" applyNumberFormat="1" applyFont="1" applyBorder="1" applyAlignment="1" applyProtection="1">
      <alignment horizontal="right" wrapText="1"/>
    </xf>
    <xf numFmtId="10" fontId="30" fillId="0" borderId="33" xfId="0" applyNumberFormat="1" applyFont="1" applyBorder="1" applyAlignment="1" applyProtection="1">
      <alignment horizontal="right" wrapText="1"/>
    </xf>
    <xf numFmtId="3" fontId="29" fillId="13" borderId="2" xfId="0" applyNumberFormat="1" applyFont="1" applyFill="1" applyBorder="1" applyAlignment="1" applyProtection="1">
      <alignment horizontal="right"/>
    </xf>
    <xf numFmtId="10" fontId="29" fillId="13" borderId="2" xfId="0" applyNumberFormat="1" applyFont="1" applyFill="1" applyBorder="1" applyAlignment="1" applyProtection="1">
      <alignment horizontal="right"/>
    </xf>
    <xf numFmtId="3" fontId="29" fillId="8" borderId="2" xfId="0" applyNumberFormat="1" applyFont="1" applyFill="1" applyBorder="1" applyAlignment="1" applyProtection="1">
      <alignment horizontal="right"/>
    </xf>
    <xf numFmtId="10" fontId="29" fillId="8" borderId="2" xfId="0" applyNumberFormat="1" applyFont="1" applyFill="1" applyBorder="1" applyAlignment="1" applyProtection="1">
      <alignment horizontal="right"/>
    </xf>
    <xf numFmtId="3" fontId="30" fillId="0" borderId="2" xfId="0" applyNumberFormat="1" applyFont="1" applyBorder="1" applyAlignment="1" applyProtection="1">
      <alignment wrapText="1"/>
    </xf>
    <xf numFmtId="10" fontId="30" fillId="0" borderId="2" xfId="0" applyNumberFormat="1" applyFont="1" applyBorder="1" applyAlignment="1" applyProtection="1">
      <alignment wrapText="1"/>
    </xf>
    <xf numFmtId="3" fontId="30" fillId="16" borderId="2" xfId="0" applyNumberFormat="1" applyFont="1" applyFill="1" applyBorder="1" applyAlignment="1" applyProtection="1">
      <alignment horizontal="right" wrapText="1"/>
    </xf>
    <xf numFmtId="10" fontId="30" fillId="16" borderId="2" xfId="0" applyNumberFormat="1" applyFont="1" applyFill="1" applyBorder="1" applyAlignment="1" applyProtection="1">
      <alignment horizontal="right" wrapText="1"/>
    </xf>
    <xf numFmtId="3" fontId="30" fillId="7" borderId="2" xfId="0" applyNumberFormat="1" applyFont="1" applyFill="1" applyBorder="1" applyAlignment="1" applyProtection="1">
      <alignment horizontal="right" wrapText="1"/>
    </xf>
    <xf numFmtId="10" fontId="30" fillId="7" borderId="2" xfId="0" applyNumberFormat="1" applyFont="1" applyFill="1" applyBorder="1" applyAlignment="1" applyProtection="1">
      <alignment horizontal="right" wrapText="1"/>
    </xf>
    <xf numFmtId="3" fontId="30" fillId="7" borderId="2" xfId="0" applyNumberFormat="1" applyFont="1" applyFill="1" applyBorder="1" applyAlignment="1" applyProtection="1">
      <alignment wrapText="1"/>
    </xf>
    <xf numFmtId="10" fontId="30" fillId="7" borderId="2" xfId="0" applyNumberFormat="1" applyFont="1" applyFill="1" applyBorder="1" applyAlignment="1" applyProtection="1">
      <alignment wrapText="1"/>
    </xf>
    <xf numFmtId="3" fontId="30" fillId="0" borderId="2" xfId="0" applyNumberFormat="1" applyFont="1" applyFill="1" applyBorder="1" applyAlignment="1" applyProtection="1">
      <alignment wrapText="1"/>
    </xf>
    <xf numFmtId="10" fontId="30" fillId="0" borderId="2" xfId="0" applyNumberFormat="1" applyFont="1" applyFill="1" applyBorder="1" applyAlignment="1" applyProtection="1">
      <alignment wrapText="1"/>
    </xf>
    <xf numFmtId="3" fontId="30" fillId="14" borderId="2" xfId="0" applyNumberFormat="1" applyFont="1" applyFill="1" applyBorder="1" applyAlignment="1" applyProtection="1">
      <alignment wrapText="1"/>
    </xf>
    <xf numFmtId="10" fontId="30" fillId="14" borderId="2" xfId="0" applyNumberFormat="1" applyFont="1" applyFill="1" applyBorder="1" applyAlignment="1" applyProtection="1">
      <alignment wrapText="1"/>
    </xf>
    <xf numFmtId="3" fontId="30" fillId="0" borderId="33" xfId="0" applyNumberFormat="1" applyFont="1" applyFill="1" applyBorder="1" applyAlignment="1" applyProtection="1">
      <alignment horizontal="right" wrapText="1"/>
    </xf>
    <xf numFmtId="10" fontId="30" fillId="0" borderId="33" xfId="0" applyNumberFormat="1" applyFont="1" applyFill="1" applyBorder="1" applyAlignment="1" applyProtection="1">
      <alignment horizontal="right" wrapText="1"/>
    </xf>
    <xf numFmtId="3" fontId="29" fillId="13" borderId="33" xfId="0" applyNumberFormat="1" applyFont="1" applyFill="1" applyBorder="1" applyAlignment="1" applyProtection="1">
      <alignment horizontal="right" wrapText="1"/>
    </xf>
    <xf numFmtId="10" fontId="29" fillId="13" borderId="33" xfId="0" applyNumberFormat="1" applyFont="1" applyFill="1" applyBorder="1" applyAlignment="1" applyProtection="1">
      <alignment horizontal="right" wrapText="1"/>
    </xf>
    <xf numFmtId="3" fontId="29" fillId="8" borderId="33" xfId="0" applyNumberFormat="1" applyFont="1" applyFill="1" applyBorder="1" applyAlignment="1">
      <alignment horizontal="right" wrapText="1"/>
    </xf>
    <xf numFmtId="10" fontId="29" fillId="8" borderId="33" xfId="0" applyNumberFormat="1" applyFont="1" applyFill="1" applyBorder="1" applyAlignment="1">
      <alignment horizontal="right" wrapText="1"/>
    </xf>
    <xf numFmtId="3" fontId="29" fillId="14" borderId="33" xfId="0" applyNumberFormat="1" applyFont="1" applyFill="1" applyBorder="1" applyAlignment="1">
      <alignment horizontal="right" wrapText="1"/>
    </xf>
    <xf numFmtId="10" fontId="29" fillId="14" borderId="33" xfId="0" applyNumberFormat="1" applyFont="1" applyFill="1" applyBorder="1" applyAlignment="1">
      <alignment horizontal="right" wrapText="1"/>
    </xf>
    <xf numFmtId="3" fontId="30" fillId="0" borderId="33" xfId="0" applyNumberFormat="1" applyFont="1" applyBorder="1" applyAlignment="1">
      <alignment horizontal="right" wrapText="1"/>
    </xf>
    <xf numFmtId="10" fontId="30" fillId="0" borderId="33" xfId="0" applyNumberFormat="1" applyFont="1" applyBorder="1" applyAlignment="1">
      <alignment horizontal="right" wrapText="1"/>
    </xf>
    <xf numFmtId="3" fontId="30" fillId="15" borderId="2" xfId="0" applyNumberFormat="1" applyFont="1" applyFill="1" applyBorder="1" applyAlignment="1" applyProtection="1">
      <alignment horizontal="right" wrapText="1"/>
    </xf>
    <xf numFmtId="10" fontId="30" fillId="15" borderId="2" xfId="0" applyNumberFormat="1" applyFont="1" applyFill="1" applyBorder="1" applyAlignment="1" applyProtection="1">
      <alignment horizontal="right" wrapText="1"/>
    </xf>
    <xf numFmtId="3" fontId="30" fillId="2" borderId="2" xfId="0" applyNumberFormat="1" applyFont="1" applyFill="1" applyBorder="1" applyAlignment="1" applyProtection="1">
      <alignment horizontal="right" wrapText="1"/>
    </xf>
    <xf numFmtId="10" fontId="30" fillId="2" borderId="2" xfId="0" applyNumberFormat="1" applyFont="1" applyFill="1" applyBorder="1" applyAlignment="1" applyProtection="1">
      <alignment horizontal="right" wrapText="1"/>
    </xf>
    <xf numFmtId="3" fontId="30" fillId="0" borderId="2" xfId="0" applyNumberFormat="1" applyFont="1" applyBorder="1" applyAlignment="1">
      <alignment horizontal="right" wrapText="1"/>
    </xf>
    <xf numFmtId="10" fontId="30" fillId="0" borderId="2" xfId="0" applyNumberFormat="1" applyFont="1" applyBorder="1" applyAlignment="1">
      <alignment horizontal="right" wrapText="1"/>
    </xf>
    <xf numFmtId="3" fontId="29" fillId="13" borderId="33" xfId="0" applyNumberFormat="1" applyFont="1" applyFill="1" applyBorder="1" applyAlignment="1">
      <alignment horizontal="right" wrapText="1"/>
    </xf>
    <xf numFmtId="10" fontId="29" fillId="13" borderId="33" xfId="0" applyNumberFormat="1" applyFont="1" applyFill="1" applyBorder="1" applyAlignment="1">
      <alignment horizontal="right" wrapText="1"/>
    </xf>
    <xf numFmtId="3" fontId="30" fillId="15" borderId="33" xfId="0" applyNumberFormat="1" applyFont="1" applyFill="1" applyBorder="1" applyAlignment="1">
      <alignment horizontal="right" wrapText="1"/>
    </xf>
    <xf numFmtId="10" fontId="30" fillId="15" borderId="33" xfId="0" applyNumberFormat="1" applyFont="1" applyFill="1" applyBorder="1" applyAlignment="1">
      <alignment horizontal="right" wrapText="1"/>
    </xf>
    <xf numFmtId="3" fontId="29" fillId="17" borderId="2" xfId="0" applyNumberFormat="1" applyFont="1" applyFill="1" applyBorder="1" applyAlignment="1">
      <alignment horizontal="right" wrapText="1"/>
    </xf>
    <xf numFmtId="10" fontId="29" fillId="17" borderId="2" xfId="0" applyNumberFormat="1" applyFont="1" applyFill="1" applyBorder="1" applyAlignment="1">
      <alignment horizontal="right" wrapText="1"/>
    </xf>
    <xf numFmtId="3" fontId="29" fillId="18" borderId="2" xfId="0" applyNumberFormat="1" applyFont="1" applyFill="1" applyBorder="1" applyAlignment="1">
      <alignment horizontal="right" wrapText="1"/>
    </xf>
    <xf numFmtId="10" fontId="29" fillId="18" borderId="2" xfId="0" applyNumberFormat="1" applyFont="1" applyFill="1" applyBorder="1" applyAlignment="1">
      <alignment horizontal="right" wrapText="1"/>
    </xf>
    <xf numFmtId="3" fontId="29" fillId="8" borderId="2" xfId="0" applyNumberFormat="1" applyFont="1" applyFill="1" applyBorder="1" applyAlignment="1" applyProtection="1">
      <alignment wrapText="1"/>
    </xf>
    <xf numFmtId="10" fontId="29" fillId="8" borderId="2" xfId="0" applyNumberFormat="1" applyFont="1" applyFill="1" applyBorder="1" applyAlignment="1" applyProtection="1">
      <alignment wrapText="1"/>
    </xf>
    <xf numFmtId="3" fontId="30" fillId="15" borderId="2" xfId="0" applyNumberFormat="1" applyFont="1" applyFill="1" applyBorder="1" applyAlignment="1" applyProtection="1">
      <alignment wrapText="1"/>
    </xf>
    <xf numFmtId="10" fontId="30" fillId="15" borderId="2" xfId="0" applyNumberFormat="1" applyFont="1" applyFill="1" applyBorder="1" applyAlignment="1" applyProtection="1">
      <alignment wrapText="1"/>
    </xf>
    <xf numFmtId="3" fontId="29" fillId="25" borderId="33" xfId="0" applyNumberFormat="1" applyFont="1" applyFill="1" applyBorder="1" applyAlignment="1">
      <alignment horizontal="right" wrapText="1"/>
    </xf>
    <xf numFmtId="10" fontId="29" fillId="25" borderId="33" xfId="0" applyNumberFormat="1" applyFont="1" applyFill="1" applyBorder="1" applyAlignment="1">
      <alignment horizontal="right" wrapText="1"/>
    </xf>
    <xf numFmtId="3" fontId="30" fillId="14" borderId="33" xfId="0" applyNumberFormat="1" applyFont="1" applyFill="1" applyBorder="1" applyAlignment="1">
      <alignment horizontal="right" wrapText="1"/>
    </xf>
    <xf numFmtId="10" fontId="30" fillId="14" borderId="33" xfId="0" applyNumberFormat="1" applyFont="1" applyFill="1" applyBorder="1" applyAlignment="1">
      <alignment horizontal="right" wrapText="1"/>
    </xf>
    <xf numFmtId="3" fontId="30" fillId="0" borderId="35" xfId="0" applyNumberFormat="1" applyFont="1" applyBorder="1" applyAlignment="1">
      <alignment horizontal="right" wrapText="1"/>
    </xf>
    <xf numFmtId="10" fontId="30" fillId="0" borderId="35" xfId="0" applyNumberFormat="1" applyFont="1" applyBorder="1" applyAlignment="1">
      <alignment horizontal="right" wrapText="1"/>
    </xf>
    <xf numFmtId="10" fontId="26" fillId="11" borderId="14" xfId="0" applyNumberFormat="1" applyFont="1" applyFill="1" applyBorder="1" applyAlignment="1" applyProtection="1">
      <alignment horizontal="right" wrapText="1"/>
    </xf>
    <xf numFmtId="10" fontId="26" fillId="12" borderId="14" xfId="0" applyNumberFormat="1" applyFont="1" applyFill="1" applyBorder="1" applyAlignment="1" applyProtection="1">
      <alignment horizontal="right" wrapText="1"/>
    </xf>
    <xf numFmtId="10" fontId="30" fillId="0" borderId="2" xfId="2" applyNumberFormat="1" applyFont="1" applyBorder="1" applyAlignment="1" applyProtection="1">
      <alignment horizontal="right" wrapText="1"/>
    </xf>
    <xf numFmtId="3" fontId="26" fillId="11" borderId="14" xfId="2" applyNumberFormat="1" applyFont="1" applyFill="1" applyBorder="1" applyAlignment="1" applyProtection="1">
      <alignment horizontal="right" wrapText="1"/>
    </xf>
    <xf numFmtId="3" fontId="26" fillId="12" borderId="14" xfId="2" applyNumberFormat="1" applyFont="1" applyFill="1" applyBorder="1" applyAlignment="1" applyProtection="1">
      <alignment horizontal="right" wrapText="1"/>
    </xf>
    <xf numFmtId="3" fontId="30" fillId="0" borderId="33" xfId="2" applyNumberFormat="1" applyFont="1" applyBorder="1" applyAlignment="1">
      <alignment horizontal="right" wrapText="1"/>
    </xf>
    <xf numFmtId="3" fontId="30" fillId="13" borderId="33" xfId="0" applyNumberFormat="1" applyFont="1" applyFill="1" applyBorder="1" applyAlignment="1">
      <alignment horizontal="right" wrapText="1"/>
    </xf>
    <xf numFmtId="0" fontId="21" fillId="0" borderId="2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wrapText="1"/>
    </xf>
    <xf numFmtId="0" fontId="21" fillId="0" borderId="14" xfId="0" applyFont="1" applyBorder="1" applyAlignment="1">
      <alignment horizontal="center" vertical="center" wrapText="1"/>
    </xf>
    <xf numFmtId="0" fontId="38" fillId="0" borderId="9" xfId="0" applyFont="1" applyBorder="1" applyAlignment="1" applyProtection="1">
      <alignment horizontal="center" vertical="center" wrapText="1"/>
    </xf>
    <xf numFmtId="0" fontId="38" fillId="0" borderId="10" xfId="0" applyFont="1" applyBorder="1" applyAlignment="1" applyProtection="1">
      <alignment horizontal="center" vertical="center" wrapText="1"/>
    </xf>
    <xf numFmtId="0" fontId="14" fillId="0" borderId="15" xfId="0" applyFont="1" applyBorder="1" applyAlignment="1" applyProtection="1">
      <alignment horizontal="center"/>
    </xf>
    <xf numFmtId="0" fontId="14" fillId="0" borderId="14" xfId="0" applyFont="1" applyBorder="1" applyAlignment="1" applyProtection="1">
      <alignment horizontal="center" wrapText="1"/>
    </xf>
    <xf numFmtId="0" fontId="14" fillId="0" borderId="28" xfId="0" applyFont="1" applyBorder="1" applyAlignment="1" applyProtection="1">
      <alignment horizontal="center"/>
    </xf>
    <xf numFmtId="0" fontId="14" fillId="0" borderId="21" xfId="0" applyFont="1" applyBorder="1" applyAlignment="1" applyProtection="1">
      <alignment horizontal="center"/>
    </xf>
    <xf numFmtId="0" fontId="14" fillId="0" borderId="22" xfId="0" applyFont="1" applyBorder="1" applyAlignment="1" applyProtection="1">
      <alignment horizontal="center" wrapText="1"/>
    </xf>
    <xf numFmtId="0" fontId="14" fillId="0" borderId="23" xfId="0" applyFont="1" applyBorder="1" applyAlignment="1" applyProtection="1">
      <alignment horizontal="center"/>
    </xf>
    <xf numFmtId="0" fontId="11" fillId="0" borderId="28" xfId="0" applyFont="1" applyBorder="1" applyAlignment="1" applyProtection="1">
      <alignment horizontal="center" vertical="center" wrapText="1"/>
    </xf>
    <xf numFmtId="3" fontId="14" fillId="0" borderId="43" xfId="0" applyNumberFormat="1" applyFont="1" applyBorder="1" applyAlignment="1" applyProtection="1">
      <alignment horizontal="center" wrapText="1"/>
    </xf>
    <xf numFmtId="3" fontId="19" fillId="22" borderId="28" xfId="0" applyNumberFormat="1" applyFont="1" applyFill="1" applyBorder="1" applyAlignment="1" applyProtection="1">
      <alignment wrapText="1"/>
    </xf>
    <xf numFmtId="3" fontId="4" fillId="9" borderId="31" xfId="0" applyNumberFormat="1" applyFont="1" applyFill="1" applyBorder="1" applyAlignment="1" applyProtection="1">
      <alignment wrapText="1"/>
    </xf>
    <xf numFmtId="3" fontId="6" fillId="0" borderId="33" xfId="0" applyNumberFormat="1" applyFont="1" applyBorder="1" applyAlignment="1" applyProtection="1">
      <alignment wrapText="1"/>
    </xf>
    <xf numFmtId="3" fontId="4" fillId="9" borderId="33" xfId="0" applyNumberFormat="1" applyFont="1" applyFill="1" applyBorder="1" applyAlignment="1" applyProtection="1">
      <alignment wrapText="1"/>
    </xf>
    <xf numFmtId="3" fontId="11" fillId="9" borderId="33" xfId="0" applyNumberFormat="1" applyFont="1" applyFill="1" applyBorder="1" applyAlignment="1" applyProtection="1">
      <alignment wrapText="1"/>
    </xf>
    <xf numFmtId="3" fontId="12" fillId="0" borderId="33" xfId="0" applyNumberFormat="1" applyFont="1" applyFill="1" applyBorder="1" applyAlignment="1" applyProtection="1">
      <alignment wrapText="1"/>
    </xf>
    <xf numFmtId="3" fontId="19" fillId="22" borderId="43" xfId="0" applyNumberFormat="1" applyFont="1" applyFill="1" applyBorder="1" applyAlignment="1" applyProtection="1">
      <alignment wrapText="1"/>
    </xf>
    <xf numFmtId="3" fontId="6" fillId="0" borderId="33" xfId="0" applyNumberFormat="1" applyFont="1" applyBorder="1" applyAlignment="1">
      <alignment wrapText="1"/>
    </xf>
    <xf numFmtId="3" fontId="19" fillId="22" borderId="44" xfId="0" applyNumberFormat="1" applyFont="1" applyFill="1" applyBorder="1" applyAlignment="1" applyProtection="1">
      <alignment wrapText="1"/>
    </xf>
    <xf numFmtId="3" fontId="22" fillId="0" borderId="28" xfId="0" applyNumberFormat="1" applyFont="1" applyBorder="1" applyAlignment="1" applyProtection="1">
      <alignment horizontal="right" wrapText="1"/>
    </xf>
    <xf numFmtId="3" fontId="11" fillId="9" borderId="33" xfId="0" applyNumberFormat="1" applyFont="1" applyFill="1" applyBorder="1" applyAlignment="1">
      <alignment wrapText="1"/>
    </xf>
    <xf numFmtId="3" fontId="1" fillId="0" borderId="33" xfId="0" applyNumberFormat="1" applyFont="1" applyBorder="1" applyAlignment="1">
      <alignment wrapText="1"/>
    </xf>
    <xf numFmtId="3" fontId="1" fillId="0" borderId="33" xfId="0" applyNumberFormat="1" applyFont="1" applyBorder="1"/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protection locked="0"/>
    </xf>
    <xf numFmtId="3" fontId="4" fillId="9" borderId="3" xfId="0" applyNumberFormat="1" applyFont="1" applyFill="1" applyBorder="1" applyAlignment="1" applyProtection="1">
      <alignment wrapText="1"/>
    </xf>
    <xf numFmtId="3" fontId="12" fillId="6" borderId="29" xfId="0" applyNumberFormat="1" applyFont="1" applyFill="1" applyBorder="1" applyAlignment="1" applyProtection="1">
      <alignment wrapText="1"/>
    </xf>
    <xf numFmtId="3" fontId="11" fillId="9" borderId="29" xfId="0" applyNumberFormat="1" applyFont="1" applyFill="1" applyBorder="1" applyAlignment="1" applyProtection="1">
      <alignment wrapText="1"/>
    </xf>
    <xf numFmtId="3" fontId="12" fillId="6" borderId="45" xfId="0" applyNumberFormat="1" applyFont="1" applyFill="1" applyBorder="1" applyAlignment="1" applyProtection="1">
      <alignment wrapText="1"/>
    </xf>
    <xf numFmtId="3" fontId="19" fillId="23" borderId="28" xfId="0" applyNumberFormat="1" applyFont="1" applyFill="1" applyBorder="1" applyAlignment="1" applyProtection="1">
      <alignment wrapText="1"/>
    </xf>
    <xf numFmtId="3" fontId="11" fillId="9" borderId="3" xfId="0" applyNumberFormat="1" applyFont="1" applyFill="1" applyBorder="1" applyAlignment="1" applyProtection="1">
      <alignment wrapText="1"/>
    </xf>
    <xf numFmtId="3" fontId="1" fillId="6" borderId="45" xfId="0" applyNumberFormat="1" applyFont="1" applyFill="1" applyBorder="1" applyAlignment="1" applyProtection="1">
      <alignment wrapText="1"/>
    </xf>
    <xf numFmtId="3" fontId="19" fillId="23" borderId="44" xfId="0" applyNumberFormat="1" applyFont="1" applyFill="1" applyBorder="1" applyAlignment="1" applyProtection="1">
      <alignment wrapText="1"/>
    </xf>
    <xf numFmtId="0" fontId="12" fillId="6" borderId="33" xfId="0" applyFont="1" applyFill="1" applyBorder="1" applyAlignment="1" applyProtection="1">
      <alignment horizontal="left" vertical="top"/>
    </xf>
    <xf numFmtId="3" fontId="12" fillId="6" borderId="33" xfId="0" applyNumberFormat="1" applyFont="1" applyFill="1" applyBorder="1" applyAlignment="1" applyProtection="1">
      <alignment wrapText="1"/>
    </xf>
    <xf numFmtId="3" fontId="12" fillId="6" borderId="33" xfId="0" applyNumberFormat="1" applyFont="1" applyFill="1" applyBorder="1" applyProtection="1"/>
    <xf numFmtId="10" fontId="12" fillId="6" borderId="33" xfId="0" applyNumberFormat="1" applyFont="1" applyFill="1" applyBorder="1" applyProtection="1"/>
    <xf numFmtId="0" fontId="1" fillId="6" borderId="33" xfId="0" applyFont="1" applyFill="1" applyBorder="1" applyAlignment="1" applyProtection="1">
      <alignment wrapText="1"/>
    </xf>
    <xf numFmtId="3" fontId="11" fillId="9" borderId="19" xfId="0" applyNumberFormat="1" applyFont="1" applyFill="1" applyBorder="1" applyProtection="1"/>
    <xf numFmtId="10" fontId="11" fillId="9" borderId="19" xfId="0" applyNumberFormat="1" applyFont="1" applyFill="1" applyBorder="1" applyProtection="1"/>
    <xf numFmtId="3" fontId="0" fillId="0" borderId="29" xfId="0" applyNumberFormat="1" applyBorder="1"/>
    <xf numFmtId="3" fontId="0" fillId="0" borderId="29" xfId="0" applyNumberFormat="1" applyFill="1" applyBorder="1"/>
    <xf numFmtId="10" fontId="0" fillId="0" borderId="33" xfId="0" applyNumberFormat="1" applyFill="1" applyBorder="1"/>
    <xf numFmtId="0" fontId="11" fillId="0" borderId="33" xfId="0" applyFont="1" applyBorder="1" applyAlignment="1">
      <alignment horizontal="center" vertical="center" wrapText="1"/>
    </xf>
    <xf numFmtId="0" fontId="1" fillId="0" borderId="0" xfId="0" applyFont="1" applyAlignment="1" applyProtection="1">
      <alignment vertical="top"/>
      <protection locked="0"/>
    </xf>
    <xf numFmtId="0" fontId="5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vertical="top"/>
    </xf>
    <xf numFmtId="3" fontId="1" fillId="0" borderId="0" xfId="0" applyNumberFormat="1" applyFont="1"/>
    <xf numFmtId="0" fontId="14" fillId="0" borderId="28" xfId="0" applyFont="1" applyBorder="1" applyAlignment="1" applyProtection="1">
      <alignment horizontal="center" wrapText="1"/>
    </xf>
    <xf numFmtId="0" fontId="14" fillId="0" borderId="11" xfId="0" applyFont="1" applyBorder="1" applyAlignment="1" applyProtection="1">
      <alignment horizontal="center"/>
    </xf>
    <xf numFmtId="4" fontId="6" fillId="0" borderId="33" xfId="0" applyNumberFormat="1" applyFont="1" applyFill="1" applyBorder="1" applyAlignment="1"/>
    <xf numFmtId="0" fontId="1" fillId="0" borderId="0" xfId="0" applyFont="1" applyFill="1" applyBorder="1" applyAlignment="1"/>
    <xf numFmtId="0" fontId="29" fillId="0" borderId="33" xfId="0" applyFont="1" applyBorder="1" applyAlignment="1">
      <alignment horizontal="center" vertical="center" wrapText="1"/>
    </xf>
    <xf numFmtId="0" fontId="0" fillId="0" borderId="0" xfId="0" applyAlignment="1" applyProtection="1">
      <alignment horizontal="left"/>
      <protection locked="0"/>
    </xf>
    <xf numFmtId="0" fontId="21" fillId="0" borderId="0" xfId="0" applyFont="1" applyFill="1" applyBorder="1" applyAlignment="1">
      <alignment horizontal="left"/>
    </xf>
    <xf numFmtId="0" fontId="11" fillId="0" borderId="35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6" fillId="0" borderId="0" xfId="0" applyFont="1" applyAlignment="1" applyProtection="1"/>
    <xf numFmtId="0" fontId="0" fillId="0" borderId="0" xfId="0" applyAlignment="1" applyProtection="1"/>
    <xf numFmtId="0" fontId="6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29" fillId="9" borderId="26" xfId="0" applyFont="1" applyFill="1" applyBorder="1" applyAlignment="1"/>
    <xf numFmtId="0" fontId="29" fillId="9" borderId="37" xfId="0" applyFont="1" applyFill="1" applyBorder="1" applyAlignment="1"/>
    <xf numFmtId="0" fontId="29" fillId="9" borderId="41" xfId="0" applyFont="1" applyFill="1" applyBorder="1" applyAlignment="1" applyProtection="1">
      <alignment horizontal="left"/>
    </xf>
    <xf numFmtId="0" fontId="29" fillId="9" borderId="42" xfId="0" applyFont="1" applyFill="1" applyBorder="1" applyAlignment="1" applyProtection="1">
      <alignment horizontal="left"/>
    </xf>
    <xf numFmtId="0" fontId="29" fillId="9" borderId="26" xfId="0" applyFont="1" applyFill="1" applyBorder="1" applyAlignment="1">
      <alignment horizontal="left"/>
    </xf>
    <xf numFmtId="0" fontId="29" fillId="9" borderId="37" xfId="0" applyFont="1" applyFill="1" applyBorder="1" applyAlignment="1">
      <alignment horizontal="left"/>
    </xf>
    <xf numFmtId="0" fontId="29" fillId="21" borderId="26" xfId="0" applyFont="1" applyFill="1" applyBorder="1" applyAlignment="1">
      <alignment horizontal="center" wrapText="1"/>
    </xf>
    <xf numFmtId="0" fontId="29" fillId="21" borderId="37" xfId="0" applyFont="1" applyFill="1" applyBorder="1" applyAlignment="1">
      <alignment horizontal="center" wrapText="1"/>
    </xf>
    <xf numFmtId="0" fontId="29" fillId="21" borderId="26" xfId="0" applyFont="1" applyFill="1" applyBorder="1" applyAlignment="1" applyProtection="1">
      <alignment horizontal="center" wrapText="1"/>
    </xf>
    <xf numFmtId="0" fontId="29" fillId="21" borderId="37" xfId="0" applyFont="1" applyFill="1" applyBorder="1" applyAlignment="1" applyProtection="1">
      <alignment horizontal="center" wrapText="1"/>
    </xf>
    <xf numFmtId="0" fontId="29" fillId="9" borderId="26" xfId="0" applyFont="1" applyFill="1" applyBorder="1" applyAlignment="1">
      <alignment horizontal="left" vertical="center" wrapText="1"/>
    </xf>
    <xf numFmtId="0" fontId="29" fillId="9" borderId="37" xfId="0" applyFont="1" applyFill="1" applyBorder="1" applyAlignment="1">
      <alignment horizontal="left" vertical="center" wrapText="1"/>
    </xf>
    <xf numFmtId="0" fontId="29" fillId="9" borderId="26" xfId="0" applyFont="1" applyFill="1" applyBorder="1" applyAlignment="1" applyProtection="1">
      <alignment horizontal="left"/>
    </xf>
    <xf numFmtId="0" fontId="29" fillId="9" borderId="37" xfId="0" applyFont="1" applyFill="1" applyBorder="1" applyAlignment="1" applyProtection="1">
      <alignment horizontal="left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</cellXfs>
  <cellStyles count="6">
    <cellStyle name="Normalno" xfId="0" builtinId="0"/>
    <cellStyle name="Normalno 2" xfId="5"/>
    <cellStyle name="Postotak" xfId="2" builtinId="5"/>
    <cellStyle name="Zarez 2" xfId="1"/>
    <cellStyle name="Zarez 2 2" xfId="3"/>
    <cellStyle name="Zarez 3" xfId="4"/>
  </cellStyles>
  <dxfs count="0"/>
  <tableStyles count="0" defaultTableStyle="TableStyleMedium2" defaultPivotStyle="PivotStyleLight16"/>
  <colors>
    <mruColors>
      <color rgb="FFCCFF66"/>
      <color rgb="FF808000"/>
      <color rgb="FFCCCC00"/>
      <color rgb="FFFFCC99"/>
      <color rgb="FFC659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95250</xdr:rowOff>
    </xdr:from>
    <xdr:to>
      <xdr:col>1</xdr:col>
      <xdr:colOff>561975</xdr:colOff>
      <xdr:row>4</xdr:row>
      <xdr:rowOff>95250</xdr:rowOff>
    </xdr:to>
    <xdr:pic>
      <xdr:nvPicPr>
        <xdr:cNvPr id="3" name="Picture 2" descr="GRBM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95250"/>
          <a:ext cx="5143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2"/>
  <sheetViews>
    <sheetView workbookViewId="0">
      <selection activeCell="T12" sqref="T12"/>
    </sheetView>
  </sheetViews>
  <sheetFormatPr defaultRowHeight="12.75" x14ac:dyDescent="0.2"/>
  <cols>
    <col min="1" max="1" width="3.7109375" style="1" customWidth="1"/>
    <col min="2" max="2" width="38.85546875" style="16" customWidth="1"/>
    <col min="3" max="3" width="11.140625" style="4" hidden="1" customWidth="1"/>
    <col min="4" max="9" width="9.140625" hidden="1" customWidth="1"/>
    <col min="10" max="10" width="0.140625" customWidth="1"/>
    <col min="11" max="11" width="14.140625" customWidth="1"/>
    <col min="12" max="12" width="14.5703125" customWidth="1"/>
    <col min="13" max="13" width="14.7109375" customWidth="1"/>
    <col min="14" max="14" width="15.140625" customWidth="1"/>
    <col min="15" max="15" width="11.7109375" customWidth="1"/>
    <col min="16" max="16" width="14.42578125" customWidth="1"/>
  </cols>
  <sheetData>
    <row r="1" spans="1:22" x14ac:dyDescent="0.2">
      <c r="Q1" s="145"/>
      <c r="R1" s="145"/>
      <c r="S1" s="145"/>
      <c r="T1" s="145"/>
      <c r="U1" s="145"/>
      <c r="V1" s="145"/>
    </row>
    <row r="2" spans="1:22" x14ac:dyDescent="0.2">
      <c r="Q2" s="145"/>
      <c r="R2" s="145"/>
      <c r="S2" s="145"/>
      <c r="T2" s="145"/>
      <c r="U2" s="145"/>
      <c r="V2" s="145"/>
    </row>
    <row r="3" spans="1:22" x14ac:dyDescent="0.2">
      <c r="O3" s="145"/>
      <c r="P3" s="145"/>
      <c r="Q3" s="145"/>
      <c r="R3" s="145"/>
      <c r="S3" s="145"/>
      <c r="T3" s="145"/>
      <c r="U3" s="145"/>
      <c r="V3" s="145"/>
    </row>
    <row r="4" spans="1:22" x14ac:dyDescent="0.2">
      <c r="O4" s="145"/>
      <c r="P4" s="145"/>
      <c r="Q4" s="145"/>
      <c r="R4" s="145"/>
      <c r="S4" s="145"/>
      <c r="T4" s="145"/>
      <c r="U4" s="145"/>
      <c r="V4" s="145"/>
    </row>
    <row r="5" spans="1:22" x14ac:dyDescent="0.2">
      <c r="A5" s="144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5"/>
      <c r="O5" s="145"/>
      <c r="P5" s="145"/>
      <c r="Q5" s="145"/>
      <c r="R5" s="145"/>
      <c r="S5" s="145"/>
      <c r="T5" s="145"/>
      <c r="U5" s="145"/>
      <c r="V5" s="145"/>
    </row>
    <row r="6" spans="1:22" x14ac:dyDescent="0.2">
      <c r="A6" s="774" t="s">
        <v>488</v>
      </c>
      <c r="B6" s="774"/>
      <c r="C6" s="774"/>
      <c r="D6" s="774"/>
      <c r="E6" s="774"/>
      <c r="F6" s="774"/>
      <c r="G6" s="774"/>
      <c r="H6" s="774"/>
      <c r="I6" s="774"/>
      <c r="J6" s="774"/>
      <c r="K6" s="774"/>
      <c r="L6" s="774"/>
      <c r="M6" s="774"/>
      <c r="N6" s="783"/>
      <c r="O6" s="783"/>
      <c r="P6" s="783"/>
      <c r="Q6" s="783"/>
      <c r="R6" s="783"/>
      <c r="S6" s="145"/>
      <c r="T6" s="145"/>
      <c r="U6" s="145"/>
      <c r="V6" s="145"/>
    </row>
    <row r="7" spans="1:22" x14ac:dyDescent="0.2">
      <c r="A7" s="754" t="s">
        <v>490</v>
      </c>
      <c r="B7" s="754"/>
      <c r="C7" s="754"/>
      <c r="D7" s="754"/>
      <c r="E7" s="754"/>
      <c r="F7" s="754"/>
      <c r="G7" s="754"/>
      <c r="H7" s="754"/>
      <c r="I7" s="754"/>
      <c r="J7" s="754"/>
      <c r="K7" s="754"/>
      <c r="L7" s="754"/>
      <c r="M7" s="754"/>
      <c r="N7" s="783"/>
      <c r="O7" s="783"/>
      <c r="P7" s="783"/>
      <c r="Q7" s="783"/>
      <c r="R7" s="783"/>
      <c r="S7" s="145"/>
      <c r="T7" s="145"/>
      <c r="U7" s="145"/>
      <c r="V7" s="145"/>
    </row>
    <row r="8" spans="1:22" x14ac:dyDescent="0.2">
      <c r="A8" s="754" t="s">
        <v>489</v>
      </c>
      <c r="B8" s="754"/>
      <c r="C8" s="754"/>
      <c r="D8" s="754"/>
      <c r="E8" s="754"/>
      <c r="F8" s="754"/>
      <c r="G8" s="754"/>
      <c r="H8" s="754"/>
      <c r="I8" s="754"/>
      <c r="J8" s="754"/>
      <c r="K8" s="754"/>
      <c r="L8" s="754"/>
      <c r="M8" s="754"/>
      <c r="N8" s="783"/>
      <c r="O8" s="783"/>
      <c r="P8" s="783"/>
      <c r="Q8" s="783"/>
      <c r="R8" s="783"/>
      <c r="S8" s="145"/>
      <c r="T8" s="145"/>
      <c r="U8" s="145"/>
      <c r="V8" s="145"/>
    </row>
    <row r="9" spans="1:22" ht="15.75" customHeight="1" x14ac:dyDescent="0.2">
      <c r="A9" s="785"/>
      <c r="B9" s="785"/>
      <c r="C9" s="785"/>
      <c r="D9" s="785"/>
      <c r="E9" s="785"/>
      <c r="F9" s="785"/>
      <c r="G9" s="785"/>
      <c r="H9" s="785"/>
      <c r="I9" s="785"/>
      <c r="J9" s="785"/>
      <c r="K9" s="785"/>
      <c r="L9" s="785"/>
      <c r="M9" s="785"/>
      <c r="N9" s="145"/>
      <c r="O9" s="145"/>
      <c r="P9" s="145"/>
      <c r="Q9" s="145"/>
      <c r="R9" s="145"/>
      <c r="S9" s="145"/>
      <c r="T9" s="145"/>
      <c r="U9" s="145"/>
      <c r="V9" s="145"/>
    </row>
    <row r="10" spans="1:22" ht="15.75" customHeight="1" x14ac:dyDescent="0.2">
      <c r="N10" s="145"/>
      <c r="O10" s="145"/>
      <c r="P10" s="145"/>
      <c r="Q10" s="145"/>
      <c r="R10" s="145"/>
      <c r="S10" s="145"/>
      <c r="T10" s="145"/>
      <c r="U10" s="145"/>
      <c r="V10" s="145"/>
    </row>
    <row r="11" spans="1:22" ht="15" customHeight="1" x14ac:dyDescent="0.2">
      <c r="B11" s="775"/>
      <c r="C11" s="776"/>
      <c r="D11" s="1"/>
      <c r="E11" s="1"/>
      <c r="F11" s="1"/>
      <c r="G11" s="1"/>
      <c r="H11" s="1"/>
      <c r="I11" s="1"/>
      <c r="J11" s="1"/>
      <c r="K11" s="1"/>
      <c r="L11" s="1"/>
      <c r="M11" s="1"/>
      <c r="N11" s="145"/>
      <c r="O11" s="145"/>
      <c r="P11" s="145"/>
      <c r="Q11" s="145"/>
      <c r="R11" s="145"/>
      <c r="S11" s="145"/>
      <c r="T11" s="145"/>
      <c r="U11" s="145"/>
      <c r="V11" s="145"/>
    </row>
    <row r="12" spans="1:22" ht="15" customHeight="1" x14ac:dyDescent="0.25">
      <c r="B12" s="640"/>
      <c r="C12" s="640"/>
      <c r="D12" s="640"/>
      <c r="E12" s="640"/>
      <c r="F12" s="640"/>
      <c r="G12" s="640"/>
      <c r="H12" s="640"/>
      <c r="I12" s="640"/>
      <c r="J12" s="640"/>
      <c r="K12" s="640"/>
      <c r="L12" s="640"/>
      <c r="M12" s="640"/>
      <c r="N12" s="640"/>
      <c r="O12" s="640"/>
      <c r="P12" s="640"/>
      <c r="Q12" s="145"/>
      <c r="R12" s="145"/>
      <c r="S12" s="145"/>
      <c r="T12" s="145"/>
      <c r="U12" s="145"/>
      <c r="V12" s="145"/>
    </row>
    <row r="13" spans="1:22" ht="15" customHeight="1" x14ac:dyDescent="0.25">
      <c r="A13" s="640" t="s">
        <v>480</v>
      </c>
      <c r="B13" s="777"/>
      <c r="C13" s="777"/>
      <c r="D13" s="777"/>
      <c r="E13" s="777"/>
      <c r="F13" s="777"/>
      <c r="G13" s="777"/>
      <c r="H13" s="777"/>
      <c r="I13" s="777"/>
      <c r="J13" s="777"/>
      <c r="K13" s="777"/>
      <c r="L13" s="777"/>
      <c r="M13" s="640"/>
      <c r="N13" s="640"/>
      <c r="O13" s="640"/>
      <c r="P13" s="640"/>
      <c r="Q13" s="145"/>
      <c r="R13" s="145"/>
      <c r="S13" s="145"/>
      <c r="T13" s="145"/>
      <c r="U13" s="145"/>
      <c r="V13" s="145"/>
    </row>
    <row r="14" spans="1:22" ht="15.75" x14ac:dyDescent="0.25">
      <c r="A14" s="640" t="s">
        <v>481</v>
      </c>
      <c r="B14" s="777"/>
      <c r="C14" s="777"/>
      <c r="D14" s="777"/>
      <c r="E14" s="777"/>
      <c r="F14" s="777"/>
      <c r="G14" s="777"/>
      <c r="H14" s="777"/>
      <c r="I14" s="777"/>
      <c r="J14" s="777"/>
      <c r="K14" s="777"/>
      <c r="L14" s="777"/>
      <c r="M14" s="640"/>
      <c r="N14" s="145"/>
      <c r="O14" s="145"/>
      <c r="P14" s="145"/>
      <c r="Q14" s="145"/>
      <c r="R14" s="145"/>
      <c r="S14" s="145"/>
      <c r="T14" s="145"/>
      <c r="U14" s="145"/>
      <c r="V14" s="145"/>
    </row>
    <row r="15" spans="1:22" ht="15.75" x14ac:dyDescent="0.25">
      <c r="A15" s="640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N15" s="145"/>
      <c r="O15" s="145"/>
      <c r="P15" s="145"/>
      <c r="Q15" s="145"/>
      <c r="R15" s="145"/>
      <c r="S15" s="145"/>
      <c r="T15" s="145"/>
      <c r="U15" s="145"/>
      <c r="V15" s="145"/>
    </row>
    <row r="16" spans="1:22" ht="15.75" x14ac:dyDescent="0.25">
      <c r="A16" s="641"/>
      <c r="B16" s="63" t="s">
        <v>108</v>
      </c>
      <c r="C16" s="642"/>
      <c r="L16" s="15"/>
      <c r="N16" s="145"/>
      <c r="O16" s="145"/>
      <c r="P16" s="145"/>
      <c r="Q16" s="145"/>
      <c r="R16" s="145"/>
      <c r="S16" s="145"/>
      <c r="T16" s="145"/>
      <c r="U16" s="145"/>
      <c r="V16" s="145"/>
    </row>
    <row r="17" spans="1:29" ht="15" x14ac:dyDescent="0.25">
      <c r="A17" s="62"/>
      <c r="B17" s="61" t="s">
        <v>0</v>
      </c>
      <c r="N17" s="145"/>
      <c r="O17" s="145"/>
      <c r="P17" s="145"/>
      <c r="Q17" s="145"/>
      <c r="R17" s="145"/>
      <c r="S17" s="145"/>
      <c r="T17" s="145"/>
      <c r="U17" s="145"/>
      <c r="V17" s="145"/>
    </row>
    <row r="18" spans="1:29" ht="15" x14ac:dyDescent="0.2">
      <c r="A18" s="641"/>
      <c r="B18" s="61"/>
      <c r="I18" s="778"/>
      <c r="J18" s="778"/>
      <c r="K18" s="778"/>
      <c r="L18" s="778"/>
      <c r="M18" s="778"/>
      <c r="N18" s="778"/>
      <c r="O18" s="778"/>
      <c r="P18" s="778"/>
      <c r="Q18" s="778"/>
      <c r="R18" s="778"/>
      <c r="S18" s="145"/>
      <c r="T18" s="145"/>
      <c r="U18" s="145"/>
      <c r="V18" s="145"/>
    </row>
    <row r="19" spans="1:29" x14ac:dyDescent="0.2">
      <c r="E19" s="9"/>
      <c r="F19" s="5"/>
      <c r="I19" s="778"/>
      <c r="J19" s="778"/>
      <c r="K19" s="778"/>
      <c r="L19" s="778"/>
      <c r="M19" s="778"/>
      <c r="N19" s="778"/>
      <c r="O19" s="778"/>
      <c r="P19" s="778"/>
      <c r="Q19" s="778"/>
      <c r="R19" s="778"/>
      <c r="S19" s="145"/>
      <c r="T19" s="145"/>
      <c r="U19" s="145"/>
      <c r="V19" s="145"/>
    </row>
    <row r="20" spans="1:29" x14ac:dyDescent="0.2">
      <c r="B20" s="530" t="s">
        <v>486</v>
      </c>
      <c r="C20" s="779"/>
      <c r="D20" s="530"/>
      <c r="E20" s="530"/>
      <c r="F20" s="5"/>
      <c r="I20" s="778"/>
      <c r="J20" s="778"/>
      <c r="K20" s="778"/>
      <c r="L20" s="778"/>
      <c r="M20" s="778"/>
      <c r="N20" s="778"/>
      <c r="O20" s="778"/>
      <c r="P20" s="778"/>
      <c r="Q20" s="778"/>
      <c r="R20" s="778"/>
      <c r="S20" s="145"/>
      <c r="T20" s="145"/>
      <c r="U20" s="145"/>
    </row>
    <row r="21" spans="1:29" x14ac:dyDescent="0.2">
      <c r="B21" s="530" t="s">
        <v>487</v>
      </c>
      <c r="C21" s="779"/>
      <c r="D21" s="530"/>
      <c r="E21" s="530"/>
      <c r="F21" s="5"/>
      <c r="I21" s="778"/>
      <c r="J21" s="778"/>
      <c r="K21" s="778"/>
      <c r="L21" s="778"/>
      <c r="M21" s="778"/>
      <c r="N21" s="778"/>
      <c r="O21" s="778"/>
      <c r="P21" s="778"/>
      <c r="Q21" s="778"/>
      <c r="R21" s="778"/>
      <c r="S21" s="145"/>
      <c r="T21" s="145"/>
      <c r="U21" s="145"/>
    </row>
    <row r="22" spans="1:29" x14ac:dyDescent="0.2">
      <c r="B22" s="530"/>
      <c r="C22" s="779"/>
      <c r="D22" s="530"/>
      <c r="E22" s="530"/>
      <c r="F22" s="5"/>
      <c r="I22" s="778"/>
      <c r="J22" s="778"/>
      <c r="K22" s="778"/>
      <c r="L22" s="778"/>
      <c r="M22" s="778"/>
      <c r="N22" s="778"/>
      <c r="O22" s="778"/>
      <c r="P22" s="778"/>
      <c r="Q22" s="778"/>
      <c r="R22" s="778"/>
      <c r="S22" s="145"/>
      <c r="T22" s="145"/>
      <c r="U22" s="145"/>
    </row>
    <row r="23" spans="1:29" ht="15" x14ac:dyDescent="0.25">
      <c r="B23" s="184" t="s">
        <v>281</v>
      </c>
      <c r="C23" s="15" t="s">
        <v>66</v>
      </c>
      <c r="M23" s="33"/>
      <c r="N23" s="145"/>
      <c r="O23" s="145"/>
      <c r="P23" s="145"/>
      <c r="Q23" s="145"/>
      <c r="R23" s="145"/>
      <c r="S23" s="145"/>
      <c r="T23" s="145"/>
      <c r="U23" s="145"/>
    </row>
    <row r="24" spans="1:29" ht="15" x14ac:dyDescent="0.25">
      <c r="A24" s="64" t="s">
        <v>1</v>
      </c>
      <c r="C24" s="5"/>
      <c r="M24" s="33"/>
      <c r="N24" s="145"/>
      <c r="O24" s="145"/>
      <c r="P24" s="145"/>
      <c r="Q24" s="145"/>
      <c r="R24" s="145"/>
      <c r="S24" s="145"/>
      <c r="T24" s="145"/>
      <c r="U24" s="145"/>
    </row>
    <row r="25" spans="1:29" ht="25.5" x14ac:dyDescent="0.2">
      <c r="B25" s="469"/>
      <c r="C25" s="55"/>
      <c r="D25" s="56"/>
      <c r="E25" s="56"/>
      <c r="F25" s="56"/>
      <c r="G25" s="56"/>
      <c r="H25" s="56"/>
      <c r="I25" s="56"/>
      <c r="J25" s="56"/>
      <c r="K25" s="773" t="s">
        <v>472</v>
      </c>
      <c r="L25" s="644" t="s">
        <v>467</v>
      </c>
      <c r="M25" s="644" t="s">
        <v>466</v>
      </c>
      <c r="N25" s="773" t="s">
        <v>478</v>
      </c>
      <c r="O25" s="773" t="s">
        <v>479</v>
      </c>
      <c r="P25" s="773" t="s">
        <v>469</v>
      </c>
      <c r="Q25" s="145"/>
      <c r="R25" s="145"/>
      <c r="S25" s="145"/>
      <c r="T25" s="145"/>
      <c r="U25" s="145"/>
    </row>
    <row r="26" spans="1:29" s="10" customFormat="1" x14ac:dyDescent="0.2">
      <c r="A26" s="1"/>
      <c r="B26" s="470"/>
      <c r="C26" s="57"/>
      <c r="D26" s="58"/>
      <c r="E26" s="58"/>
      <c r="F26" s="58"/>
      <c r="G26" s="58"/>
      <c r="H26" s="58"/>
      <c r="I26" s="58"/>
      <c r="J26" s="58"/>
      <c r="K26" s="645" t="s">
        <v>67</v>
      </c>
      <c r="L26" s="645" t="s">
        <v>67</v>
      </c>
      <c r="M26" s="645" t="s">
        <v>67</v>
      </c>
      <c r="N26" s="645" t="s">
        <v>67</v>
      </c>
      <c r="O26" s="645" t="s">
        <v>67</v>
      </c>
      <c r="P26" s="645" t="s">
        <v>67</v>
      </c>
      <c r="Q26" s="145"/>
      <c r="R26" s="145"/>
      <c r="S26" s="145"/>
      <c r="T26" s="145"/>
      <c r="U26" s="145"/>
    </row>
    <row r="27" spans="1:29" s="10" customFormat="1" x14ac:dyDescent="0.2">
      <c r="A27" s="1"/>
      <c r="B27" s="172" t="s">
        <v>274</v>
      </c>
      <c r="C27" s="173"/>
      <c r="D27" s="174"/>
      <c r="E27" s="174"/>
      <c r="F27" s="174"/>
      <c r="G27" s="174"/>
      <c r="H27" s="174"/>
      <c r="I27" s="174"/>
      <c r="J27" s="637"/>
      <c r="K27" s="770">
        <v>10118805</v>
      </c>
      <c r="L27" s="770">
        <v>15550000</v>
      </c>
      <c r="M27" s="503">
        <v>12039327</v>
      </c>
      <c r="N27" s="646">
        <v>8832290</v>
      </c>
      <c r="O27" s="611">
        <f>N27/K27</f>
        <v>0.87285899866634453</v>
      </c>
      <c r="P27" s="611">
        <f>N27/M27</f>
        <v>0.73361991081395161</v>
      </c>
      <c r="Q27" s="145"/>
      <c r="R27" s="145"/>
      <c r="S27" s="145"/>
      <c r="T27" s="145"/>
      <c r="U27" s="145"/>
    </row>
    <row r="28" spans="1:29" s="10" customFormat="1" x14ac:dyDescent="0.2">
      <c r="A28" s="2"/>
      <c r="B28" s="175" t="s">
        <v>275</v>
      </c>
      <c r="C28" s="173" t="s">
        <v>4</v>
      </c>
      <c r="D28" s="174"/>
      <c r="E28" s="174"/>
      <c r="F28" s="174"/>
      <c r="G28" s="174"/>
      <c r="H28" s="174"/>
      <c r="I28" s="174"/>
      <c r="J28" s="637"/>
      <c r="K28" s="770">
        <v>1620580</v>
      </c>
      <c r="L28" s="770">
        <v>3227000</v>
      </c>
      <c r="M28" s="503">
        <v>14283290</v>
      </c>
      <c r="N28" s="646">
        <v>13389552</v>
      </c>
      <c r="O28" s="611">
        <f t="shared" ref="O28:O30" si="0">N28/K28</f>
        <v>8.2621974848511019</v>
      </c>
      <c r="P28" s="611">
        <f t="shared" ref="P28:P30" si="1">N28/M28</f>
        <v>0.93742772148433584</v>
      </c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</row>
    <row r="29" spans="1:29" s="10" customFormat="1" ht="12.75" customHeight="1" x14ac:dyDescent="0.2">
      <c r="A29" s="1"/>
      <c r="B29" s="176" t="s">
        <v>276</v>
      </c>
      <c r="C29" s="177"/>
      <c r="D29" s="178"/>
      <c r="E29" s="178"/>
      <c r="F29" s="178"/>
      <c r="G29" s="178"/>
      <c r="H29" s="178"/>
      <c r="I29" s="178"/>
      <c r="J29" s="638"/>
      <c r="K29" s="771">
        <v>6529231</v>
      </c>
      <c r="L29" s="771">
        <v>8344500</v>
      </c>
      <c r="M29" s="639">
        <v>22109117</v>
      </c>
      <c r="N29" s="647">
        <v>19841730</v>
      </c>
      <c r="O29" s="772">
        <f t="shared" si="0"/>
        <v>3.0389076447134431</v>
      </c>
      <c r="P29" s="772">
        <f t="shared" si="1"/>
        <v>0.89744561033351078</v>
      </c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</row>
    <row r="30" spans="1:29" s="10" customFormat="1" x14ac:dyDescent="0.2">
      <c r="A30" s="39"/>
      <c r="B30" s="176" t="s">
        <v>277</v>
      </c>
      <c r="C30" s="177"/>
      <c r="D30" s="178"/>
      <c r="E30" s="178"/>
      <c r="F30" s="178"/>
      <c r="G30" s="178"/>
      <c r="H30" s="178"/>
      <c r="I30" s="178"/>
      <c r="J30" s="638"/>
      <c r="K30" s="771">
        <v>4479358</v>
      </c>
      <c r="L30" s="771">
        <v>8932500</v>
      </c>
      <c r="M30" s="639">
        <v>6613500</v>
      </c>
      <c r="N30" s="647">
        <v>5351103</v>
      </c>
      <c r="O30" s="772">
        <f t="shared" si="0"/>
        <v>1.1946138263563661</v>
      </c>
      <c r="P30" s="772">
        <f t="shared" si="1"/>
        <v>0.8091181673848945</v>
      </c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</row>
    <row r="31" spans="1:29" s="10" customFormat="1" x14ac:dyDescent="0.2">
      <c r="A31" s="37"/>
      <c r="B31" s="179"/>
      <c r="C31" s="163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</row>
    <row r="32" spans="1:29" x14ac:dyDescent="0.2">
      <c r="A32" s="180"/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</row>
    <row r="33" spans="1:29" ht="19.5" customHeight="1" x14ac:dyDescent="0.25">
      <c r="A33" s="65" t="s">
        <v>3</v>
      </c>
      <c r="B33" s="786" t="s">
        <v>109</v>
      </c>
      <c r="C33" s="786"/>
      <c r="D33" s="786"/>
      <c r="E33" s="786"/>
      <c r="F33" s="786"/>
      <c r="G33" s="786"/>
      <c r="H33" s="786"/>
      <c r="I33" s="786"/>
      <c r="J33" s="786"/>
      <c r="K33" s="786"/>
      <c r="L33" s="786"/>
      <c r="M33" s="786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</row>
    <row r="34" spans="1:29" ht="15" x14ac:dyDescent="0.25">
      <c r="A34" s="65"/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</row>
    <row r="35" spans="1:29" ht="22.5" customHeight="1" x14ac:dyDescent="0.2">
      <c r="A35" s="523"/>
      <c r="B35" s="524" t="s">
        <v>278</v>
      </c>
      <c r="C35" s="524"/>
      <c r="D35" s="524"/>
      <c r="E35" s="524"/>
      <c r="F35" s="524"/>
      <c r="G35" s="524"/>
      <c r="H35" s="524"/>
      <c r="I35" s="524"/>
      <c r="J35" s="524"/>
      <c r="K35" s="782">
        <v>0</v>
      </c>
      <c r="L35" s="782">
        <v>0</v>
      </c>
      <c r="M35" s="782">
        <v>0</v>
      </c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</row>
    <row r="36" spans="1:29" x14ac:dyDescent="0.2">
      <c r="A36" s="40"/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</row>
    <row r="37" spans="1:29" x14ac:dyDescent="0.2">
      <c r="A37" s="40"/>
      <c r="B37" s="181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</row>
    <row r="38" spans="1:29" ht="15" x14ac:dyDescent="0.25">
      <c r="A38" s="183" t="s">
        <v>2</v>
      </c>
      <c r="B38" s="185" t="s">
        <v>112</v>
      </c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</row>
    <row r="39" spans="1:29" ht="15" x14ac:dyDescent="0.25">
      <c r="A39" s="183"/>
      <c r="B39" s="185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45"/>
      <c r="O39" s="145"/>
      <c r="P39" s="145"/>
      <c r="Q39" s="145"/>
      <c r="R39" s="145"/>
      <c r="S39" s="145"/>
      <c r="T39" s="145"/>
      <c r="U39" s="145"/>
      <c r="V39" s="145"/>
    </row>
    <row r="40" spans="1:29" ht="25.5" customHeight="1" x14ac:dyDescent="0.2">
      <c r="A40" s="40"/>
      <c r="B40" s="469"/>
      <c r="C40" s="55"/>
      <c r="D40" s="56"/>
      <c r="E40" s="56"/>
      <c r="F40" s="56"/>
      <c r="G40" s="56"/>
      <c r="H40" s="56"/>
      <c r="I40" s="56"/>
      <c r="J40" s="56"/>
      <c r="K40" s="787" t="s">
        <v>472</v>
      </c>
      <c r="L40" s="789" t="s">
        <v>467</v>
      </c>
      <c r="M40" s="784" t="s">
        <v>466</v>
      </c>
      <c r="N40" s="784" t="s">
        <v>470</v>
      </c>
      <c r="O40" s="784" t="s">
        <v>479</v>
      </c>
      <c r="P40" s="784" t="s">
        <v>469</v>
      </c>
      <c r="Q40" s="145"/>
      <c r="R40" s="145"/>
      <c r="S40" s="145"/>
      <c r="T40" s="145"/>
      <c r="U40" s="145"/>
      <c r="V40" s="145"/>
    </row>
    <row r="41" spans="1:29" ht="12.75" customHeight="1" x14ac:dyDescent="0.2">
      <c r="A41" s="40"/>
      <c r="B41" s="470"/>
      <c r="C41" s="57"/>
      <c r="D41" s="58"/>
      <c r="E41" s="58"/>
      <c r="F41" s="58"/>
      <c r="G41" s="58"/>
      <c r="H41" s="58"/>
      <c r="I41" s="58"/>
      <c r="J41" s="58"/>
      <c r="K41" s="788"/>
      <c r="L41" s="790"/>
      <c r="M41" s="784"/>
      <c r="N41" s="784"/>
      <c r="O41" s="784"/>
      <c r="P41" s="784"/>
      <c r="Q41" s="145"/>
      <c r="R41" s="145"/>
      <c r="S41" s="145"/>
      <c r="T41" s="145"/>
      <c r="U41" s="145"/>
      <c r="V41" s="145"/>
    </row>
    <row r="42" spans="1:29" x14ac:dyDescent="0.2">
      <c r="A42" s="40"/>
      <c r="B42" s="519" t="s">
        <v>421</v>
      </c>
      <c r="C42" s="525"/>
      <c r="D42" s="506"/>
      <c r="E42" s="506"/>
      <c r="F42" s="506"/>
      <c r="G42" s="506"/>
      <c r="H42" s="506"/>
      <c r="I42" s="506"/>
      <c r="J42" s="637"/>
      <c r="K42" s="503">
        <v>2765211</v>
      </c>
      <c r="L42" s="503">
        <v>4000000</v>
      </c>
      <c r="M42" s="503">
        <v>3200000</v>
      </c>
      <c r="N42" s="503">
        <v>2734788</v>
      </c>
      <c r="O42" s="611">
        <f>N42/K42</f>
        <v>0.98899794626883808</v>
      </c>
      <c r="P42" s="611">
        <f>N42/M42</f>
        <v>0.85462125</v>
      </c>
      <c r="Q42" s="145"/>
      <c r="R42" s="145"/>
      <c r="S42" s="145"/>
      <c r="T42" s="145"/>
      <c r="U42" s="145"/>
      <c r="V42" s="145"/>
    </row>
    <row r="43" spans="1:29" ht="25.5" x14ac:dyDescent="0.2">
      <c r="A43" s="40"/>
      <c r="B43" s="526" t="s">
        <v>422</v>
      </c>
      <c r="C43" s="525" t="s">
        <v>4</v>
      </c>
      <c r="D43" s="506"/>
      <c r="E43" s="506"/>
      <c r="F43" s="506"/>
      <c r="G43" s="506"/>
      <c r="H43" s="506"/>
      <c r="I43" s="506"/>
      <c r="J43" s="637"/>
      <c r="K43" s="503">
        <v>0</v>
      </c>
      <c r="L43" s="503">
        <v>5500000</v>
      </c>
      <c r="M43" s="503">
        <v>800000</v>
      </c>
      <c r="N43" s="503">
        <v>550000</v>
      </c>
      <c r="O43" s="611">
        <v>0</v>
      </c>
      <c r="P43" s="611">
        <f>N43/M43</f>
        <v>0.6875</v>
      </c>
      <c r="Q43" s="145"/>
      <c r="R43" s="145"/>
      <c r="S43" s="145"/>
      <c r="T43" s="145"/>
      <c r="U43" s="145"/>
      <c r="V43" s="145"/>
    </row>
    <row r="44" spans="1:29" x14ac:dyDescent="0.2">
      <c r="A44" s="182"/>
      <c r="B44" s="181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45"/>
      <c r="O44" s="145"/>
      <c r="P44" s="145"/>
      <c r="Q44" s="145"/>
      <c r="R44" s="145"/>
      <c r="S44" s="145"/>
      <c r="T44" s="145"/>
      <c r="U44" s="145"/>
      <c r="V44" s="145"/>
    </row>
    <row r="45" spans="1:29" x14ac:dyDescent="0.2">
      <c r="A45" s="182"/>
      <c r="B45" s="524" t="s">
        <v>279</v>
      </c>
      <c r="C45" s="524"/>
      <c r="D45" s="524"/>
      <c r="E45" s="524"/>
      <c r="F45" s="524"/>
      <c r="G45" s="524"/>
      <c r="H45" s="524"/>
      <c r="I45" s="524"/>
      <c r="J45" s="524"/>
      <c r="K45" s="524"/>
      <c r="L45" s="524"/>
      <c r="M45" s="527"/>
      <c r="N45" s="145"/>
      <c r="O45" s="145"/>
      <c r="P45" s="145"/>
      <c r="Q45" s="145"/>
      <c r="R45" s="145"/>
      <c r="S45" s="145"/>
      <c r="T45" s="145"/>
      <c r="U45" s="145"/>
      <c r="V45" s="145"/>
    </row>
    <row r="46" spans="1:29" x14ac:dyDescent="0.2"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45"/>
      <c r="O46" s="145"/>
      <c r="P46" s="145"/>
      <c r="Q46" s="145"/>
      <c r="R46" s="145"/>
      <c r="S46" s="145"/>
      <c r="T46" s="145"/>
      <c r="U46" s="145"/>
      <c r="V46" s="145"/>
    </row>
    <row r="47" spans="1:29" ht="25.5" x14ac:dyDescent="0.2">
      <c r="B47" s="528" t="s">
        <v>280</v>
      </c>
      <c r="C47" s="524"/>
      <c r="D47" s="524"/>
      <c r="E47" s="524"/>
      <c r="F47" s="524"/>
      <c r="G47" s="524"/>
      <c r="H47" s="524"/>
      <c r="I47" s="524"/>
      <c r="J47" s="524"/>
      <c r="K47" s="524"/>
      <c r="L47" s="524"/>
      <c r="M47" s="527">
        <v>0</v>
      </c>
      <c r="N47" s="145"/>
      <c r="O47" s="145"/>
      <c r="P47" s="145"/>
      <c r="Q47" s="145"/>
      <c r="R47" s="145"/>
      <c r="S47" s="145"/>
      <c r="T47" s="145"/>
      <c r="U47" s="145"/>
      <c r="V47" s="145"/>
    </row>
    <row r="48" spans="1:29" x14ac:dyDescent="0.2">
      <c r="B48" s="181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45"/>
      <c r="O48" s="145"/>
      <c r="P48" s="145"/>
    </row>
    <row r="49" spans="2:16" x14ac:dyDescent="0.2">
      <c r="B49" s="529" t="s">
        <v>113</v>
      </c>
      <c r="C49" s="492"/>
      <c r="N49" s="145"/>
      <c r="P49" s="145"/>
    </row>
    <row r="50" spans="2:16" x14ac:dyDescent="0.2">
      <c r="N50" s="145"/>
    </row>
    <row r="51" spans="2:16" x14ac:dyDescent="0.2">
      <c r="B51" s="530" t="s">
        <v>114</v>
      </c>
    </row>
    <row r="52" spans="2:16" x14ac:dyDescent="0.2">
      <c r="B52" s="16" t="s">
        <v>423</v>
      </c>
    </row>
  </sheetData>
  <mergeCells count="8">
    <mergeCell ref="P40:P41"/>
    <mergeCell ref="O40:O41"/>
    <mergeCell ref="A9:M9"/>
    <mergeCell ref="B33:M33"/>
    <mergeCell ref="M40:M41"/>
    <mergeCell ref="N40:N41"/>
    <mergeCell ref="K40:K41"/>
    <mergeCell ref="L40:L41"/>
  </mergeCells>
  <phoneticPr fontId="0" type="noConversion"/>
  <pageMargins left="0.7" right="0.7" top="0.75" bottom="0.75" header="0.3" footer="0.3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opLeftCell="A10" workbookViewId="0">
      <selection activeCell="B28" sqref="B28"/>
    </sheetView>
  </sheetViews>
  <sheetFormatPr defaultRowHeight="12.75" x14ac:dyDescent="0.2"/>
  <cols>
    <col min="1" max="1" width="5.85546875" customWidth="1"/>
    <col min="2" max="2" width="48.42578125" style="14" customWidth="1"/>
    <col min="3" max="3" width="12.42578125" style="14" customWidth="1"/>
    <col min="4" max="4" width="13.5703125" style="14" customWidth="1"/>
    <col min="5" max="5" width="14.42578125" style="44" customWidth="1"/>
    <col min="6" max="8" width="12.7109375" bestFit="1" customWidth="1"/>
    <col min="9" max="9" width="34.42578125" customWidth="1"/>
    <col min="10" max="10" width="11.140625" customWidth="1"/>
    <col min="11" max="11" width="10.140625" customWidth="1"/>
    <col min="12" max="12" width="11.7109375" customWidth="1"/>
  </cols>
  <sheetData>
    <row r="1" spans="1:13" s="3" customFormat="1" x14ac:dyDescent="0.2">
      <c r="B1" s="17"/>
      <c r="C1" s="17"/>
      <c r="D1" s="17"/>
      <c r="E1" s="41"/>
      <c r="G1" s="76"/>
      <c r="H1" s="76"/>
      <c r="I1" s="76"/>
      <c r="J1" s="76"/>
      <c r="K1" s="76"/>
      <c r="L1" s="76"/>
      <c r="M1" s="76"/>
    </row>
    <row r="2" spans="1:13" s="3" customFormat="1" ht="15" customHeight="1" x14ac:dyDescent="0.2">
      <c r="B2" s="17"/>
      <c r="C2" s="17"/>
      <c r="D2" s="17"/>
      <c r="E2" s="41"/>
      <c r="F2" s="32"/>
      <c r="G2" s="76"/>
      <c r="H2" s="76"/>
      <c r="I2" s="76"/>
      <c r="J2" s="76"/>
      <c r="K2" s="76"/>
      <c r="L2" s="76"/>
      <c r="M2" s="76"/>
    </row>
    <row r="3" spans="1:13" ht="15" x14ac:dyDescent="0.25">
      <c r="A3" s="18"/>
      <c r="B3" s="60" t="s">
        <v>5</v>
      </c>
      <c r="C3" s="60"/>
      <c r="D3" s="60"/>
      <c r="E3" s="42"/>
      <c r="F3" s="33"/>
      <c r="G3" s="76"/>
      <c r="H3" s="76"/>
      <c r="I3" s="76"/>
      <c r="J3" s="76"/>
      <c r="K3" s="76"/>
      <c r="L3" s="76"/>
      <c r="M3" s="76"/>
    </row>
    <row r="4" spans="1:13" ht="13.5" thickBot="1" x14ac:dyDescent="0.25">
      <c r="A4" s="19"/>
      <c r="B4" s="20"/>
      <c r="C4" s="20"/>
      <c r="D4" s="20"/>
      <c r="E4" s="43"/>
      <c r="G4" s="76"/>
      <c r="H4" s="76"/>
      <c r="I4" s="76"/>
      <c r="J4" s="76"/>
      <c r="K4" s="76"/>
      <c r="L4" s="76"/>
      <c r="M4" s="76"/>
    </row>
    <row r="5" spans="1:13" ht="30" customHeight="1" thickBot="1" x14ac:dyDescent="0.25">
      <c r="A5" s="109" t="s">
        <v>6</v>
      </c>
      <c r="B5" s="110" t="s">
        <v>7</v>
      </c>
      <c r="C5" s="736" t="s">
        <v>472</v>
      </c>
      <c r="D5" s="736" t="s">
        <v>467</v>
      </c>
      <c r="E5" s="111" t="s">
        <v>466</v>
      </c>
      <c r="F5" s="111" t="s">
        <v>470</v>
      </c>
      <c r="G5" s="111" t="s">
        <v>473</v>
      </c>
      <c r="H5" s="111" t="s">
        <v>476</v>
      </c>
      <c r="I5" s="76"/>
      <c r="J5" s="76"/>
      <c r="K5" s="76"/>
      <c r="L5" s="76"/>
      <c r="M5" s="76"/>
    </row>
    <row r="6" spans="1:13" ht="12.75" customHeight="1" thickBot="1" x14ac:dyDescent="0.25">
      <c r="A6" s="730">
        <v>1</v>
      </c>
      <c r="B6" s="731">
        <v>2</v>
      </c>
      <c r="C6" s="780">
        <v>3</v>
      </c>
      <c r="D6" s="780">
        <v>4</v>
      </c>
      <c r="E6" s="781">
        <v>5</v>
      </c>
      <c r="F6" s="781">
        <v>6</v>
      </c>
      <c r="G6" s="781">
        <v>7</v>
      </c>
      <c r="H6" s="781">
        <v>8</v>
      </c>
      <c r="I6" s="76"/>
      <c r="J6" s="76"/>
      <c r="K6" s="76"/>
      <c r="L6" s="76"/>
      <c r="M6" s="76"/>
    </row>
    <row r="7" spans="1:13" ht="20.100000000000001" customHeight="1" thickBot="1" x14ac:dyDescent="0.3">
      <c r="A7" s="86"/>
      <c r="B7" s="87" t="s">
        <v>231</v>
      </c>
      <c r="C7" s="747">
        <f>C8+C26+C36</f>
        <v>14504596</v>
      </c>
      <c r="D7" s="747">
        <f>D8+D26+D36</f>
        <v>22777000</v>
      </c>
      <c r="E7" s="88">
        <v>29522617</v>
      </c>
      <c r="F7" s="88">
        <f>F8+F26+F36</f>
        <v>24956630</v>
      </c>
      <c r="G7" s="615">
        <f>F7/C7</f>
        <v>1.720601525199323</v>
      </c>
      <c r="H7" s="615">
        <f>F7/E7</f>
        <v>0.84533935457009113</v>
      </c>
      <c r="I7" s="76"/>
      <c r="J7" s="76"/>
      <c r="K7" s="76"/>
      <c r="L7" s="76"/>
      <c r="M7" s="76"/>
    </row>
    <row r="8" spans="1:13" ht="20.100000000000001" customHeight="1" thickBot="1" x14ac:dyDescent="0.25">
      <c r="A8" s="102">
        <v>6</v>
      </c>
      <c r="B8" s="103" t="s">
        <v>5</v>
      </c>
      <c r="C8" s="738">
        <f>C9+C13+C17+C20+C24</f>
        <v>10118805</v>
      </c>
      <c r="D8" s="738">
        <f>D9+D13+D17+D20+D24</f>
        <v>15550000</v>
      </c>
      <c r="E8" s="108">
        <v>12039327</v>
      </c>
      <c r="F8" s="108">
        <f>F9+F13+F17+F20</f>
        <v>8832290</v>
      </c>
      <c r="G8" s="626">
        <f t="shared" ref="G8:G38" si="0">F8/C8</f>
        <v>0.87285899866634453</v>
      </c>
      <c r="H8" s="626">
        <f t="shared" ref="H8:H38" si="1">F8/E8</f>
        <v>0.73361991081395161</v>
      </c>
      <c r="I8" s="76"/>
      <c r="J8" s="76"/>
      <c r="K8" s="76"/>
      <c r="L8" s="76"/>
      <c r="M8" s="76"/>
    </row>
    <row r="9" spans="1:13" ht="15" customHeight="1" x14ac:dyDescent="0.2">
      <c r="A9" s="105">
        <v>61</v>
      </c>
      <c r="B9" s="106" t="s">
        <v>8</v>
      </c>
      <c r="C9" s="755">
        <f>C10+C11+C12</f>
        <v>4369706</v>
      </c>
      <c r="D9" s="755">
        <f>D10+D11+D12</f>
        <v>4150000</v>
      </c>
      <c r="E9" s="107">
        <v>3917500</v>
      </c>
      <c r="F9" s="107">
        <f>F10+F11+F12</f>
        <v>4387408</v>
      </c>
      <c r="G9" s="627">
        <f t="shared" si="0"/>
        <v>1.0040510734589467</v>
      </c>
      <c r="H9" s="627">
        <f t="shared" si="1"/>
        <v>1.1199509891512445</v>
      </c>
      <c r="I9" s="76"/>
      <c r="J9" s="76"/>
      <c r="K9" s="76"/>
      <c r="L9" s="76"/>
      <c r="M9" s="76"/>
    </row>
    <row r="10" spans="1:13" ht="12.75" customHeight="1" x14ac:dyDescent="0.2">
      <c r="A10" s="94">
        <v>611</v>
      </c>
      <c r="B10" s="70" t="s">
        <v>9</v>
      </c>
      <c r="C10" s="756">
        <v>4211212</v>
      </c>
      <c r="D10" s="756">
        <v>4000000</v>
      </c>
      <c r="E10" s="90">
        <v>3777500</v>
      </c>
      <c r="F10" s="90">
        <v>4310550</v>
      </c>
      <c r="G10" s="628">
        <f t="shared" si="0"/>
        <v>1.0235889335421726</v>
      </c>
      <c r="H10" s="628">
        <f t="shared" si="1"/>
        <v>1.1411118464592984</v>
      </c>
      <c r="I10" s="76"/>
      <c r="J10" s="76"/>
      <c r="K10" s="76"/>
      <c r="L10" s="76"/>
      <c r="M10" s="76"/>
    </row>
    <row r="11" spans="1:13" ht="12.75" customHeight="1" x14ac:dyDescent="0.2">
      <c r="A11" s="94">
        <v>613</v>
      </c>
      <c r="B11" s="70" t="s">
        <v>10</v>
      </c>
      <c r="C11" s="756">
        <v>133662</v>
      </c>
      <c r="D11" s="756">
        <v>100000</v>
      </c>
      <c r="E11" s="90">
        <v>100000</v>
      </c>
      <c r="F11" s="90">
        <v>57862</v>
      </c>
      <c r="G11" s="628">
        <f t="shared" si="0"/>
        <v>0.43289790666008288</v>
      </c>
      <c r="H11" s="628">
        <f t="shared" si="1"/>
        <v>0.57862000000000002</v>
      </c>
      <c r="I11" s="76"/>
      <c r="J11" s="76"/>
      <c r="K11" s="76"/>
      <c r="L11" s="76"/>
      <c r="M11" s="76"/>
    </row>
    <row r="12" spans="1:13" ht="12.75" customHeight="1" x14ac:dyDescent="0.2">
      <c r="A12" s="94">
        <v>614</v>
      </c>
      <c r="B12" s="70" t="s">
        <v>11</v>
      </c>
      <c r="C12" s="756">
        <v>24832</v>
      </c>
      <c r="D12" s="756">
        <v>50000</v>
      </c>
      <c r="E12" s="90">
        <v>40000</v>
      </c>
      <c r="F12" s="90">
        <v>18996</v>
      </c>
      <c r="G12" s="628">
        <f t="shared" si="0"/>
        <v>0.76498067010309279</v>
      </c>
      <c r="H12" s="628">
        <f t="shared" si="1"/>
        <v>0.47489999999999999</v>
      </c>
      <c r="I12" s="76"/>
      <c r="J12" s="76"/>
      <c r="K12" s="76"/>
      <c r="L12" s="76"/>
      <c r="M12" s="76"/>
    </row>
    <row r="13" spans="1:13" ht="15" customHeight="1" x14ac:dyDescent="0.2">
      <c r="A13" s="89">
        <v>63</v>
      </c>
      <c r="B13" s="97" t="s">
        <v>12</v>
      </c>
      <c r="C13" s="757">
        <f>C14+C15+C16</f>
        <v>2712441</v>
      </c>
      <c r="D13" s="757">
        <f>D14+D15+D16</f>
        <v>6650000</v>
      </c>
      <c r="E13" s="98">
        <v>4021827</v>
      </c>
      <c r="F13" s="98">
        <f>F14+F15+F16</f>
        <v>1064507</v>
      </c>
      <c r="G13" s="629">
        <f t="shared" si="0"/>
        <v>0.39245351327457445</v>
      </c>
      <c r="H13" s="629">
        <f t="shared" si="1"/>
        <v>0.26468244407330299</v>
      </c>
      <c r="I13" s="76"/>
      <c r="J13" s="76"/>
      <c r="K13" s="76"/>
      <c r="L13" s="76"/>
      <c r="M13" s="76"/>
    </row>
    <row r="14" spans="1:13" ht="12.75" customHeight="1" x14ac:dyDescent="0.2">
      <c r="A14" s="94">
        <v>6324</v>
      </c>
      <c r="B14" s="70" t="s">
        <v>234</v>
      </c>
      <c r="C14" s="756">
        <v>2058548</v>
      </c>
      <c r="D14" s="756">
        <v>5550000</v>
      </c>
      <c r="E14" s="90">
        <v>3671827</v>
      </c>
      <c r="F14" s="90">
        <v>543103</v>
      </c>
      <c r="G14" s="628">
        <f t="shared" si="0"/>
        <v>0.26382819346451963</v>
      </c>
      <c r="H14" s="628">
        <f t="shared" si="1"/>
        <v>0.14791083566845606</v>
      </c>
      <c r="I14" s="76"/>
      <c r="J14" s="76"/>
      <c r="K14" s="76"/>
      <c r="L14" s="76"/>
      <c r="M14" s="76"/>
    </row>
    <row r="15" spans="1:13" ht="12.75" customHeight="1" x14ac:dyDescent="0.2">
      <c r="A15" s="94">
        <v>633</v>
      </c>
      <c r="B15" s="70" t="s">
        <v>13</v>
      </c>
      <c r="C15" s="756">
        <v>646188</v>
      </c>
      <c r="D15" s="756">
        <v>1000000</v>
      </c>
      <c r="E15" s="90">
        <v>250000</v>
      </c>
      <c r="F15" s="90">
        <v>521404</v>
      </c>
      <c r="G15" s="628">
        <f t="shared" si="0"/>
        <v>0.80689211189313326</v>
      </c>
      <c r="H15" s="628">
        <f t="shared" si="1"/>
        <v>2.0856159999999999</v>
      </c>
      <c r="I15" s="76"/>
      <c r="J15" s="76"/>
      <c r="K15" s="76"/>
      <c r="L15" s="76"/>
      <c r="M15" s="76"/>
    </row>
    <row r="16" spans="1:13" ht="12.75" customHeight="1" x14ac:dyDescent="0.2">
      <c r="A16" s="94">
        <v>634</v>
      </c>
      <c r="B16" s="70" t="s">
        <v>232</v>
      </c>
      <c r="C16" s="756">
        <v>7705</v>
      </c>
      <c r="D16" s="756">
        <v>100000</v>
      </c>
      <c r="E16" s="90">
        <v>100000</v>
      </c>
      <c r="F16" s="90">
        <v>0</v>
      </c>
      <c r="G16" s="628">
        <f t="shared" si="0"/>
        <v>0</v>
      </c>
      <c r="H16" s="628">
        <f t="shared" si="1"/>
        <v>0</v>
      </c>
      <c r="I16" s="76"/>
      <c r="J16" s="76"/>
      <c r="K16" s="76"/>
      <c r="L16" s="76"/>
      <c r="M16" s="76"/>
    </row>
    <row r="17" spans="1:13" ht="15" customHeight="1" x14ac:dyDescent="0.2">
      <c r="A17" s="89">
        <v>64</v>
      </c>
      <c r="B17" s="97" t="s">
        <v>14</v>
      </c>
      <c r="C17" s="757">
        <f>C18+C19</f>
        <v>1739506</v>
      </c>
      <c r="D17" s="757">
        <f>D18+D19</f>
        <v>3580000</v>
      </c>
      <c r="E17" s="98">
        <v>3130000</v>
      </c>
      <c r="F17" s="98">
        <f>F18+F19</f>
        <v>1606933</v>
      </c>
      <c r="G17" s="629">
        <f t="shared" si="0"/>
        <v>0.92378698320097774</v>
      </c>
      <c r="H17" s="629">
        <f t="shared" si="1"/>
        <v>0.51339712460063902</v>
      </c>
      <c r="I17" s="76"/>
      <c r="J17" s="76"/>
      <c r="K17" s="76"/>
      <c r="L17" s="76"/>
      <c r="M17" s="76"/>
    </row>
    <row r="18" spans="1:13" ht="12.75" customHeight="1" x14ac:dyDescent="0.2">
      <c r="A18" s="94">
        <v>641</v>
      </c>
      <c r="B18" s="70" t="s">
        <v>15</v>
      </c>
      <c r="C18" s="756">
        <v>2266</v>
      </c>
      <c r="D18" s="756">
        <v>580000</v>
      </c>
      <c r="E18" s="90">
        <v>430000</v>
      </c>
      <c r="F18" s="90">
        <v>254</v>
      </c>
      <c r="G18" s="628">
        <f t="shared" si="0"/>
        <v>0.11209179170344219</v>
      </c>
      <c r="H18" s="628">
        <f t="shared" si="1"/>
        <v>5.9069767441860468E-4</v>
      </c>
      <c r="I18" s="76"/>
      <c r="J18" s="76"/>
      <c r="K18" s="76"/>
      <c r="L18" s="76"/>
      <c r="M18" s="76"/>
    </row>
    <row r="19" spans="1:13" x14ac:dyDescent="0.2">
      <c r="A19" s="94">
        <v>642</v>
      </c>
      <c r="B19" s="70" t="s">
        <v>16</v>
      </c>
      <c r="C19" s="756">
        <v>1737240</v>
      </c>
      <c r="D19" s="756">
        <v>3000000</v>
      </c>
      <c r="E19" s="90">
        <v>2700000</v>
      </c>
      <c r="F19" s="90">
        <v>1606679</v>
      </c>
      <c r="G19" s="628">
        <f t="shared" si="0"/>
        <v>0.92484573231102207</v>
      </c>
      <c r="H19" s="628">
        <f t="shared" si="1"/>
        <v>0.59506629629629626</v>
      </c>
      <c r="I19" s="76"/>
      <c r="J19" s="76"/>
      <c r="K19" s="76"/>
      <c r="L19" s="76"/>
      <c r="M19" s="76"/>
    </row>
    <row r="20" spans="1:13" ht="26.25" customHeight="1" x14ac:dyDescent="0.2">
      <c r="A20" s="91">
        <v>65</v>
      </c>
      <c r="B20" s="97" t="s">
        <v>17</v>
      </c>
      <c r="C20" s="757">
        <f>C21+C22+C23</f>
        <v>1283091</v>
      </c>
      <c r="D20" s="757">
        <f>D21+D22+D23</f>
        <v>1120000</v>
      </c>
      <c r="E20" s="98">
        <v>920000</v>
      </c>
      <c r="F20" s="98">
        <f>F21+F22+F23</f>
        <v>1773442</v>
      </c>
      <c r="G20" s="629">
        <f t="shared" si="0"/>
        <v>1.3821638527586897</v>
      </c>
      <c r="H20" s="629">
        <f t="shared" si="1"/>
        <v>1.927654347826087</v>
      </c>
      <c r="I20" s="76"/>
      <c r="J20" s="76"/>
      <c r="K20" s="76"/>
      <c r="L20" s="76"/>
      <c r="M20" s="76"/>
    </row>
    <row r="21" spans="1:13" ht="12.75" customHeight="1" x14ac:dyDescent="0.2">
      <c r="A21" s="94">
        <v>651</v>
      </c>
      <c r="B21" s="70" t="s">
        <v>18</v>
      </c>
      <c r="C21" s="756">
        <v>26781</v>
      </c>
      <c r="D21" s="756">
        <v>20000</v>
      </c>
      <c r="E21" s="90">
        <v>20000</v>
      </c>
      <c r="F21" s="90">
        <v>133749</v>
      </c>
      <c r="G21" s="628">
        <f t="shared" si="0"/>
        <v>4.9941749747955644</v>
      </c>
      <c r="H21" s="628">
        <f t="shared" si="1"/>
        <v>6.6874500000000001</v>
      </c>
      <c r="I21" s="76"/>
      <c r="J21" s="76"/>
      <c r="K21" s="76"/>
      <c r="L21" s="76"/>
      <c r="M21" s="76"/>
    </row>
    <row r="22" spans="1:13" ht="12.75" customHeight="1" x14ac:dyDescent="0.2">
      <c r="A22" s="94">
        <v>652</v>
      </c>
      <c r="B22" s="70" t="s">
        <v>19</v>
      </c>
      <c r="C22" s="756">
        <v>491107</v>
      </c>
      <c r="D22" s="756">
        <v>600000</v>
      </c>
      <c r="E22" s="90">
        <v>500000</v>
      </c>
      <c r="F22" s="90">
        <v>834824</v>
      </c>
      <c r="G22" s="628">
        <f t="shared" si="0"/>
        <v>1.6998821030854783</v>
      </c>
      <c r="H22" s="628">
        <f t="shared" si="1"/>
        <v>1.669648</v>
      </c>
      <c r="I22" s="76"/>
      <c r="J22" s="76"/>
      <c r="K22" s="76"/>
      <c r="L22" s="76"/>
      <c r="M22" s="76"/>
    </row>
    <row r="23" spans="1:13" ht="12.75" customHeight="1" x14ac:dyDescent="0.2">
      <c r="A23" s="94">
        <v>653</v>
      </c>
      <c r="B23" s="70" t="s">
        <v>72</v>
      </c>
      <c r="C23" s="756">
        <v>765203</v>
      </c>
      <c r="D23" s="756">
        <v>500000</v>
      </c>
      <c r="E23" s="90">
        <v>400000</v>
      </c>
      <c r="F23" s="90">
        <v>804869</v>
      </c>
      <c r="G23" s="628">
        <f t="shared" si="0"/>
        <v>1.0518372248932637</v>
      </c>
      <c r="H23" s="628">
        <f t="shared" si="1"/>
        <v>2.0121725000000001</v>
      </c>
      <c r="I23" s="76"/>
      <c r="J23" s="76"/>
      <c r="K23" s="76"/>
      <c r="L23" s="76"/>
      <c r="M23" s="76"/>
    </row>
    <row r="24" spans="1:13" ht="15" customHeight="1" x14ac:dyDescent="0.2">
      <c r="A24" s="91">
        <v>68</v>
      </c>
      <c r="B24" s="97" t="s">
        <v>120</v>
      </c>
      <c r="C24" s="757">
        <f>C25</f>
        <v>14061</v>
      </c>
      <c r="D24" s="757">
        <f>D25</f>
        <v>50000</v>
      </c>
      <c r="E24" s="98">
        <v>50000</v>
      </c>
      <c r="F24" s="98">
        <f>F25</f>
        <v>0</v>
      </c>
      <c r="G24" s="629">
        <f t="shared" si="0"/>
        <v>0</v>
      </c>
      <c r="H24" s="629">
        <f t="shared" si="1"/>
        <v>0</v>
      </c>
      <c r="I24" s="76"/>
      <c r="J24" s="76"/>
      <c r="K24" s="76"/>
      <c r="L24" s="76"/>
      <c r="M24" s="76"/>
    </row>
    <row r="25" spans="1:13" ht="19.5" customHeight="1" thickBot="1" x14ac:dyDescent="0.25">
      <c r="A25" s="95">
        <v>681</v>
      </c>
      <c r="B25" s="68" t="s">
        <v>121</v>
      </c>
      <c r="C25" s="758">
        <v>14061</v>
      </c>
      <c r="D25" s="758">
        <v>50000</v>
      </c>
      <c r="E25" s="92">
        <v>50000</v>
      </c>
      <c r="F25" s="92">
        <v>0</v>
      </c>
      <c r="G25" s="630">
        <f t="shared" si="0"/>
        <v>0</v>
      </c>
      <c r="H25" s="630">
        <f t="shared" si="1"/>
        <v>0</v>
      </c>
      <c r="I25" s="76"/>
      <c r="J25" s="76"/>
      <c r="K25" s="76"/>
      <c r="L25" s="76"/>
      <c r="M25" s="76"/>
    </row>
    <row r="26" spans="1:13" ht="32.25" customHeight="1" thickBot="1" x14ac:dyDescent="0.25">
      <c r="A26" s="102">
        <v>7</v>
      </c>
      <c r="B26" s="129" t="s">
        <v>20</v>
      </c>
      <c r="C26" s="759">
        <f>C27+C30</f>
        <v>1620580</v>
      </c>
      <c r="D26" s="759">
        <f>D27+D30</f>
        <v>3227000</v>
      </c>
      <c r="E26" s="104">
        <v>14283290</v>
      </c>
      <c r="F26" s="104">
        <f>F27+F30</f>
        <v>13389552</v>
      </c>
      <c r="G26" s="631">
        <f t="shared" si="0"/>
        <v>8.2621974848511019</v>
      </c>
      <c r="H26" s="631">
        <f t="shared" si="1"/>
        <v>0.93742772148433584</v>
      </c>
      <c r="I26" s="76"/>
      <c r="J26" s="76"/>
      <c r="K26" s="76"/>
      <c r="L26" s="76"/>
      <c r="M26" s="76"/>
    </row>
    <row r="27" spans="1:13" ht="15" customHeight="1" x14ac:dyDescent="0.2">
      <c r="A27" s="99">
        <v>71</v>
      </c>
      <c r="B27" s="100" t="s">
        <v>21</v>
      </c>
      <c r="C27" s="760">
        <f>C28+C29</f>
        <v>165086</v>
      </c>
      <c r="D27" s="760">
        <f>D28+D29</f>
        <v>1227000</v>
      </c>
      <c r="E27" s="101">
        <v>677000</v>
      </c>
      <c r="F27" s="101">
        <f>F28+F29</f>
        <v>189346</v>
      </c>
      <c r="G27" s="632">
        <f t="shared" si="0"/>
        <v>1.1469537089759276</v>
      </c>
      <c r="H27" s="632">
        <f t="shared" si="1"/>
        <v>0.27968389955686856</v>
      </c>
      <c r="I27" s="76"/>
      <c r="J27" s="76"/>
      <c r="K27" s="76"/>
      <c r="L27" s="76"/>
      <c r="M27" s="76"/>
    </row>
    <row r="28" spans="1:13" ht="25.5" x14ac:dyDescent="0.2">
      <c r="A28" s="94">
        <v>711</v>
      </c>
      <c r="B28" s="70" t="s">
        <v>227</v>
      </c>
      <c r="C28" s="756">
        <v>92529</v>
      </c>
      <c r="D28" s="756">
        <v>700000</v>
      </c>
      <c r="E28" s="93">
        <v>400000</v>
      </c>
      <c r="F28" s="93">
        <v>159146</v>
      </c>
      <c r="G28" s="633">
        <f t="shared" si="0"/>
        <v>1.7199580672005534</v>
      </c>
      <c r="H28" s="633">
        <f t="shared" si="1"/>
        <v>0.39786500000000002</v>
      </c>
      <c r="I28" s="76"/>
      <c r="J28" s="76"/>
      <c r="K28" s="76"/>
      <c r="L28" s="76"/>
      <c r="M28" s="76"/>
    </row>
    <row r="29" spans="1:13" ht="25.5" x14ac:dyDescent="0.2">
      <c r="A29" s="94">
        <v>711</v>
      </c>
      <c r="B29" s="70" t="s">
        <v>228</v>
      </c>
      <c r="C29" s="756">
        <v>72557</v>
      </c>
      <c r="D29" s="756">
        <v>527000</v>
      </c>
      <c r="E29" s="93">
        <v>277000</v>
      </c>
      <c r="F29" s="93">
        <v>30200</v>
      </c>
      <c r="G29" s="633">
        <f t="shared" si="0"/>
        <v>0.41622448557685682</v>
      </c>
      <c r="H29" s="633">
        <f t="shared" si="1"/>
        <v>0.10902527075812274</v>
      </c>
      <c r="I29" s="76"/>
      <c r="J29" s="76"/>
      <c r="K29" s="76"/>
      <c r="L29" s="76"/>
      <c r="M29" s="76"/>
    </row>
    <row r="30" spans="1:13" ht="15" customHeight="1" x14ac:dyDescent="0.2">
      <c r="A30" s="96">
        <v>72</v>
      </c>
      <c r="B30" s="80" t="s">
        <v>73</v>
      </c>
      <c r="C30" s="757">
        <f>C31+C32+C33+C34+C35</f>
        <v>1455494</v>
      </c>
      <c r="D30" s="757">
        <f>D31+D32</f>
        <v>2000000</v>
      </c>
      <c r="E30" s="768">
        <v>13606290</v>
      </c>
      <c r="F30" s="768">
        <f>F31+F32+F33+F34+F35</f>
        <v>13200206</v>
      </c>
      <c r="G30" s="769">
        <f t="shared" si="0"/>
        <v>9.0692273551110478</v>
      </c>
      <c r="H30" s="769">
        <f t="shared" si="1"/>
        <v>0.9701546858107537</v>
      </c>
      <c r="I30" s="76"/>
      <c r="J30" s="76"/>
      <c r="K30" s="76"/>
      <c r="L30" s="76"/>
      <c r="M30" s="76"/>
    </row>
    <row r="31" spans="1:13" ht="25.5" x14ac:dyDescent="0.2">
      <c r="A31" s="94">
        <v>721</v>
      </c>
      <c r="B31" s="70" t="s">
        <v>230</v>
      </c>
      <c r="C31" s="756">
        <v>245001</v>
      </c>
      <c r="D31" s="756">
        <v>1000000</v>
      </c>
      <c r="E31" s="93">
        <v>222500</v>
      </c>
      <c r="F31" s="93">
        <v>0</v>
      </c>
      <c r="G31" s="633">
        <f t="shared" si="0"/>
        <v>0</v>
      </c>
      <c r="H31" s="633">
        <f t="shared" si="1"/>
        <v>0</v>
      </c>
      <c r="I31" s="76"/>
      <c r="J31" s="76"/>
      <c r="K31" s="76"/>
      <c r="L31" s="76"/>
      <c r="M31" s="76"/>
    </row>
    <row r="32" spans="1:13" ht="25.5" x14ac:dyDescent="0.2">
      <c r="A32" s="94">
        <v>721</v>
      </c>
      <c r="B32" s="70" t="s">
        <v>229</v>
      </c>
      <c r="C32" s="756">
        <v>8293</v>
      </c>
      <c r="D32" s="756">
        <v>1000000</v>
      </c>
      <c r="E32" s="93">
        <v>200000</v>
      </c>
      <c r="F32" s="93">
        <v>16417</v>
      </c>
      <c r="G32" s="633">
        <f t="shared" si="0"/>
        <v>1.9796213674183045</v>
      </c>
      <c r="H32" s="633">
        <f t="shared" si="1"/>
        <v>8.2085000000000005E-2</v>
      </c>
      <c r="I32" s="76"/>
      <c r="J32" s="76"/>
      <c r="K32" s="76"/>
      <c r="L32" s="76"/>
      <c r="M32" s="76"/>
    </row>
    <row r="33" spans="1:13" x14ac:dyDescent="0.2">
      <c r="A33" s="763">
        <v>721</v>
      </c>
      <c r="B33" s="767" t="s">
        <v>474</v>
      </c>
      <c r="C33" s="764">
        <v>1200200</v>
      </c>
      <c r="D33" s="764">
        <v>0</v>
      </c>
      <c r="E33" s="765">
        <v>0</v>
      </c>
      <c r="F33" s="765">
        <v>0</v>
      </c>
      <c r="G33" s="766">
        <f t="shared" si="0"/>
        <v>0</v>
      </c>
      <c r="H33" s="766">
        <v>0</v>
      </c>
      <c r="I33" s="76"/>
      <c r="J33" s="76"/>
      <c r="K33" s="76"/>
      <c r="L33" s="76"/>
      <c r="M33" s="76"/>
    </row>
    <row r="34" spans="1:13" x14ac:dyDescent="0.2">
      <c r="A34" s="763">
        <v>721</v>
      </c>
      <c r="B34" s="767" t="s">
        <v>475</v>
      </c>
      <c r="C34" s="764">
        <v>2000</v>
      </c>
      <c r="D34" s="764">
        <v>0</v>
      </c>
      <c r="E34" s="765">
        <v>0</v>
      </c>
      <c r="F34" s="765">
        <v>0</v>
      </c>
      <c r="G34" s="766">
        <f t="shared" si="0"/>
        <v>0</v>
      </c>
      <c r="H34" s="766">
        <v>0</v>
      </c>
      <c r="I34" s="76"/>
      <c r="J34" s="76"/>
      <c r="K34" s="76"/>
      <c r="L34" s="76"/>
      <c r="M34" s="76"/>
    </row>
    <row r="35" spans="1:13" ht="13.5" thickBot="1" x14ac:dyDescent="0.25">
      <c r="A35" s="648">
        <v>722</v>
      </c>
      <c r="B35" s="651" t="s">
        <v>447</v>
      </c>
      <c r="C35" s="761"/>
      <c r="D35" s="761">
        <v>0</v>
      </c>
      <c r="E35" s="649">
        <v>13183790</v>
      </c>
      <c r="F35" s="649">
        <v>13183789</v>
      </c>
      <c r="G35" s="650">
        <v>0</v>
      </c>
      <c r="H35" s="650">
        <f t="shared" si="1"/>
        <v>0.9999999241492773</v>
      </c>
      <c r="I35" s="76"/>
      <c r="J35" s="76"/>
      <c r="K35" s="76"/>
      <c r="L35" s="76"/>
      <c r="M35" s="76"/>
    </row>
    <row r="36" spans="1:13" ht="28.5" x14ac:dyDescent="0.2">
      <c r="A36" s="538">
        <v>8</v>
      </c>
      <c r="B36" s="539" t="s">
        <v>424</v>
      </c>
      <c r="C36" s="762">
        <f>C37</f>
        <v>2765211</v>
      </c>
      <c r="D36" s="762">
        <f>D37</f>
        <v>4000000</v>
      </c>
      <c r="E36" s="540">
        <v>3200000</v>
      </c>
      <c r="F36" s="540">
        <f>F37</f>
        <v>2734788</v>
      </c>
      <c r="G36" s="634">
        <f t="shared" si="0"/>
        <v>0.98899794626883808</v>
      </c>
      <c r="H36" s="634">
        <f t="shared" si="1"/>
        <v>0.85462125</v>
      </c>
      <c r="I36" s="76"/>
      <c r="J36" s="76"/>
      <c r="K36" s="76"/>
      <c r="L36" s="76"/>
      <c r="M36" s="76"/>
    </row>
    <row r="37" spans="1:13" ht="25.5" x14ac:dyDescent="0.2">
      <c r="A37" s="541">
        <v>844</v>
      </c>
      <c r="B37" s="542" t="s">
        <v>425</v>
      </c>
      <c r="C37" s="543">
        <f>C38</f>
        <v>2765211</v>
      </c>
      <c r="D37" s="543">
        <f>D38</f>
        <v>4000000</v>
      </c>
      <c r="E37" s="543">
        <v>3200000</v>
      </c>
      <c r="F37" s="543">
        <f>F38</f>
        <v>2734788</v>
      </c>
      <c r="G37" s="635">
        <f t="shared" si="0"/>
        <v>0.98899794626883808</v>
      </c>
      <c r="H37" s="635">
        <f t="shared" si="1"/>
        <v>0.85462125</v>
      </c>
      <c r="I37" s="76"/>
      <c r="J37" s="76"/>
      <c r="K37" s="76"/>
      <c r="L37" s="76"/>
      <c r="M37" s="76"/>
    </row>
    <row r="38" spans="1:13" ht="25.5" x14ac:dyDescent="0.2">
      <c r="A38" s="544">
        <v>844</v>
      </c>
      <c r="B38" s="545" t="s">
        <v>425</v>
      </c>
      <c r="C38" s="546">
        <v>2765211</v>
      </c>
      <c r="D38" s="546">
        <v>4000000</v>
      </c>
      <c r="E38" s="546">
        <v>3200000</v>
      </c>
      <c r="F38" s="546">
        <v>2734788</v>
      </c>
      <c r="G38" s="636">
        <f t="shared" si="0"/>
        <v>0.98899794626883808</v>
      </c>
      <c r="H38" s="636">
        <f t="shared" si="1"/>
        <v>0.85462125</v>
      </c>
      <c r="I38" s="76"/>
      <c r="J38" s="76"/>
      <c r="K38" s="76"/>
      <c r="L38" s="76"/>
      <c r="M38" s="76"/>
    </row>
    <row r="39" spans="1:13" x14ac:dyDescent="0.2">
      <c r="G39" s="76"/>
      <c r="H39" s="76"/>
      <c r="I39" s="76"/>
      <c r="J39" s="76"/>
      <c r="K39" s="76"/>
      <c r="L39" s="76"/>
      <c r="M39" s="76"/>
    </row>
    <row r="40" spans="1:13" x14ac:dyDescent="0.2">
      <c r="G40" s="76"/>
      <c r="H40" s="76"/>
      <c r="I40" s="76"/>
      <c r="J40" s="76"/>
      <c r="K40" s="76"/>
      <c r="L40" s="76"/>
      <c r="M40" s="76"/>
    </row>
    <row r="41" spans="1:13" x14ac:dyDescent="0.2">
      <c r="G41" s="76"/>
      <c r="H41" s="76"/>
      <c r="I41" s="76"/>
      <c r="J41" s="76"/>
      <c r="K41" s="76"/>
      <c r="L41" s="76"/>
      <c r="M41" s="76"/>
    </row>
    <row r="42" spans="1:13" x14ac:dyDescent="0.2">
      <c r="G42" s="76"/>
      <c r="H42" s="76"/>
      <c r="I42" s="76"/>
      <c r="J42" s="76"/>
      <c r="K42" s="76"/>
      <c r="L42" s="76"/>
      <c r="M42" s="76"/>
    </row>
    <row r="43" spans="1:13" x14ac:dyDescent="0.2">
      <c r="G43" s="76"/>
      <c r="H43" s="76"/>
      <c r="I43" s="76"/>
      <c r="J43" s="76"/>
      <c r="K43" s="76"/>
      <c r="L43" s="76"/>
      <c r="M43" s="76"/>
    </row>
    <row r="44" spans="1:13" x14ac:dyDescent="0.2">
      <c r="G44" s="76"/>
      <c r="H44" s="76"/>
      <c r="I44" s="76"/>
      <c r="J44" s="76"/>
      <c r="K44" s="76"/>
      <c r="L44" s="76"/>
      <c r="M44" s="76"/>
    </row>
    <row r="45" spans="1:13" x14ac:dyDescent="0.2">
      <c r="G45" s="76"/>
      <c r="H45" s="76"/>
      <c r="I45" s="76"/>
      <c r="J45" s="76"/>
      <c r="K45" s="76"/>
      <c r="L45" s="76"/>
      <c r="M45" s="76"/>
    </row>
    <row r="46" spans="1:13" x14ac:dyDescent="0.2">
      <c r="G46" s="76"/>
      <c r="H46" s="76"/>
      <c r="I46" s="76"/>
      <c r="J46" s="76"/>
      <c r="K46" s="76"/>
      <c r="L46" s="76"/>
      <c r="M46" s="76"/>
    </row>
    <row r="47" spans="1:13" x14ac:dyDescent="0.2">
      <c r="G47" s="76"/>
      <c r="H47" s="76"/>
      <c r="I47" s="76"/>
      <c r="J47" s="76"/>
      <c r="K47" s="76"/>
      <c r="L47" s="76"/>
      <c r="M47" s="76"/>
    </row>
    <row r="48" spans="1:13" x14ac:dyDescent="0.2">
      <c r="G48" s="76"/>
      <c r="H48" s="76"/>
      <c r="I48" s="76"/>
      <c r="J48" s="76"/>
      <c r="K48" s="76"/>
      <c r="L48" s="76"/>
      <c r="M48" s="76"/>
    </row>
    <row r="49" spans="7:13" x14ac:dyDescent="0.2">
      <c r="G49" s="76"/>
      <c r="H49" s="76"/>
      <c r="I49" s="76"/>
      <c r="J49" s="76"/>
      <c r="K49" s="76"/>
      <c r="L49" s="76"/>
      <c r="M49" s="76"/>
    </row>
    <row r="50" spans="7:13" x14ac:dyDescent="0.2">
      <c r="G50" s="76"/>
      <c r="H50" s="76"/>
      <c r="I50" s="76"/>
      <c r="J50" s="76"/>
      <c r="K50" s="76"/>
      <c r="L50" s="76"/>
      <c r="M50" s="76"/>
    </row>
    <row r="51" spans="7:13" x14ac:dyDescent="0.2">
      <c r="G51" s="76"/>
      <c r="H51" s="76"/>
      <c r="I51" s="76"/>
      <c r="J51" s="76"/>
      <c r="K51" s="76"/>
      <c r="L51" s="76"/>
      <c r="M51" s="76"/>
    </row>
  </sheetData>
  <phoneticPr fontId="0" type="noConversion"/>
  <printOptions horizontalCentered="1"/>
  <pageMargins left="0.74803149606299213" right="0.6692913385826772" top="0.70866141732283472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"/>
  <sheetViews>
    <sheetView workbookViewId="0">
      <selection activeCell="K12" sqref="K12"/>
    </sheetView>
  </sheetViews>
  <sheetFormatPr defaultRowHeight="12.75" x14ac:dyDescent="0.2"/>
  <cols>
    <col min="1" max="1" width="7" customWidth="1"/>
    <col min="2" max="2" width="50.85546875" style="14" customWidth="1"/>
    <col min="3" max="3" width="13.140625" style="14" customWidth="1"/>
    <col min="4" max="4" width="13.85546875" customWidth="1"/>
    <col min="5" max="5" width="13.140625" customWidth="1"/>
    <col min="6" max="6" width="12.7109375" customWidth="1"/>
    <col min="7" max="7" width="10.42578125" customWidth="1"/>
    <col min="8" max="8" width="9.7109375" customWidth="1"/>
  </cols>
  <sheetData>
    <row r="1" spans="1:22" ht="15.75" x14ac:dyDescent="0.25">
      <c r="A1" s="126"/>
      <c r="B1" s="127" t="s">
        <v>23</v>
      </c>
      <c r="C1" s="127"/>
      <c r="D1" s="128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</row>
    <row r="2" spans="1:22" ht="13.5" thickBot="1" x14ac:dyDescent="0.25">
      <c r="A2" s="23"/>
      <c r="B2" s="24"/>
      <c r="C2" s="2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spans="1:22" ht="30" customHeight="1" thickBot="1" x14ac:dyDescent="0.25">
      <c r="A3" s="115" t="s">
        <v>6</v>
      </c>
      <c r="B3" s="116" t="s">
        <v>24</v>
      </c>
      <c r="C3" s="736" t="s">
        <v>472</v>
      </c>
      <c r="D3" s="111" t="s">
        <v>467</v>
      </c>
      <c r="E3" s="111" t="s">
        <v>466</v>
      </c>
      <c r="F3" s="111" t="s">
        <v>470</v>
      </c>
      <c r="G3" s="111" t="s">
        <v>473</v>
      </c>
      <c r="H3" s="111" t="s">
        <v>477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</row>
    <row r="4" spans="1:22" s="31" customFormat="1" ht="12.75" customHeight="1" thickBot="1" x14ac:dyDescent="0.25">
      <c r="A4" s="733">
        <v>1</v>
      </c>
      <c r="B4" s="734">
        <v>2</v>
      </c>
      <c r="C4" s="737">
        <v>3</v>
      </c>
      <c r="D4" s="735">
        <v>4</v>
      </c>
      <c r="E4" s="735">
        <v>5</v>
      </c>
      <c r="F4" s="735">
        <v>6</v>
      </c>
      <c r="G4" s="735">
        <v>7</v>
      </c>
      <c r="H4" s="735">
        <v>8</v>
      </c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</row>
    <row r="5" spans="1:22" s="33" customFormat="1" ht="20.100000000000001" customHeight="1" thickBot="1" x14ac:dyDescent="0.3">
      <c r="A5" s="113"/>
      <c r="B5" s="114" t="s">
        <v>271</v>
      </c>
      <c r="C5" s="747">
        <f>C6+C28</f>
        <v>11008589</v>
      </c>
      <c r="D5" s="88">
        <f>D6+D28+D38</f>
        <v>22777000</v>
      </c>
      <c r="E5" s="88">
        <v>29522617</v>
      </c>
      <c r="F5" s="88">
        <f>F6+F28+F38</f>
        <v>25742833</v>
      </c>
      <c r="G5" s="615">
        <f>F5/C5</f>
        <v>2.3384316555009912</v>
      </c>
      <c r="H5" s="615">
        <f>F5/E5</f>
        <v>0.87196988668043895</v>
      </c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</row>
    <row r="6" spans="1:22" s="59" customFormat="1" ht="20.100000000000001" customHeight="1" thickBot="1" x14ac:dyDescent="0.25">
      <c r="A6" s="124">
        <v>3</v>
      </c>
      <c r="B6" s="103" t="s">
        <v>23</v>
      </c>
      <c r="C6" s="738">
        <f>C7+C11+C17+C19+C22+C24</f>
        <v>6529231</v>
      </c>
      <c r="D6" s="125">
        <f>D7+D11+D17+D19+D22+D24</f>
        <v>8344500</v>
      </c>
      <c r="E6" s="125">
        <v>22109117</v>
      </c>
      <c r="F6" s="125">
        <f>F7+F11+F17+F19+F22+F24</f>
        <v>19841730</v>
      </c>
      <c r="G6" s="616">
        <f t="shared" ref="G6:G36" si="0">F6/C6</f>
        <v>3.0389076447134431</v>
      </c>
      <c r="H6" s="616">
        <f t="shared" ref="H6:H40" si="1">F6/E6</f>
        <v>0.89744561033351078</v>
      </c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</row>
    <row r="7" spans="1:22" s="33" customFormat="1" ht="15" customHeight="1" x14ac:dyDescent="0.2">
      <c r="A7" s="122">
        <v>31</v>
      </c>
      <c r="B7" s="106" t="s">
        <v>25</v>
      </c>
      <c r="C7" s="739">
        <f>C8+C9+C10</f>
        <v>1996230</v>
      </c>
      <c r="D7" s="123">
        <f>D8+D9+D10</f>
        <v>2231500</v>
      </c>
      <c r="E7" s="123">
        <v>2371000</v>
      </c>
      <c r="F7" s="123">
        <f>F8+F9+F10</f>
        <v>2180156</v>
      </c>
      <c r="G7" s="617">
        <f t="shared" si="0"/>
        <v>1.0921366776373465</v>
      </c>
      <c r="H7" s="617">
        <f t="shared" si="1"/>
        <v>0.91950906790383802</v>
      </c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</row>
    <row r="8" spans="1:22" ht="12.75" customHeight="1" x14ac:dyDescent="0.2">
      <c r="A8" s="66">
        <v>311</v>
      </c>
      <c r="B8" s="67" t="s">
        <v>26</v>
      </c>
      <c r="C8" s="740">
        <v>1660680</v>
      </c>
      <c r="D8" s="118">
        <v>1805000</v>
      </c>
      <c r="E8" s="118">
        <v>1885000</v>
      </c>
      <c r="F8" s="118">
        <v>1783088</v>
      </c>
      <c r="G8" s="618">
        <f t="shared" si="0"/>
        <v>1.0737095647566057</v>
      </c>
      <c r="H8" s="618">
        <f t="shared" si="1"/>
        <v>0.94593527851458881</v>
      </c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</row>
    <row r="9" spans="1:22" ht="12.75" customHeight="1" x14ac:dyDescent="0.2">
      <c r="A9" s="66">
        <v>312</v>
      </c>
      <c r="B9" s="67" t="s">
        <v>27</v>
      </c>
      <c r="C9" s="740">
        <v>64100</v>
      </c>
      <c r="D9" s="118">
        <v>88500</v>
      </c>
      <c r="E9" s="118">
        <v>135000</v>
      </c>
      <c r="F9" s="118">
        <v>102739</v>
      </c>
      <c r="G9" s="618">
        <f t="shared" si="0"/>
        <v>1.602792511700468</v>
      </c>
      <c r="H9" s="618">
        <f t="shared" si="1"/>
        <v>0.76102962962962961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</row>
    <row r="10" spans="1:22" ht="15" customHeight="1" x14ac:dyDescent="0.2">
      <c r="A10" s="66">
        <v>313</v>
      </c>
      <c r="B10" s="67" t="s">
        <v>28</v>
      </c>
      <c r="C10" s="740">
        <v>271450</v>
      </c>
      <c r="D10" s="118">
        <v>338000</v>
      </c>
      <c r="E10" s="118">
        <v>351000</v>
      </c>
      <c r="F10" s="118">
        <v>294329</v>
      </c>
      <c r="G10" s="618">
        <f t="shared" si="0"/>
        <v>1.0842843986001105</v>
      </c>
      <c r="H10" s="618">
        <f t="shared" si="1"/>
        <v>0.83854415954415951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</row>
    <row r="11" spans="1:22" ht="15" customHeight="1" x14ac:dyDescent="0.2">
      <c r="A11" s="78">
        <v>32</v>
      </c>
      <c r="B11" s="79" t="s">
        <v>29</v>
      </c>
      <c r="C11" s="741">
        <f>C12+C13+C14+C15+C16</f>
        <v>3125523</v>
      </c>
      <c r="D11" s="117">
        <f>D12+D13+D14+D15+D16</f>
        <v>4083000</v>
      </c>
      <c r="E11" s="117">
        <v>4152500</v>
      </c>
      <c r="F11" s="117">
        <f>F12+F13+F14+F15+F16</f>
        <v>3174310</v>
      </c>
      <c r="G11" s="619">
        <f t="shared" si="0"/>
        <v>1.0156092276396622</v>
      </c>
      <c r="H11" s="619">
        <f t="shared" si="1"/>
        <v>0.76443347381095728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</row>
    <row r="12" spans="1:22" ht="12.75" customHeight="1" x14ac:dyDescent="0.2">
      <c r="A12" s="66">
        <v>321</v>
      </c>
      <c r="B12" s="67" t="s">
        <v>30</v>
      </c>
      <c r="C12" s="740">
        <v>83320</v>
      </c>
      <c r="D12" s="118">
        <v>145500</v>
      </c>
      <c r="E12" s="118">
        <v>105500</v>
      </c>
      <c r="F12" s="118">
        <v>80500</v>
      </c>
      <c r="G12" s="618">
        <f t="shared" si="0"/>
        <v>0.96615458473355742</v>
      </c>
      <c r="H12" s="618">
        <f t="shared" si="1"/>
        <v>0.76303317535545023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</row>
    <row r="13" spans="1:22" ht="12.75" customHeight="1" x14ac:dyDescent="0.2">
      <c r="A13" s="66">
        <v>322</v>
      </c>
      <c r="B13" s="67" t="s">
        <v>31</v>
      </c>
      <c r="C13" s="740">
        <v>363036</v>
      </c>
      <c r="D13" s="118">
        <v>504000</v>
      </c>
      <c r="E13" s="118">
        <v>507500</v>
      </c>
      <c r="F13" s="118">
        <v>371326</v>
      </c>
      <c r="G13" s="618">
        <f t="shared" si="0"/>
        <v>1.0228352009167134</v>
      </c>
      <c r="H13" s="618">
        <f t="shared" si="1"/>
        <v>0.73167684729064042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</row>
    <row r="14" spans="1:22" ht="12.75" customHeight="1" x14ac:dyDescent="0.2">
      <c r="A14" s="66">
        <v>323</v>
      </c>
      <c r="B14" s="67" t="s">
        <v>32</v>
      </c>
      <c r="C14" s="740">
        <v>2072751</v>
      </c>
      <c r="D14" s="118">
        <v>2662000</v>
      </c>
      <c r="E14" s="118">
        <v>2865000</v>
      </c>
      <c r="F14" s="118">
        <v>2181489</v>
      </c>
      <c r="G14" s="618">
        <f t="shared" si="0"/>
        <v>1.0524607152523386</v>
      </c>
      <c r="H14" s="618">
        <f t="shared" si="1"/>
        <v>0.76142722513089001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</row>
    <row r="15" spans="1:22" ht="12.75" customHeight="1" x14ac:dyDescent="0.2">
      <c r="A15" s="66">
        <v>324</v>
      </c>
      <c r="B15" s="67" t="s">
        <v>235</v>
      </c>
      <c r="C15" s="740">
        <v>0</v>
      </c>
      <c r="D15" s="118">
        <v>3000</v>
      </c>
      <c r="E15" s="118">
        <v>2000</v>
      </c>
      <c r="F15" s="118">
        <v>0</v>
      </c>
      <c r="G15" s="618">
        <v>0</v>
      </c>
      <c r="H15" s="618">
        <f t="shared" si="1"/>
        <v>0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</row>
    <row r="16" spans="1:22" ht="12.75" customHeight="1" x14ac:dyDescent="0.2">
      <c r="A16" s="66">
        <v>329</v>
      </c>
      <c r="B16" s="67" t="s">
        <v>33</v>
      </c>
      <c r="C16" s="740">
        <v>606416</v>
      </c>
      <c r="D16" s="118">
        <v>768500</v>
      </c>
      <c r="E16" s="118">
        <v>672500</v>
      </c>
      <c r="F16" s="118">
        <v>540995</v>
      </c>
      <c r="G16" s="618">
        <f t="shared" si="0"/>
        <v>0.89211861164613071</v>
      </c>
      <c r="H16" s="618">
        <f t="shared" si="1"/>
        <v>0.80445353159851296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</row>
    <row r="17" spans="1:22" ht="15" customHeight="1" x14ac:dyDescent="0.2">
      <c r="A17" s="78">
        <v>34</v>
      </c>
      <c r="B17" s="79" t="s">
        <v>34</v>
      </c>
      <c r="C17" s="741">
        <f>C18</f>
        <v>123086</v>
      </c>
      <c r="D17" s="117">
        <f>D18</f>
        <v>222000</v>
      </c>
      <c r="E17" s="117">
        <v>218500</v>
      </c>
      <c r="F17" s="117">
        <f>F18</f>
        <v>156648</v>
      </c>
      <c r="G17" s="619">
        <f t="shared" si="0"/>
        <v>1.2726711405033879</v>
      </c>
      <c r="H17" s="619">
        <f t="shared" si="1"/>
        <v>0.71692448512585816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</row>
    <row r="18" spans="1:22" ht="12.75" customHeight="1" x14ac:dyDescent="0.2">
      <c r="A18" s="66">
        <v>343</v>
      </c>
      <c r="B18" s="67" t="s">
        <v>35</v>
      </c>
      <c r="C18" s="740">
        <v>123086</v>
      </c>
      <c r="D18" s="118">
        <v>222000</v>
      </c>
      <c r="E18" s="118">
        <v>218500</v>
      </c>
      <c r="F18" s="118">
        <v>156648</v>
      </c>
      <c r="G18" s="618">
        <f t="shared" si="0"/>
        <v>1.2726711405033879</v>
      </c>
      <c r="H18" s="618">
        <f t="shared" si="1"/>
        <v>0.71692448512585816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</row>
    <row r="19" spans="1:22" ht="15" customHeight="1" x14ac:dyDescent="0.2">
      <c r="A19" s="81">
        <v>35</v>
      </c>
      <c r="B19" s="97" t="s">
        <v>70</v>
      </c>
      <c r="C19" s="742">
        <f>C21</f>
        <v>64967</v>
      </c>
      <c r="D19" s="119">
        <f>D20+D21</f>
        <v>240000</v>
      </c>
      <c r="E19" s="119">
        <v>659737</v>
      </c>
      <c r="F19" s="119">
        <f>F20+F21</f>
        <v>103737</v>
      </c>
      <c r="G19" s="620">
        <f t="shared" si="0"/>
        <v>1.5967645112133853</v>
      </c>
      <c r="H19" s="620">
        <f t="shared" si="1"/>
        <v>0.15723993045713672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</row>
    <row r="20" spans="1:22" ht="12.75" customHeight="1" x14ac:dyDescent="0.2">
      <c r="A20" s="71">
        <v>351</v>
      </c>
      <c r="B20" s="72" t="s">
        <v>282</v>
      </c>
      <c r="C20" s="743">
        <v>0</v>
      </c>
      <c r="D20" s="120">
        <v>220000</v>
      </c>
      <c r="E20" s="120">
        <v>617737</v>
      </c>
      <c r="F20" s="120">
        <v>67737</v>
      </c>
      <c r="G20" s="621">
        <v>0</v>
      </c>
      <c r="H20" s="621">
        <f t="shared" si="1"/>
        <v>0.10965346093887852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</row>
    <row r="21" spans="1:22" ht="12.75" customHeight="1" x14ac:dyDescent="0.2">
      <c r="A21" s="71">
        <v>352</v>
      </c>
      <c r="B21" s="72" t="s">
        <v>124</v>
      </c>
      <c r="C21" s="743">
        <v>64967</v>
      </c>
      <c r="D21" s="120">
        <v>20000</v>
      </c>
      <c r="E21" s="120">
        <v>42000</v>
      </c>
      <c r="F21" s="120">
        <v>36000</v>
      </c>
      <c r="G21" s="621">
        <f t="shared" si="0"/>
        <v>0.55412748010528423</v>
      </c>
      <c r="H21" s="621">
        <f t="shared" si="1"/>
        <v>0.8571428571428571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</row>
    <row r="22" spans="1:22" ht="29.25" customHeight="1" x14ac:dyDescent="0.2">
      <c r="A22" s="112">
        <v>37</v>
      </c>
      <c r="B22" s="79" t="s">
        <v>74</v>
      </c>
      <c r="C22" s="741">
        <f>C23</f>
        <v>197347</v>
      </c>
      <c r="D22" s="121">
        <f>D23</f>
        <v>405000</v>
      </c>
      <c r="E22" s="121">
        <v>365000</v>
      </c>
      <c r="F22" s="121">
        <f>F23</f>
        <v>206587</v>
      </c>
      <c r="G22" s="622">
        <f t="shared" si="0"/>
        <v>1.0468210816480616</v>
      </c>
      <c r="H22" s="622">
        <f t="shared" si="1"/>
        <v>0.56599178082191781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</row>
    <row r="23" spans="1:22" ht="12.75" customHeight="1" x14ac:dyDescent="0.2">
      <c r="A23" s="66">
        <v>372</v>
      </c>
      <c r="B23" s="67" t="s">
        <v>36</v>
      </c>
      <c r="C23" s="740">
        <v>197347</v>
      </c>
      <c r="D23" s="118">
        <v>405000</v>
      </c>
      <c r="E23" s="118">
        <v>365000</v>
      </c>
      <c r="F23" s="118">
        <v>206587</v>
      </c>
      <c r="G23" s="618">
        <f t="shared" si="0"/>
        <v>1.0468210816480616</v>
      </c>
      <c r="H23" s="618">
        <f t="shared" si="1"/>
        <v>0.56599178082191781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</row>
    <row r="24" spans="1:22" ht="15" customHeight="1" x14ac:dyDescent="0.2">
      <c r="A24" s="78">
        <v>38</v>
      </c>
      <c r="B24" s="79" t="s">
        <v>37</v>
      </c>
      <c r="C24" s="741">
        <f>C25+C26+C27</f>
        <v>1022078</v>
      </c>
      <c r="D24" s="117">
        <f>D25+D26+D27</f>
        <v>1163000</v>
      </c>
      <c r="E24" s="117">
        <v>14342380</v>
      </c>
      <c r="F24" s="117">
        <f>F25+F26+F27</f>
        <v>14020292</v>
      </c>
      <c r="G24" s="619">
        <f t="shared" si="0"/>
        <v>13.717438395112701</v>
      </c>
      <c r="H24" s="619">
        <f t="shared" si="1"/>
        <v>0.97754291826042816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</row>
    <row r="25" spans="1:22" ht="12.75" customHeight="1" x14ac:dyDescent="0.2">
      <c r="A25" s="66">
        <v>381</v>
      </c>
      <c r="B25" s="67" t="s">
        <v>38</v>
      </c>
      <c r="C25" s="740">
        <v>856751</v>
      </c>
      <c r="D25" s="118">
        <v>963000</v>
      </c>
      <c r="E25" s="118">
        <v>958590</v>
      </c>
      <c r="F25" s="118">
        <v>744239</v>
      </c>
      <c r="G25" s="618">
        <f t="shared" si="0"/>
        <v>0.86867596302776418</v>
      </c>
      <c r="H25" s="618">
        <f t="shared" si="1"/>
        <v>0.77638928008846331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</row>
    <row r="26" spans="1:22" ht="12.75" customHeight="1" x14ac:dyDescent="0.2">
      <c r="A26" s="656">
        <v>383</v>
      </c>
      <c r="B26" s="657" t="s">
        <v>39</v>
      </c>
      <c r="C26" s="740">
        <v>165327</v>
      </c>
      <c r="D26" s="514">
        <v>200000</v>
      </c>
      <c r="E26" s="514">
        <v>200000</v>
      </c>
      <c r="F26" s="514">
        <v>92264</v>
      </c>
      <c r="G26" s="623">
        <f t="shared" si="0"/>
        <v>0.55806976476921499</v>
      </c>
      <c r="H26" s="623">
        <f t="shared" si="1"/>
        <v>0.46132000000000001</v>
      </c>
      <c r="I26" s="74"/>
      <c r="J26" s="74"/>
      <c r="K26" s="61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</row>
    <row r="27" spans="1:22" ht="12.75" customHeight="1" x14ac:dyDescent="0.2">
      <c r="A27" s="656">
        <v>386</v>
      </c>
      <c r="B27" s="657" t="s">
        <v>446</v>
      </c>
      <c r="C27" s="740"/>
      <c r="D27" s="514">
        <v>0</v>
      </c>
      <c r="E27" s="514">
        <v>13183790</v>
      </c>
      <c r="F27" s="514">
        <v>13183789</v>
      </c>
      <c r="G27" s="623">
        <v>0</v>
      </c>
      <c r="H27" s="623">
        <f t="shared" si="1"/>
        <v>0.9999999241492773</v>
      </c>
      <c r="I27" s="74"/>
      <c r="J27" s="74"/>
      <c r="K27" s="61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</row>
    <row r="28" spans="1:22" ht="15.75" customHeight="1" thickBot="1" x14ac:dyDescent="0.25">
      <c r="A28" s="652">
        <v>4</v>
      </c>
      <c r="B28" s="653" t="s">
        <v>40</v>
      </c>
      <c r="C28" s="744">
        <f>C29+C32</f>
        <v>4479358</v>
      </c>
      <c r="D28" s="654">
        <f>D29+D32</f>
        <v>8932500</v>
      </c>
      <c r="E28" s="654">
        <v>6613500</v>
      </c>
      <c r="F28" s="654">
        <f>F29+F32</f>
        <v>5351103</v>
      </c>
      <c r="G28" s="655">
        <f t="shared" si="0"/>
        <v>1.1946138263563661</v>
      </c>
      <c r="H28" s="655">
        <f t="shared" si="1"/>
        <v>0.8091181673848945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</row>
    <row r="29" spans="1:22" ht="20.100000000000001" customHeight="1" x14ac:dyDescent="0.2">
      <c r="A29" s="122">
        <v>41</v>
      </c>
      <c r="B29" s="106" t="s">
        <v>44</v>
      </c>
      <c r="C29" s="739">
        <f>C30+C31</f>
        <v>303412</v>
      </c>
      <c r="D29" s="123">
        <f>D30+D31</f>
        <v>400000</v>
      </c>
      <c r="E29" s="123">
        <v>400000</v>
      </c>
      <c r="F29" s="123">
        <f>F30+F31</f>
        <v>16712</v>
      </c>
      <c r="G29" s="617">
        <f t="shared" si="0"/>
        <v>5.5080220953686733E-2</v>
      </c>
      <c r="H29" s="617">
        <f t="shared" si="1"/>
        <v>4.1779999999999998E-2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</row>
    <row r="30" spans="1:22" ht="15" customHeight="1" x14ac:dyDescent="0.2">
      <c r="A30" s="66">
        <v>411</v>
      </c>
      <c r="B30" s="67" t="s">
        <v>41</v>
      </c>
      <c r="C30" s="740"/>
      <c r="D30" s="118">
        <v>0</v>
      </c>
      <c r="E30" s="118">
        <v>0</v>
      </c>
      <c r="F30" s="118"/>
      <c r="G30" s="618">
        <v>0</v>
      </c>
      <c r="H30" s="618">
        <v>0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</row>
    <row r="31" spans="1:22" ht="12" customHeight="1" x14ac:dyDescent="0.2">
      <c r="A31" s="66">
        <v>412</v>
      </c>
      <c r="B31" s="67" t="s">
        <v>55</v>
      </c>
      <c r="C31" s="740">
        <v>303412</v>
      </c>
      <c r="D31" s="118">
        <v>400000</v>
      </c>
      <c r="E31" s="118">
        <v>400000</v>
      </c>
      <c r="F31" s="118">
        <v>16712</v>
      </c>
      <c r="G31" s="618">
        <f t="shared" si="0"/>
        <v>5.5080220953686733E-2</v>
      </c>
      <c r="H31" s="618">
        <f t="shared" si="1"/>
        <v>4.1779999999999998E-2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</row>
    <row r="32" spans="1:22" ht="15" customHeight="1" x14ac:dyDescent="0.2">
      <c r="A32" s="78">
        <v>42</v>
      </c>
      <c r="B32" s="79" t="s">
        <v>45</v>
      </c>
      <c r="C32" s="741">
        <f>C33+C34+C35+C36+C37</f>
        <v>4175946</v>
      </c>
      <c r="D32" s="117">
        <f>D33+D34+D35+D36+D37</f>
        <v>8532500</v>
      </c>
      <c r="E32" s="117">
        <v>6213500</v>
      </c>
      <c r="F32" s="117">
        <f>F33+F34+F35+F36+F37</f>
        <v>5334391</v>
      </c>
      <c r="G32" s="619">
        <f t="shared" si="0"/>
        <v>1.2774089990627273</v>
      </c>
      <c r="H32" s="619">
        <f t="shared" si="1"/>
        <v>0.85851629516375638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</row>
    <row r="33" spans="1:22" ht="15" customHeight="1" x14ac:dyDescent="0.2">
      <c r="A33" s="66">
        <v>421</v>
      </c>
      <c r="B33" s="67" t="s">
        <v>42</v>
      </c>
      <c r="C33" s="740">
        <v>3353590</v>
      </c>
      <c r="D33" s="118">
        <v>8060000</v>
      </c>
      <c r="E33" s="118">
        <v>5770000</v>
      </c>
      <c r="F33" s="118">
        <v>5114212</v>
      </c>
      <c r="G33" s="618">
        <f t="shared" si="0"/>
        <v>1.5249961981041213</v>
      </c>
      <c r="H33" s="618">
        <f t="shared" si="1"/>
        <v>0.88634523396880416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</row>
    <row r="34" spans="1:22" ht="12.75" customHeight="1" x14ac:dyDescent="0.2">
      <c r="A34" s="66">
        <v>422</v>
      </c>
      <c r="B34" s="67" t="s">
        <v>43</v>
      </c>
      <c r="C34" s="740">
        <v>749299</v>
      </c>
      <c r="D34" s="118">
        <v>247500</v>
      </c>
      <c r="E34" s="118">
        <v>327500</v>
      </c>
      <c r="F34" s="118">
        <v>125279</v>
      </c>
      <c r="G34" s="618">
        <f t="shared" si="0"/>
        <v>0.16719493820223968</v>
      </c>
      <c r="H34" s="618">
        <f t="shared" si="1"/>
        <v>0.38253129770992367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</row>
    <row r="35" spans="1:22" ht="12.75" customHeight="1" x14ac:dyDescent="0.2">
      <c r="A35" s="83">
        <v>423</v>
      </c>
      <c r="B35" s="300" t="s">
        <v>337</v>
      </c>
      <c r="C35" s="745">
        <v>35000</v>
      </c>
      <c r="D35" s="118">
        <v>80000</v>
      </c>
      <c r="E35" s="118">
        <v>0</v>
      </c>
      <c r="F35" s="118">
        <v>0</v>
      </c>
      <c r="G35" s="618">
        <f t="shared" si="0"/>
        <v>0</v>
      </c>
      <c r="H35" s="618">
        <v>0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</row>
    <row r="36" spans="1:22" ht="12.75" customHeight="1" x14ac:dyDescent="0.2">
      <c r="A36" s="512">
        <v>424</v>
      </c>
      <c r="B36" s="513" t="s">
        <v>419</v>
      </c>
      <c r="C36" s="745">
        <v>38057</v>
      </c>
      <c r="D36" s="514">
        <v>40000</v>
      </c>
      <c r="E36" s="514">
        <v>45000</v>
      </c>
      <c r="F36" s="514">
        <v>43432</v>
      </c>
      <c r="G36" s="623">
        <f t="shared" si="0"/>
        <v>1.1412355151483302</v>
      </c>
      <c r="H36" s="623">
        <f t="shared" si="1"/>
        <v>0.96515555555555554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</row>
    <row r="37" spans="1:22" ht="12.75" customHeight="1" thickBot="1" x14ac:dyDescent="0.25">
      <c r="A37" s="83">
        <v>426</v>
      </c>
      <c r="B37" s="300" t="s">
        <v>131</v>
      </c>
      <c r="C37" s="745">
        <v>0</v>
      </c>
      <c r="D37" s="118">
        <v>105000</v>
      </c>
      <c r="E37" s="118">
        <v>71000</v>
      </c>
      <c r="F37" s="118">
        <v>51468</v>
      </c>
      <c r="G37" s="618">
        <v>0</v>
      </c>
      <c r="H37" s="618">
        <f t="shared" si="1"/>
        <v>0.72490140845070428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</row>
    <row r="38" spans="1:22" ht="27.75" customHeight="1" x14ac:dyDescent="0.2">
      <c r="A38" s="515">
        <v>5</v>
      </c>
      <c r="B38" s="516" t="s">
        <v>47</v>
      </c>
      <c r="C38" s="746">
        <v>0</v>
      </c>
      <c r="D38" s="517">
        <f>D39</f>
        <v>5500000</v>
      </c>
      <c r="E38" s="517">
        <v>800000</v>
      </c>
      <c r="F38" s="517">
        <f>F39</f>
        <v>550000</v>
      </c>
      <c r="G38" s="624">
        <v>0</v>
      </c>
      <c r="H38" s="624">
        <f t="shared" si="1"/>
        <v>0.6875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</row>
    <row r="39" spans="1:22" x14ac:dyDescent="0.2">
      <c r="A39" s="520">
        <v>54</v>
      </c>
      <c r="B39" s="521" t="s">
        <v>371</v>
      </c>
      <c r="C39" s="748">
        <v>0</v>
      </c>
      <c r="D39" s="522">
        <f>D40</f>
        <v>5500000</v>
      </c>
      <c r="E39" s="522">
        <v>800000</v>
      </c>
      <c r="F39" s="522">
        <f>F40</f>
        <v>550000</v>
      </c>
      <c r="G39" s="625">
        <v>0</v>
      </c>
      <c r="H39" s="625">
        <f t="shared" si="1"/>
        <v>0.6875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</row>
    <row r="40" spans="1:22" ht="26.25" customHeight="1" x14ac:dyDescent="0.2">
      <c r="A40" s="519">
        <v>544</v>
      </c>
      <c r="B40" s="518" t="s">
        <v>420</v>
      </c>
      <c r="C40" s="749">
        <v>0</v>
      </c>
      <c r="D40" s="750">
        <v>5500000</v>
      </c>
      <c r="E40" s="750">
        <v>800000</v>
      </c>
      <c r="F40" s="750">
        <v>550000</v>
      </c>
      <c r="G40" s="611">
        <v>0</v>
      </c>
      <c r="H40" s="611">
        <f t="shared" si="1"/>
        <v>0.6875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</row>
    <row r="41" spans="1:22" ht="15" customHeight="1" x14ac:dyDescent="0.2"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</row>
    <row r="42" spans="1:22" ht="15" customHeight="1" x14ac:dyDescent="0.2"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</row>
    <row r="43" spans="1:22" x14ac:dyDescent="0.2">
      <c r="A43" s="12"/>
      <c r="B43" s="22"/>
      <c r="C43" s="22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</row>
    <row r="44" spans="1:22" x14ac:dyDescent="0.2">
      <c r="A44" s="12"/>
      <c r="B44" s="22"/>
      <c r="C44" s="22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</row>
    <row r="45" spans="1:22" x14ac:dyDescent="0.2">
      <c r="A45" s="12"/>
      <c r="B45" s="22"/>
      <c r="C45" s="22"/>
      <c r="E45" s="59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</row>
    <row r="46" spans="1:22" x14ac:dyDescent="0.2">
      <c r="A46" s="146"/>
      <c r="B46" s="147"/>
      <c r="C46" s="147"/>
      <c r="D46" s="59"/>
      <c r="E46" s="59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</row>
    <row r="47" spans="1:22" x14ac:dyDescent="0.2">
      <c r="A47" s="146"/>
      <c r="B47" s="147"/>
      <c r="C47" s="147"/>
      <c r="D47" s="59"/>
      <c r="E47" s="59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</row>
    <row r="48" spans="1:22" x14ac:dyDescent="0.2">
      <c r="A48" s="146"/>
      <c r="B48" s="147"/>
      <c r="C48" s="147"/>
      <c r="D48" s="59"/>
      <c r="E48" s="59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</row>
    <row r="49" spans="1:22" x14ac:dyDescent="0.2">
      <c r="A49" s="146"/>
      <c r="B49" s="147"/>
      <c r="C49" s="147"/>
      <c r="D49" s="59"/>
      <c r="E49" s="59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</row>
    <row r="50" spans="1:22" x14ac:dyDescent="0.2">
      <c r="A50" s="59"/>
      <c r="B50" s="147"/>
      <c r="C50" s="147"/>
      <c r="D50" s="59"/>
      <c r="E50" s="59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</row>
    <row r="51" spans="1:22" x14ac:dyDescent="0.2">
      <c r="A51" s="59"/>
      <c r="B51" s="147"/>
      <c r="C51" s="147"/>
      <c r="D51" s="59"/>
      <c r="E51" s="59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</row>
    <row r="52" spans="1:22" x14ac:dyDescent="0.2">
      <c r="A52" s="59"/>
      <c r="B52" s="147"/>
      <c r="C52" s="147"/>
      <c r="D52" s="59"/>
      <c r="E52" s="150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</row>
    <row r="53" spans="1:22" x14ac:dyDescent="0.2">
      <c r="A53" s="148"/>
      <c r="B53" s="149"/>
      <c r="C53" s="149"/>
      <c r="D53" s="59"/>
      <c r="E53" s="59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</row>
    <row r="54" spans="1:22" x14ac:dyDescent="0.2">
      <c r="A54" s="151"/>
      <c r="B54" s="75"/>
      <c r="C54" s="75"/>
      <c r="D54" s="59"/>
      <c r="E54" s="59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</row>
    <row r="55" spans="1:22" x14ac:dyDescent="0.2">
      <c r="A55" s="152"/>
      <c r="B55" s="153"/>
      <c r="C55" s="153"/>
      <c r="D55" s="154"/>
      <c r="E55" s="59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</row>
    <row r="56" spans="1:22" x14ac:dyDescent="0.2">
      <c r="A56" s="155"/>
      <c r="B56" s="156"/>
      <c r="C56" s="156"/>
      <c r="D56" s="155"/>
      <c r="E56" s="59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</row>
    <row r="57" spans="1:22" x14ac:dyDescent="0.2">
      <c r="A57" s="157"/>
      <c r="B57" s="158"/>
      <c r="C57" s="158"/>
      <c r="D57" s="159"/>
      <c r="E57" s="163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</row>
    <row r="58" spans="1:22" x14ac:dyDescent="0.2">
      <c r="A58" s="160"/>
      <c r="B58" s="161"/>
      <c r="C58" s="161"/>
      <c r="D58" s="162"/>
      <c r="E58" s="59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</row>
    <row r="59" spans="1:22" x14ac:dyDescent="0.2">
      <c r="A59" s="164"/>
      <c r="B59" s="75"/>
      <c r="C59" s="75"/>
      <c r="D59" s="46"/>
      <c r="E59" s="59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</row>
    <row r="60" spans="1:22" x14ac:dyDescent="0.2">
      <c r="A60" s="164"/>
      <c r="B60" s="75"/>
      <c r="C60" s="75"/>
      <c r="D60" s="46"/>
      <c r="E60" s="59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</row>
    <row r="61" spans="1:22" x14ac:dyDescent="0.2">
      <c r="A61" s="164"/>
      <c r="B61" s="75"/>
      <c r="C61" s="75"/>
      <c r="D61" s="46"/>
      <c r="E61" s="59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</row>
    <row r="62" spans="1:22" x14ac:dyDescent="0.2">
      <c r="A62" s="160"/>
      <c r="B62" s="161"/>
      <c r="C62" s="161"/>
      <c r="D62" s="162"/>
      <c r="E62" s="59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</row>
    <row r="63" spans="1:22" x14ac:dyDescent="0.2">
      <c r="A63" s="164"/>
      <c r="B63" s="75"/>
      <c r="C63" s="75"/>
      <c r="D63" s="46"/>
      <c r="E63" s="59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</row>
    <row r="64" spans="1:22" x14ac:dyDescent="0.2">
      <c r="A64" s="164"/>
      <c r="B64" s="75"/>
      <c r="C64" s="75"/>
      <c r="D64" s="46"/>
      <c r="E64" s="40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</row>
    <row r="65" spans="1:22" x14ac:dyDescent="0.2">
      <c r="A65" s="164"/>
      <c r="B65" s="75"/>
      <c r="C65" s="75"/>
      <c r="D65" s="46"/>
      <c r="E65" s="59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</row>
    <row r="66" spans="1:22" x14ac:dyDescent="0.2">
      <c r="A66" s="164"/>
      <c r="B66" s="75"/>
      <c r="C66" s="75"/>
      <c r="D66" s="46"/>
      <c r="E66" s="59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</row>
    <row r="67" spans="1:22" x14ac:dyDescent="0.2">
      <c r="A67" s="160"/>
      <c r="B67" s="161"/>
      <c r="C67" s="161"/>
      <c r="D67" s="162"/>
      <c r="E67" s="59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</row>
    <row r="68" spans="1:22" x14ac:dyDescent="0.2">
      <c r="A68" s="164"/>
      <c r="B68" s="75"/>
      <c r="C68" s="75"/>
      <c r="D68" s="46"/>
      <c r="E68" s="59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</row>
    <row r="69" spans="1:22" x14ac:dyDescent="0.2">
      <c r="A69" s="165"/>
      <c r="B69" s="166"/>
      <c r="C69" s="166"/>
      <c r="D69" s="167"/>
      <c r="E69" s="59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</row>
    <row r="70" spans="1:22" x14ac:dyDescent="0.2">
      <c r="A70" s="164"/>
      <c r="B70" s="75"/>
      <c r="C70" s="75"/>
      <c r="D70" s="46"/>
      <c r="E70" s="59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</row>
    <row r="71" spans="1:22" x14ac:dyDescent="0.2">
      <c r="A71" s="164"/>
      <c r="B71" s="166"/>
      <c r="C71" s="166"/>
      <c r="D71" s="46"/>
      <c r="E71" s="59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</row>
    <row r="72" spans="1:22" x14ac:dyDescent="0.2">
      <c r="A72" s="168"/>
      <c r="B72" s="75"/>
      <c r="C72" s="75"/>
      <c r="D72" s="46"/>
      <c r="E72" s="59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</row>
    <row r="73" spans="1:22" x14ac:dyDescent="0.2">
      <c r="A73" s="164"/>
      <c r="B73" s="75"/>
      <c r="C73" s="75"/>
      <c r="D73" s="46"/>
      <c r="E73" s="59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</row>
    <row r="74" spans="1:22" x14ac:dyDescent="0.2">
      <c r="A74" s="160"/>
      <c r="B74" s="161"/>
      <c r="C74" s="161"/>
      <c r="D74" s="162"/>
      <c r="E74" s="59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</row>
    <row r="75" spans="1:22" x14ac:dyDescent="0.2">
      <c r="A75" s="164"/>
      <c r="B75" s="75"/>
      <c r="C75" s="75"/>
      <c r="D75" s="46"/>
      <c r="E75" s="59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</row>
    <row r="76" spans="1:22" x14ac:dyDescent="0.2">
      <c r="A76" s="160"/>
      <c r="B76" s="161"/>
      <c r="C76" s="161"/>
      <c r="D76" s="162"/>
      <c r="E76" s="59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</row>
    <row r="77" spans="1:22" x14ac:dyDescent="0.2">
      <c r="A77" s="164"/>
      <c r="B77" s="75"/>
      <c r="C77" s="75"/>
      <c r="D77" s="46"/>
      <c r="E77" s="59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</row>
    <row r="78" spans="1:22" x14ac:dyDescent="0.2">
      <c r="A78" s="164"/>
      <c r="B78" s="75"/>
      <c r="C78" s="75"/>
      <c r="D78" s="46"/>
      <c r="E78" s="59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</row>
    <row r="79" spans="1:22" x14ac:dyDescent="0.2">
      <c r="A79" s="164"/>
      <c r="B79" s="75"/>
      <c r="C79" s="75"/>
      <c r="D79" s="46"/>
      <c r="E79" s="59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</row>
    <row r="80" spans="1:22" x14ac:dyDescent="0.2">
      <c r="A80" s="157"/>
      <c r="B80" s="158"/>
      <c r="C80" s="158"/>
      <c r="D80" s="159"/>
      <c r="E80" s="59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</row>
    <row r="81" spans="1:22" x14ac:dyDescent="0.2">
      <c r="A81" s="160"/>
      <c r="B81" s="161"/>
      <c r="C81" s="161"/>
      <c r="D81" s="162"/>
      <c r="E81" s="59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</row>
    <row r="82" spans="1:22" x14ac:dyDescent="0.2">
      <c r="A82" s="164"/>
      <c r="B82" s="75"/>
      <c r="C82" s="75"/>
      <c r="D82" s="46"/>
      <c r="E82" s="59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</row>
    <row r="83" spans="1:22" x14ac:dyDescent="0.2">
      <c r="A83" s="164"/>
      <c r="B83" s="75"/>
      <c r="C83" s="75"/>
      <c r="D83" s="46"/>
      <c r="E83" s="59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</row>
    <row r="84" spans="1:22" x14ac:dyDescent="0.2">
      <c r="A84" s="160"/>
      <c r="B84" s="161"/>
      <c r="C84" s="161"/>
      <c r="D84" s="162"/>
      <c r="E84" s="59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</row>
    <row r="85" spans="1:22" x14ac:dyDescent="0.2">
      <c r="A85" s="164"/>
      <c r="B85" s="75"/>
      <c r="C85" s="75"/>
      <c r="D85" s="46"/>
      <c r="E85" s="59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</row>
    <row r="86" spans="1:22" x14ac:dyDescent="0.2">
      <c r="A86" s="164"/>
      <c r="B86" s="75"/>
      <c r="C86" s="75"/>
      <c r="D86" s="46"/>
      <c r="E86" s="59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</row>
    <row r="87" spans="1:22" x14ac:dyDescent="0.2">
      <c r="A87" s="59"/>
      <c r="B87" s="147"/>
      <c r="C87" s="147"/>
      <c r="D87" s="59"/>
      <c r="E87" s="59"/>
    </row>
    <row r="88" spans="1:22" x14ac:dyDescent="0.2">
      <c r="A88" s="59"/>
      <c r="B88" s="147"/>
      <c r="C88" s="147"/>
      <c r="D88" s="59"/>
      <c r="E88" s="59"/>
    </row>
    <row r="89" spans="1:22" x14ac:dyDescent="0.2">
      <c r="A89" s="59"/>
      <c r="B89" s="147"/>
      <c r="C89" s="147"/>
      <c r="D89" s="59"/>
      <c r="E89" s="59"/>
    </row>
    <row r="90" spans="1:22" x14ac:dyDescent="0.2">
      <c r="A90" s="59"/>
      <c r="B90" s="147"/>
      <c r="C90" s="147"/>
      <c r="D90" s="59"/>
    </row>
    <row r="93" spans="1:22" x14ac:dyDescent="0.2">
      <c r="A93" s="12"/>
      <c r="B93" s="22"/>
      <c r="C93" s="22"/>
    </row>
    <row r="94" spans="1:22" x14ac:dyDescent="0.2">
      <c r="A94" s="12"/>
      <c r="B94" s="22"/>
      <c r="C94" s="22"/>
    </row>
    <row r="95" spans="1:22" x14ac:dyDescent="0.2">
      <c r="A95" s="12"/>
      <c r="B95" s="22"/>
      <c r="C95" s="22"/>
    </row>
    <row r="96" spans="1:22" x14ac:dyDescent="0.2">
      <c r="A96" s="13"/>
      <c r="B96" s="22"/>
      <c r="C96" s="22"/>
    </row>
    <row r="97" spans="1:1" x14ac:dyDescent="0.2">
      <c r="A97" s="8"/>
    </row>
    <row r="98" spans="1:1" x14ac:dyDescent="0.2">
      <c r="A98" s="8"/>
    </row>
    <row r="99" spans="1:1" x14ac:dyDescent="0.2">
      <c r="A99" s="8"/>
    </row>
  </sheetData>
  <phoneticPr fontId="0" type="noConversion"/>
  <pageMargins left="0.75" right="0.67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7"/>
  <sheetViews>
    <sheetView workbookViewId="0">
      <selection activeCell="C23" sqref="C23"/>
    </sheetView>
  </sheetViews>
  <sheetFormatPr defaultRowHeight="12.75" x14ac:dyDescent="0.2"/>
  <cols>
    <col min="1" max="1" width="18.28515625" customWidth="1"/>
    <col min="2" max="2" width="54.85546875" style="14" customWidth="1"/>
    <col min="3" max="3" width="13.28515625" style="14" customWidth="1"/>
    <col min="4" max="5" width="13.28515625" customWidth="1"/>
  </cols>
  <sheetData>
    <row r="1" spans="1:5" s="9" customFormat="1" x14ac:dyDescent="0.2">
      <c r="A1" s="21"/>
      <c r="B1" s="25"/>
      <c r="C1" s="25"/>
    </row>
    <row r="2" spans="1:5" s="9" customFormat="1" x14ac:dyDescent="0.2">
      <c r="A2" s="791" t="s">
        <v>56</v>
      </c>
      <c r="B2" s="792"/>
      <c r="C2" s="792"/>
    </row>
    <row r="3" spans="1:5" s="9" customFormat="1" x14ac:dyDescent="0.2">
      <c r="A3" s="793" t="s">
        <v>57</v>
      </c>
      <c r="B3" s="794"/>
      <c r="C3" s="794"/>
    </row>
    <row r="4" spans="1:5" s="9" customFormat="1" ht="13.5" thickBot="1" x14ac:dyDescent="0.25">
      <c r="A4" s="35"/>
      <c r="B4" s="34"/>
      <c r="C4" s="34"/>
    </row>
    <row r="5" spans="1:5" s="7" customFormat="1" ht="30" customHeight="1" thickBot="1" x14ac:dyDescent="0.3">
      <c r="A5" s="115" t="s">
        <v>6</v>
      </c>
      <c r="B5" s="116" t="s">
        <v>46</v>
      </c>
      <c r="C5" s="725" t="s">
        <v>466</v>
      </c>
      <c r="D5" s="726" t="s">
        <v>470</v>
      </c>
      <c r="E5" s="727" t="s">
        <v>471</v>
      </c>
    </row>
    <row r="6" spans="1:5" s="30" customFormat="1" ht="12.75" customHeight="1" thickBot="1" x14ac:dyDescent="0.25">
      <c r="A6" s="730">
        <v>1</v>
      </c>
      <c r="B6" s="731">
        <v>2</v>
      </c>
      <c r="C6" s="732">
        <v>3</v>
      </c>
      <c r="D6" s="321">
        <v>4</v>
      </c>
      <c r="E6" s="321">
        <v>5</v>
      </c>
    </row>
    <row r="7" spans="1:5" s="3" customFormat="1" ht="24.95" customHeight="1" thickBot="1" x14ac:dyDescent="0.25">
      <c r="A7" s="138" t="s">
        <v>48</v>
      </c>
      <c r="B7" s="307" t="s">
        <v>69</v>
      </c>
      <c r="C7" s="322">
        <v>374000</v>
      </c>
      <c r="D7" s="459">
        <f>D8</f>
        <v>342542</v>
      </c>
      <c r="E7" s="595">
        <f>D7/C7</f>
        <v>0.91588770053475932</v>
      </c>
    </row>
    <row r="8" spans="1:5" s="3" customFormat="1" ht="24.95" customHeight="1" thickBot="1" x14ac:dyDescent="0.25">
      <c r="A8" s="140" t="s">
        <v>75</v>
      </c>
      <c r="B8" s="308" t="s">
        <v>89</v>
      </c>
      <c r="C8" s="324">
        <v>374000</v>
      </c>
      <c r="D8" s="460">
        <f>D9+D17</f>
        <v>342542</v>
      </c>
      <c r="E8" s="596">
        <f t="shared" ref="E8:E36" si="0">D8/C8</f>
        <v>0.91588770053475932</v>
      </c>
    </row>
    <row r="9" spans="1:5" s="11" customFormat="1" ht="22.5" customHeight="1" x14ac:dyDescent="0.2">
      <c r="A9" s="139" t="s">
        <v>76</v>
      </c>
      <c r="B9" s="309" t="s">
        <v>86</v>
      </c>
      <c r="C9" s="323">
        <v>230000</v>
      </c>
      <c r="D9" s="461">
        <f>D11</f>
        <v>208686</v>
      </c>
      <c r="E9" s="597">
        <f t="shared" si="0"/>
        <v>0.90733043478260866</v>
      </c>
    </row>
    <row r="10" spans="1:5" s="11" customFormat="1" ht="15" customHeight="1" x14ac:dyDescent="0.2">
      <c r="A10" s="131" t="s">
        <v>77</v>
      </c>
      <c r="B10" s="82" t="s">
        <v>71</v>
      </c>
      <c r="C10" s="316"/>
      <c r="D10" s="450"/>
      <c r="E10" s="598"/>
    </row>
    <row r="11" spans="1:5" s="11" customFormat="1" ht="15" customHeight="1" x14ac:dyDescent="0.2">
      <c r="A11" s="132"/>
      <c r="B11" s="82" t="s">
        <v>80</v>
      </c>
      <c r="C11" s="316">
        <v>230000</v>
      </c>
      <c r="D11" s="462">
        <f>D13</f>
        <v>208686</v>
      </c>
      <c r="E11" s="599">
        <f t="shared" si="0"/>
        <v>0.90733043478260866</v>
      </c>
    </row>
    <row r="12" spans="1:5" s="11" customFormat="1" ht="12.75" customHeight="1" x14ac:dyDescent="0.2">
      <c r="A12" s="133" t="s">
        <v>79</v>
      </c>
      <c r="B12" s="310" t="s">
        <v>110</v>
      </c>
      <c r="C12" s="69"/>
      <c r="D12" s="306"/>
      <c r="E12" s="600"/>
    </row>
    <row r="13" spans="1:5" s="3" customFormat="1" ht="12.75" customHeight="1" x14ac:dyDescent="0.2">
      <c r="A13" s="134">
        <v>3</v>
      </c>
      <c r="B13" s="311" t="s">
        <v>58</v>
      </c>
      <c r="C13" s="317">
        <v>230000</v>
      </c>
      <c r="D13" s="463">
        <f>D14</f>
        <v>208686</v>
      </c>
      <c r="E13" s="601">
        <f t="shared" si="0"/>
        <v>0.90733043478260866</v>
      </c>
    </row>
    <row r="14" spans="1:5" s="3" customFormat="1" ht="12.75" customHeight="1" x14ac:dyDescent="0.2">
      <c r="A14" s="135">
        <v>32</v>
      </c>
      <c r="B14" s="312" t="s">
        <v>29</v>
      </c>
      <c r="C14" s="318">
        <v>230000</v>
      </c>
      <c r="D14" s="464">
        <f>D16</f>
        <v>208686</v>
      </c>
      <c r="E14" s="602">
        <f t="shared" si="0"/>
        <v>0.90733043478260866</v>
      </c>
    </row>
    <row r="15" spans="1:5" s="9" customFormat="1" ht="12.75" customHeight="1" x14ac:dyDescent="0.2">
      <c r="A15" s="136">
        <v>323</v>
      </c>
      <c r="B15" s="313" t="s">
        <v>32</v>
      </c>
      <c r="C15" s="319"/>
      <c r="D15" s="305"/>
      <c r="E15" s="603"/>
    </row>
    <row r="16" spans="1:5" s="3" customFormat="1" ht="12.75" customHeight="1" x14ac:dyDescent="0.2">
      <c r="A16" s="136">
        <v>329</v>
      </c>
      <c r="B16" s="313" t="s">
        <v>103</v>
      </c>
      <c r="C16" s="320">
        <v>230000</v>
      </c>
      <c r="D16" s="305">
        <v>208686</v>
      </c>
      <c r="E16" s="603">
        <f t="shared" si="0"/>
        <v>0.90733043478260866</v>
      </c>
    </row>
    <row r="17" spans="1:5" s="9" customFormat="1" ht="22.5" customHeight="1" x14ac:dyDescent="0.2">
      <c r="A17" s="130" t="s">
        <v>78</v>
      </c>
      <c r="B17" s="314" t="s">
        <v>81</v>
      </c>
      <c r="C17" s="315">
        <v>144000</v>
      </c>
      <c r="D17" s="465">
        <f>D19+D25+D32</f>
        <v>133856</v>
      </c>
      <c r="E17" s="604">
        <f t="shared" si="0"/>
        <v>0.92955555555555558</v>
      </c>
    </row>
    <row r="18" spans="1:5" s="9" customFormat="1" ht="15" customHeight="1" x14ac:dyDescent="0.2">
      <c r="A18" s="131" t="s">
        <v>82</v>
      </c>
      <c r="B18" s="82" t="s">
        <v>83</v>
      </c>
      <c r="C18" s="316"/>
      <c r="D18" s="450"/>
      <c r="E18" s="605"/>
    </row>
    <row r="19" spans="1:5" s="9" customFormat="1" ht="15" customHeight="1" x14ac:dyDescent="0.2">
      <c r="A19" s="137"/>
      <c r="B19" s="82" t="s">
        <v>80</v>
      </c>
      <c r="C19" s="316">
        <v>14000</v>
      </c>
      <c r="D19" s="462">
        <f>D21</f>
        <v>13200</v>
      </c>
      <c r="E19" s="599">
        <f t="shared" si="0"/>
        <v>0.94285714285714284</v>
      </c>
    </row>
    <row r="20" spans="1:5" s="9" customFormat="1" ht="12.75" customHeight="1" x14ac:dyDescent="0.2">
      <c r="A20" s="133" t="s">
        <v>84</v>
      </c>
      <c r="B20" s="310" t="s">
        <v>110</v>
      </c>
      <c r="C20" s="69"/>
      <c r="D20" s="305"/>
      <c r="E20" s="603"/>
    </row>
    <row r="21" spans="1:5" s="9" customFormat="1" ht="12.75" customHeight="1" x14ac:dyDescent="0.2">
      <c r="A21" s="134">
        <v>3</v>
      </c>
      <c r="B21" s="311" t="s">
        <v>58</v>
      </c>
      <c r="C21" s="317">
        <v>14000</v>
      </c>
      <c r="D21" s="463">
        <f>D22</f>
        <v>13200</v>
      </c>
      <c r="E21" s="601">
        <f t="shared" si="0"/>
        <v>0.94285714285714284</v>
      </c>
    </row>
    <row r="22" spans="1:5" s="3" customFormat="1" ht="12.75" customHeight="1" x14ac:dyDescent="0.2">
      <c r="A22" s="135">
        <v>38</v>
      </c>
      <c r="B22" s="312" t="s">
        <v>59</v>
      </c>
      <c r="C22" s="318">
        <v>14000</v>
      </c>
      <c r="D22" s="452">
        <f>D23</f>
        <v>13200</v>
      </c>
      <c r="E22" s="606">
        <f t="shared" si="0"/>
        <v>0.94285714285714284</v>
      </c>
    </row>
    <row r="23" spans="1:5" s="3" customFormat="1" ht="12.75" customHeight="1" x14ac:dyDescent="0.2">
      <c r="A23" s="136">
        <v>381</v>
      </c>
      <c r="B23" s="313" t="s">
        <v>60</v>
      </c>
      <c r="C23" s="320">
        <v>14000</v>
      </c>
      <c r="D23" s="305">
        <v>13200</v>
      </c>
      <c r="E23" s="603">
        <f t="shared" si="0"/>
        <v>0.94285714285714284</v>
      </c>
    </row>
    <row r="24" spans="1:5" ht="15" customHeight="1" x14ac:dyDescent="0.2">
      <c r="A24" s="131" t="s">
        <v>122</v>
      </c>
      <c r="B24" s="82" t="s">
        <v>123</v>
      </c>
      <c r="C24" s="316"/>
      <c r="D24" s="450"/>
      <c r="E24" s="605"/>
    </row>
    <row r="25" spans="1:5" ht="15" customHeight="1" x14ac:dyDescent="0.2">
      <c r="A25" s="132"/>
      <c r="B25" s="82" t="s">
        <v>80</v>
      </c>
      <c r="C25" s="316">
        <v>85000</v>
      </c>
      <c r="D25" s="462">
        <f>D27</f>
        <v>80000</v>
      </c>
      <c r="E25" s="599">
        <f t="shared" si="0"/>
        <v>0.94117647058823528</v>
      </c>
    </row>
    <row r="26" spans="1:5" ht="12.75" customHeight="1" x14ac:dyDescent="0.2">
      <c r="A26" s="133" t="s">
        <v>79</v>
      </c>
      <c r="B26" s="310" t="s">
        <v>110</v>
      </c>
      <c r="C26" s="69"/>
      <c r="D26" s="305"/>
      <c r="E26" s="603"/>
    </row>
    <row r="27" spans="1:5" ht="12.75" customHeight="1" x14ac:dyDescent="0.2">
      <c r="A27" s="134">
        <v>3</v>
      </c>
      <c r="B27" s="311" t="s">
        <v>58</v>
      </c>
      <c r="C27" s="317">
        <v>85000</v>
      </c>
      <c r="D27" s="451">
        <f>D28</f>
        <v>80000</v>
      </c>
      <c r="E27" s="607">
        <f t="shared" si="0"/>
        <v>0.94117647058823528</v>
      </c>
    </row>
    <row r="28" spans="1:5" ht="12.75" customHeight="1" x14ac:dyDescent="0.2">
      <c r="A28" s="135">
        <v>32</v>
      </c>
      <c r="B28" s="312" t="s">
        <v>29</v>
      </c>
      <c r="C28" s="318">
        <v>85000</v>
      </c>
      <c r="D28" s="464">
        <f>D29+D30</f>
        <v>80000</v>
      </c>
      <c r="E28" s="602">
        <f t="shared" si="0"/>
        <v>0.94117647058823528</v>
      </c>
    </row>
    <row r="29" spans="1:5" ht="12.75" customHeight="1" x14ac:dyDescent="0.2">
      <c r="A29" s="136">
        <v>323</v>
      </c>
      <c r="B29" s="313" t="s">
        <v>32</v>
      </c>
      <c r="C29" s="319">
        <v>5000</v>
      </c>
      <c r="D29" s="305">
        <v>0</v>
      </c>
      <c r="E29" s="603">
        <f t="shared" si="0"/>
        <v>0</v>
      </c>
    </row>
    <row r="30" spans="1:5" ht="12.75" customHeight="1" x14ac:dyDescent="0.2">
      <c r="A30" s="507">
        <v>329</v>
      </c>
      <c r="B30" s="508" t="s">
        <v>103</v>
      </c>
      <c r="C30" s="509">
        <v>80000</v>
      </c>
      <c r="D30" s="510">
        <v>80000</v>
      </c>
      <c r="E30" s="608">
        <f t="shared" si="0"/>
        <v>1</v>
      </c>
    </row>
    <row r="31" spans="1:5" x14ac:dyDescent="0.2">
      <c r="A31" s="511" t="s">
        <v>417</v>
      </c>
      <c r="B31" s="494" t="s">
        <v>418</v>
      </c>
      <c r="C31" s="498"/>
      <c r="D31" s="502"/>
      <c r="E31" s="609"/>
    </row>
    <row r="32" spans="1:5" x14ac:dyDescent="0.2">
      <c r="A32" s="531"/>
      <c r="B32" s="494" t="s">
        <v>80</v>
      </c>
      <c r="C32" s="498">
        <v>45000</v>
      </c>
      <c r="D32" s="547">
        <f>D34</f>
        <v>40656</v>
      </c>
      <c r="E32" s="610">
        <f t="shared" si="0"/>
        <v>0.90346666666666664</v>
      </c>
    </row>
    <row r="33" spans="1:5" x14ac:dyDescent="0.2">
      <c r="A33" s="532" t="s">
        <v>79</v>
      </c>
      <c r="B33" s="495" t="s">
        <v>110</v>
      </c>
      <c r="C33" s="499"/>
      <c r="D33" s="503"/>
      <c r="E33" s="611"/>
    </row>
    <row r="34" spans="1:5" x14ac:dyDescent="0.2">
      <c r="A34" s="533">
        <v>3</v>
      </c>
      <c r="B34" s="496" t="s">
        <v>58</v>
      </c>
      <c r="C34" s="500">
        <v>45000</v>
      </c>
      <c r="D34" s="504">
        <f>D35</f>
        <v>40656</v>
      </c>
      <c r="E34" s="612">
        <f t="shared" si="0"/>
        <v>0.90346666666666664</v>
      </c>
    </row>
    <row r="35" spans="1:5" x14ac:dyDescent="0.2">
      <c r="A35" s="534">
        <v>32</v>
      </c>
      <c r="B35" s="497" t="s">
        <v>29</v>
      </c>
      <c r="C35" s="501">
        <v>45000</v>
      </c>
      <c r="D35" s="505">
        <f>D36</f>
        <v>40656</v>
      </c>
      <c r="E35" s="613">
        <f t="shared" si="0"/>
        <v>0.90346666666666664</v>
      </c>
    </row>
    <row r="36" spans="1:5" x14ac:dyDescent="0.2">
      <c r="A36" s="535">
        <v>329</v>
      </c>
      <c r="B36" s="536" t="s">
        <v>103</v>
      </c>
      <c r="C36" s="537">
        <v>45000</v>
      </c>
      <c r="D36" s="503">
        <v>40656</v>
      </c>
      <c r="E36" s="611">
        <f t="shared" si="0"/>
        <v>0.90346666666666664</v>
      </c>
    </row>
    <row r="157" spans="1:1" x14ac:dyDescent="0.2">
      <c r="A157" s="33"/>
    </row>
    <row r="158" spans="1:1" x14ac:dyDescent="0.2">
      <c r="A158" s="8"/>
    </row>
    <row r="159" spans="1:1" x14ac:dyDescent="0.2">
      <c r="A159" s="8"/>
    </row>
    <row r="160" spans="1:1" x14ac:dyDescent="0.2">
      <c r="A160" s="8"/>
    </row>
    <row r="161" spans="1:1" x14ac:dyDescent="0.2">
      <c r="A161" s="8"/>
    </row>
    <row r="162" spans="1:1" x14ac:dyDescent="0.2">
      <c r="A162" s="8"/>
    </row>
    <row r="163" spans="1:1" x14ac:dyDescent="0.2">
      <c r="A163" s="8"/>
    </row>
    <row r="164" spans="1:1" x14ac:dyDescent="0.2">
      <c r="A164" s="8"/>
    </row>
    <row r="165" spans="1:1" x14ac:dyDescent="0.2">
      <c r="A165" s="8"/>
    </row>
    <row r="166" spans="1:1" x14ac:dyDescent="0.2">
      <c r="A166" s="8"/>
    </row>
    <row r="167" spans="1:1" x14ac:dyDescent="0.2">
      <c r="A167" s="8"/>
    </row>
  </sheetData>
  <mergeCells count="2">
    <mergeCell ref="A2:C2"/>
    <mergeCell ref="A3:C3"/>
  </mergeCells>
  <phoneticPr fontId="0" type="noConversion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25"/>
  <sheetViews>
    <sheetView workbookViewId="0">
      <selection activeCell="A579" sqref="A579"/>
    </sheetView>
  </sheetViews>
  <sheetFormatPr defaultRowHeight="12.75" x14ac:dyDescent="0.2"/>
  <cols>
    <col min="1" max="1" width="16.7109375" style="48" customWidth="1"/>
    <col min="2" max="2" width="45.28515625" style="14" customWidth="1"/>
    <col min="3" max="3" width="15" customWidth="1"/>
    <col min="4" max="4" width="16.7109375" customWidth="1"/>
    <col min="5" max="5" width="14" customWidth="1"/>
  </cols>
  <sheetData>
    <row r="1" spans="1:38" s="7" customFormat="1" ht="30" customHeight="1" thickBot="1" x14ac:dyDescent="0.25">
      <c r="A1" s="728" t="s">
        <v>6</v>
      </c>
      <c r="B1" s="729" t="s">
        <v>46</v>
      </c>
      <c r="C1" s="727" t="s">
        <v>466</v>
      </c>
      <c r="D1" s="727" t="s">
        <v>468</v>
      </c>
      <c r="E1" s="727" t="s">
        <v>471</v>
      </c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</row>
    <row r="2" spans="1:38" s="30" customFormat="1" ht="12.75" customHeight="1" thickBot="1" x14ac:dyDescent="0.25">
      <c r="A2" s="440">
        <v>1</v>
      </c>
      <c r="B2" s="441">
        <v>2</v>
      </c>
      <c r="C2" s="449">
        <v>3</v>
      </c>
      <c r="D2" s="449">
        <v>4</v>
      </c>
      <c r="E2" s="449">
        <v>5</v>
      </c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</row>
    <row r="3" spans="1:38" s="3" customFormat="1" ht="24.95" customHeight="1" thickBot="1" x14ac:dyDescent="0.3">
      <c r="A3" s="84" t="s">
        <v>49</v>
      </c>
      <c r="B3" s="325" t="s">
        <v>50</v>
      </c>
      <c r="C3" s="442">
        <v>29148616.57</v>
      </c>
      <c r="D3" s="721">
        <f>D4+D620+D656</f>
        <v>25400291</v>
      </c>
      <c r="E3" s="718">
        <f>D3/C3</f>
        <v>0.87140639896241912</v>
      </c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</row>
    <row r="4" spans="1:38" s="3" customFormat="1" ht="24.95" customHeight="1" thickBot="1" x14ac:dyDescent="0.3">
      <c r="A4" s="444" t="s">
        <v>214</v>
      </c>
      <c r="B4" s="445" t="s">
        <v>61</v>
      </c>
      <c r="C4" s="446">
        <v>21906616.57</v>
      </c>
      <c r="D4" s="722">
        <f>D5+D116+D180+D191+D214+D246+D318+D333+D371+D418+D448+D478+D514+D544+D552+D569</f>
        <v>19049694</v>
      </c>
      <c r="E4" s="719">
        <f t="shared" ref="E4:E67" si="0">D4/C4</f>
        <v>0.86958631603967496</v>
      </c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</row>
    <row r="5" spans="1:38" s="11" customFormat="1" ht="20.100000000000001" customHeight="1" x14ac:dyDescent="0.2">
      <c r="A5" s="797" t="s">
        <v>240</v>
      </c>
      <c r="B5" s="798"/>
      <c r="C5" s="443">
        <v>3581000</v>
      </c>
      <c r="D5" s="443">
        <f>D6+D26+D93+D108</f>
        <v>2478741</v>
      </c>
      <c r="E5" s="557">
        <f t="shared" si="0"/>
        <v>0.69219240435632501</v>
      </c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</row>
    <row r="6" spans="1:38" s="11" customFormat="1" ht="15" customHeight="1" x14ac:dyDescent="0.2">
      <c r="A6" s="189" t="s">
        <v>257</v>
      </c>
      <c r="B6" s="302" t="s">
        <v>25</v>
      </c>
      <c r="C6" s="409">
        <v>1277000</v>
      </c>
      <c r="D6" s="409">
        <f>D9</f>
        <v>1134831</v>
      </c>
      <c r="E6" s="558">
        <f t="shared" si="0"/>
        <v>0.88866953797963977</v>
      </c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</row>
    <row r="7" spans="1:38" s="11" customFormat="1" ht="15" customHeight="1" x14ac:dyDescent="0.2">
      <c r="A7" s="190"/>
      <c r="B7" s="302" t="s">
        <v>132</v>
      </c>
      <c r="C7" s="409"/>
      <c r="D7" s="409"/>
      <c r="E7" s="558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</row>
    <row r="8" spans="1:38" s="36" customFormat="1" ht="12.75" customHeight="1" x14ac:dyDescent="0.2">
      <c r="A8" s="191" t="s">
        <v>85</v>
      </c>
      <c r="B8" s="326" t="s">
        <v>111</v>
      </c>
      <c r="C8" s="410"/>
      <c r="D8" s="410"/>
      <c r="E8" s="559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</row>
    <row r="9" spans="1:38" s="3" customFormat="1" ht="12.75" customHeight="1" x14ac:dyDescent="0.2">
      <c r="A9" s="192">
        <v>3</v>
      </c>
      <c r="B9" s="327" t="s">
        <v>58</v>
      </c>
      <c r="C9" s="658">
        <v>1277000</v>
      </c>
      <c r="D9" s="658">
        <f>D10+D18</f>
        <v>1134831</v>
      </c>
      <c r="E9" s="659">
        <f t="shared" si="0"/>
        <v>0.88866953797963977</v>
      </c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</row>
    <row r="10" spans="1:38" ht="12.75" customHeight="1" x14ac:dyDescent="0.2">
      <c r="A10" s="193">
        <v>31</v>
      </c>
      <c r="B10" s="328" t="s">
        <v>25</v>
      </c>
      <c r="C10" s="660">
        <v>1215000</v>
      </c>
      <c r="D10" s="660">
        <f>D11+D13+D16</f>
        <v>1094662</v>
      </c>
      <c r="E10" s="661">
        <f t="shared" si="0"/>
        <v>0.900956378600823</v>
      </c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</row>
    <row r="11" spans="1:38" ht="12.75" customHeight="1" x14ac:dyDescent="0.2">
      <c r="A11" s="194">
        <v>311</v>
      </c>
      <c r="B11" s="329" t="s">
        <v>179</v>
      </c>
      <c r="C11" s="662">
        <v>950000</v>
      </c>
      <c r="D11" s="662">
        <f>D12</f>
        <v>883572</v>
      </c>
      <c r="E11" s="663">
        <f>D11/C11</f>
        <v>0.93007578947368419</v>
      </c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</row>
    <row r="12" spans="1:38" s="3" customFormat="1" ht="12.75" customHeight="1" x14ac:dyDescent="0.2">
      <c r="A12" s="195">
        <v>311</v>
      </c>
      <c r="B12" s="330" t="s">
        <v>63</v>
      </c>
      <c r="C12" s="420">
        <v>950000</v>
      </c>
      <c r="D12" s="420">
        <v>883572</v>
      </c>
      <c r="E12" s="720">
        <f t="shared" si="0"/>
        <v>0.93007578947368419</v>
      </c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</row>
    <row r="13" spans="1:38" ht="12.75" customHeight="1" x14ac:dyDescent="0.2">
      <c r="A13" s="194">
        <v>312</v>
      </c>
      <c r="B13" s="329" t="s">
        <v>27</v>
      </c>
      <c r="C13" s="662">
        <v>95000</v>
      </c>
      <c r="D13" s="662">
        <f>D14+D15</f>
        <v>64639</v>
      </c>
      <c r="E13" s="663">
        <f t="shared" si="0"/>
        <v>0.68041052631578947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</row>
    <row r="14" spans="1:38" s="3" customFormat="1" ht="12.75" customHeight="1" x14ac:dyDescent="0.2">
      <c r="A14" s="195">
        <v>312</v>
      </c>
      <c r="B14" s="330" t="s">
        <v>27</v>
      </c>
      <c r="C14" s="420">
        <v>95000</v>
      </c>
      <c r="D14" s="420">
        <v>64639</v>
      </c>
      <c r="E14" s="573">
        <f t="shared" si="0"/>
        <v>0.68041052631578947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</row>
    <row r="15" spans="1:38" ht="12.75" customHeight="1" x14ac:dyDescent="0.2">
      <c r="A15" s="195">
        <v>312</v>
      </c>
      <c r="B15" s="330" t="s">
        <v>322</v>
      </c>
      <c r="C15" s="420">
        <v>0</v>
      </c>
      <c r="D15" s="420">
        <v>0</v>
      </c>
      <c r="E15" s="573">
        <v>0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</row>
    <row r="16" spans="1:38" ht="12.75" customHeight="1" x14ac:dyDescent="0.2">
      <c r="A16" s="194">
        <v>313</v>
      </c>
      <c r="B16" s="329" t="s">
        <v>106</v>
      </c>
      <c r="C16" s="662">
        <v>170000</v>
      </c>
      <c r="D16" s="662">
        <f>D17</f>
        <v>146451</v>
      </c>
      <c r="E16" s="663">
        <f t="shared" si="0"/>
        <v>0.86147647058823529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</row>
    <row r="17" spans="1:38" ht="12.75" customHeight="1" x14ac:dyDescent="0.2">
      <c r="A17" s="196">
        <v>313</v>
      </c>
      <c r="B17" s="331" t="s">
        <v>427</v>
      </c>
      <c r="C17" s="664">
        <v>170000</v>
      </c>
      <c r="D17" s="664">
        <v>146451</v>
      </c>
      <c r="E17" s="665">
        <f t="shared" si="0"/>
        <v>0.86147647058823529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</row>
    <row r="18" spans="1:38" s="3" customFormat="1" ht="12.75" customHeight="1" x14ac:dyDescent="0.2">
      <c r="A18" s="193">
        <v>32</v>
      </c>
      <c r="B18" s="328" t="s">
        <v>29</v>
      </c>
      <c r="C18" s="660">
        <v>62000</v>
      </c>
      <c r="D18" s="660">
        <f>D19</f>
        <v>40169</v>
      </c>
      <c r="E18" s="661">
        <f t="shared" si="0"/>
        <v>0.64788709677419354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</row>
    <row r="19" spans="1:38" s="73" customFormat="1" ht="12.75" customHeight="1" x14ac:dyDescent="0.2">
      <c r="A19" s="194">
        <v>321</v>
      </c>
      <c r="B19" s="329" t="s">
        <v>180</v>
      </c>
      <c r="C19" s="662">
        <v>62000</v>
      </c>
      <c r="D19" s="662">
        <f>D20+D21+D22+D23+D24+D25</f>
        <v>40169</v>
      </c>
      <c r="E19" s="663">
        <f t="shared" si="0"/>
        <v>0.64788709677419354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</row>
    <row r="20" spans="1:38" s="73" customFormat="1" ht="12.75" customHeight="1" x14ac:dyDescent="0.2">
      <c r="A20" s="195">
        <v>321</v>
      </c>
      <c r="B20" s="330" t="s">
        <v>138</v>
      </c>
      <c r="C20" s="420">
        <v>5000</v>
      </c>
      <c r="D20" s="420">
        <v>3800</v>
      </c>
      <c r="E20" s="573">
        <f t="shared" si="0"/>
        <v>0.76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</row>
    <row r="21" spans="1:38" s="73" customFormat="1" ht="12.75" customHeight="1" x14ac:dyDescent="0.2">
      <c r="A21" s="195">
        <v>321</v>
      </c>
      <c r="B21" s="330" t="s">
        <v>139</v>
      </c>
      <c r="C21" s="420">
        <v>25000</v>
      </c>
      <c r="D21" s="420">
        <v>19456</v>
      </c>
      <c r="E21" s="573">
        <f t="shared" si="0"/>
        <v>0.77824000000000004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</row>
    <row r="22" spans="1:38" s="3" customFormat="1" ht="12.75" customHeight="1" x14ac:dyDescent="0.2">
      <c r="A22" s="196">
        <v>321</v>
      </c>
      <c r="B22" s="331" t="s">
        <v>140</v>
      </c>
      <c r="C22" s="664">
        <v>20000</v>
      </c>
      <c r="D22" s="664">
        <v>11167</v>
      </c>
      <c r="E22" s="665">
        <f t="shared" si="0"/>
        <v>0.55835000000000001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3" spans="1:38" s="3" customFormat="1" ht="12.75" customHeight="1" x14ac:dyDescent="0.2">
      <c r="A23" s="195">
        <v>321</v>
      </c>
      <c r="B23" s="330" t="s">
        <v>181</v>
      </c>
      <c r="C23" s="420">
        <v>10000</v>
      </c>
      <c r="D23" s="420">
        <v>5246</v>
      </c>
      <c r="E23" s="573">
        <f t="shared" si="0"/>
        <v>0.52459999999999996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</row>
    <row r="24" spans="1:38" s="32" customFormat="1" ht="12.75" customHeight="1" x14ac:dyDescent="0.2">
      <c r="A24" s="195">
        <v>321</v>
      </c>
      <c r="B24" s="330" t="s">
        <v>182</v>
      </c>
      <c r="C24" s="420">
        <v>2000</v>
      </c>
      <c r="D24" s="420">
        <v>500</v>
      </c>
      <c r="E24" s="573">
        <f t="shared" si="0"/>
        <v>0.25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</row>
    <row r="25" spans="1:38" s="32" customFormat="1" ht="12.75" customHeight="1" x14ac:dyDescent="0.2">
      <c r="A25" s="471">
        <v>321</v>
      </c>
      <c r="B25" s="330" t="s">
        <v>379</v>
      </c>
      <c r="C25" s="666">
        <v>0</v>
      </c>
      <c r="D25" s="666">
        <v>0</v>
      </c>
      <c r="E25" s="667">
        <v>0</v>
      </c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</row>
    <row r="26" spans="1:38" s="32" customFormat="1" ht="15" customHeight="1" x14ac:dyDescent="0.2">
      <c r="A26" s="197" t="s">
        <v>293</v>
      </c>
      <c r="B26" s="332" t="s">
        <v>29</v>
      </c>
      <c r="C26" s="409">
        <v>1808000</v>
      </c>
      <c r="D26" s="409">
        <f>D29</f>
        <v>1286384</v>
      </c>
      <c r="E26" s="558">
        <f t="shared" si="0"/>
        <v>0.71149557522123896</v>
      </c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</row>
    <row r="27" spans="1:38" s="49" customFormat="1" ht="15" customHeight="1" x14ac:dyDescent="0.2">
      <c r="A27" s="198"/>
      <c r="B27" s="302" t="s">
        <v>132</v>
      </c>
      <c r="C27" s="411"/>
      <c r="D27" s="411"/>
      <c r="E27" s="561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</row>
    <row r="28" spans="1:38" s="32" customFormat="1" ht="12.75" customHeight="1" x14ac:dyDescent="0.2">
      <c r="A28" s="199" t="s">
        <v>87</v>
      </c>
      <c r="B28" s="326" t="s">
        <v>111</v>
      </c>
      <c r="C28" s="412"/>
      <c r="D28" s="412"/>
      <c r="E28" s="562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</row>
    <row r="29" spans="1:38" s="33" customFormat="1" ht="12.75" customHeight="1" x14ac:dyDescent="0.2">
      <c r="A29" s="200">
        <v>3</v>
      </c>
      <c r="B29" s="327" t="s">
        <v>58</v>
      </c>
      <c r="C29" s="668">
        <v>1808000</v>
      </c>
      <c r="D29" s="668">
        <f>D30</f>
        <v>1286384</v>
      </c>
      <c r="E29" s="669">
        <f t="shared" si="0"/>
        <v>0.71149557522123896</v>
      </c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</row>
    <row r="30" spans="1:38" s="33" customFormat="1" ht="12.75" customHeight="1" x14ac:dyDescent="0.2">
      <c r="A30" s="201">
        <v>32</v>
      </c>
      <c r="B30" s="328" t="s">
        <v>29</v>
      </c>
      <c r="C30" s="670">
        <v>1808000</v>
      </c>
      <c r="D30" s="670">
        <f>D31+D43+D74+D77</f>
        <v>1286384</v>
      </c>
      <c r="E30" s="671">
        <f t="shared" si="0"/>
        <v>0.71149557522123896</v>
      </c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</row>
    <row r="31" spans="1:38" s="50" customFormat="1" ht="12.75" customHeight="1" x14ac:dyDescent="0.2">
      <c r="A31" s="202">
        <v>322</v>
      </c>
      <c r="B31" s="333" t="s">
        <v>31</v>
      </c>
      <c r="C31" s="662">
        <v>292500</v>
      </c>
      <c r="D31" s="662">
        <f>SUM(D32:D42)</f>
        <v>180034</v>
      </c>
      <c r="E31" s="663">
        <f t="shared" si="0"/>
        <v>0.61550085470085469</v>
      </c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</row>
    <row r="32" spans="1:38" ht="12.75" customHeight="1" x14ac:dyDescent="0.2">
      <c r="A32" s="195">
        <v>322</v>
      </c>
      <c r="B32" s="330" t="s">
        <v>142</v>
      </c>
      <c r="C32" s="420">
        <v>30000</v>
      </c>
      <c r="D32" s="420">
        <v>16061</v>
      </c>
      <c r="E32" s="573">
        <f t="shared" si="0"/>
        <v>0.53536666666666666</v>
      </c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</row>
    <row r="33" spans="1:38" ht="12.75" customHeight="1" x14ac:dyDescent="0.2">
      <c r="A33" s="195">
        <v>322</v>
      </c>
      <c r="B33" s="330" t="s">
        <v>141</v>
      </c>
      <c r="C33" s="420">
        <v>6000</v>
      </c>
      <c r="D33" s="420">
        <v>5125</v>
      </c>
      <c r="E33" s="573">
        <f t="shared" si="0"/>
        <v>0.85416666666666663</v>
      </c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</row>
    <row r="34" spans="1:38" ht="12.75" customHeight="1" x14ac:dyDescent="0.2">
      <c r="A34" s="195">
        <v>322</v>
      </c>
      <c r="B34" s="330" t="s">
        <v>143</v>
      </c>
      <c r="C34" s="420">
        <v>6000</v>
      </c>
      <c r="D34" s="420">
        <v>4166</v>
      </c>
      <c r="E34" s="573">
        <f t="shared" si="0"/>
        <v>0.69433333333333336</v>
      </c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</row>
    <row r="35" spans="1:38" ht="12.75" customHeight="1" x14ac:dyDescent="0.2">
      <c r="A35" s="195">
        <v>322</v>
      </c>
      <c r="B35" s="330" t="s">
        <v>144</v>
      </c>
      <c r="C35" s="420">
        <v>80000</v>
      </c>
      <c r="D35" s="420">
        <v>53330</v>
      </c>
      <c r="E35" s="573">
        <f t="shared" si="0"/>
        <v>0.66662500000000002</v>
      </c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</row>
    <row r="36" spans="1:38" ht="12.75" customHeight="1" x14ac:dyDescent="0.2">
      <c r="A36" s="195">
        <v>322</v>
      </c>
      <c r="B36" s="330" t="s">
        <v>145</v>
      </c>
      <c r="C36" s="420">
        <v>85000</v>
      </c>
      <c r="D36" s="420">
        <v>62076</v>
      </c>
      <c r="E36" s="573">
        <f t="shared" si="0"/>
        <v>0.73030588235294114</v>
      </c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</row>
    <row r="37" spans="1:38" ht="12.75" customHeight="1" x14ac:dyDescent="0.2">
      <c r="A37" s="195">
        <v>322</v>
      </c>
      <c r="B37" s="330" t="s">
        <v>146</v>
      </c>
      <c r="C37" s="420">
        <v>8000</v>
      </c>
      <c r="D37" s="420">
        <v>4331</v>
      </c>
      <c r="E37" s="573">
        <f t="shared" si="0"/>
        <v>0.54137500000000005</v>
      </c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</row>
    <row r="38" spans="1:38" ht="12.75" customHeight="1" x14ac:dyDescent="0.2">
      <c r="A38" s="203">
        <v>322</v>
      </c>
      <c r="B38" s="334" t="s">
        <v>216</v>
      </c>
      <c r="C38" s="672">
        <v>10000</v>
      </c>
      <c r="D38" s="672">
        <v>0</v>
      </c>
      <c r="E38" s="673">
        <f t="shared" si="0"/>
        <v>0</v>
      </c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</row>
    <row r="39" spans="1:38" s="47" customFormat="1" ht="12.75" customHeight="1" x14ac:dyDescent="0.2">
      <c r="A39" s="195">
        <v>322</v>
      </c>
      <c r="B39" s="335" t="s">
        <v>217</v>
      </c>
      <c r="C39" s="672">
        <v>35000</v>
      </c>
      <c r="D39" s="672">
        <v>26787</v>
      </c>
      <c r="E39" s="673">
        <f t="shared" si="0"/>
        <v>0.7653428571428571</v>
      </c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</row>
    <row r="40" spans="1:38" ht="12.75" customHeight="1" x14ac:dyDescent="0.2">
      <c r="A40" s="195">
        <v>322</v>
      </c>
      <c r="B40" s="335" t="s">
        <v>116</v>
      </c>
      <c r="C40" s="672">
        <v>25000</v>
      </c>
      <c r="D40" s="672">
        <v>8158</v>
      </c>
      <c r="E40" s="673">
        <f t="shared" si="0"/>
        <v>0.32632</v>
      </c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</row>
    <row r="41" spans="1:38" ht="12.75" customHeight="1" x14ac:dyDescent="0.2">
      <c r="A41" s="195">
        <v>322</v>
      </c>
      <c r="B41" s="335" t="s">
        <v>147</v>
      </c>
      <c r="C41" s="672">
        <v>2500</v>
      </c>
      <c r="D41" s="672">
        <v>0</v>
      </c>
      <c r="E41" s="673">
        <f t="shared" si="0"/>
        <v>0</v>
      </c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</row>
    <row r="42" spans="1:38" ht="12.75" customHeight="1" x14ac:dyDescent="0.2">
      <c r="A42" s="195">
        <v>322</v>
      </c>
      <c r="B42" s="335" t="s">
        <v>148</v>
      </c>
      <c r="C42" s="672">
        <v>5000</v>
      </c>
      <c r="D42" s="672">
        <v>0</v>
      </c>
      <c r="E42" s="673">
        <f t="shared" si="0"/>
        <v>0</v>
      </c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</row>
    <row r="43" spans="1:38" ht="12.75" customHeight="1" x14ac:dyDescent="0.2">
      <c r="A43" s="204">
        <v>323</v>
      </c>
      <c r="B43" s="336" t="s">
        <v>32</v>
      </c>
      <c r="C43" s="674">
        <v>1304000</v>
      </c>
      <c r="D43" s="674">
        <f>D44+D49+D54+D60+D67+D70</f>
        <v>966426</v>
      </c>
      <c r="E43" s="675">
        <f t="shared" si="0"/>
        <v>0.74112423312883435</v>
      </c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</row>
    <row r="44" spans="1:38" ht="12.75" customHeight="1" x14ac:dyDescent="0.2">
      <c r="A44" s="205">
        <v>323</v>
      </c>
      <c r="B44" s="337" t="s">
        <v>233</v>
      </c>
      <c r="C44" s="676">
        <v>170000</v>
      </c>
      <c r="D44" s="676">
        <f>D45+D46+D47+D48</f>
        <v>126929</v>
      </c>
      <c r="E44" s="677">
        <f t="shared" si="0"/>
        <v>0.74664117647058825</v>
      </c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</row>
    <row r="45" spans="1:38" s="47" customFormat="1" ht="12.75" customHeight="1" x14ac:dyDescent="0.2">
      <c r="A45" s="195">
        <v>323</v>
      </c>
      <c r="B45" s="335" t="s">
        <v>149</v>
      </c>
      <c r="C45" s="672">
        <v>65000</v>
      </c>
      <c r="D45" s="672">
        <v>64396</v>
      </c>
      <c r="E45" s="673">
        <f t="shared" si="0"/>
        <v>0.99070769230769229</v>
      </c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</row>
    <row r="46" spans="1:38" ht="12.75" customHeight="1" x14ac:dyDescent="0.2">
      <c r="A46" s="195">
        <v>323</v>
      </c>
      <c r="B46" s="335" t="s">
        <v>150</v>
      </c>
      <c r="C46" s="672">
        <v>20000</v>
      </c>
      <c r="D46" s="672">
        <v>15389</v>
      </c>
      <c r="E46" s="673">
        <f t="shared" si="0"/>
        <v>0.76944999999999997</v>
      </c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</row>
    <row r="47" spans="1:38" ht="12.75" customHeight="1" x14ac:dyDescent="0.2">
      <c r="A47" s="195">
        <v>323</v>
      </c>
      <c r="B47" s="335" t="s">
        <v>151</v>
      </c>
      <c r="C47" s="672">
        <v>45000</v>
      </c>
      <c r="D47" s="672">
        <v>22465</v>
      </c>
      <c r="E47" s="673">
        <f t="shared" si="0"/>
        <v>0.49922222222222223</v>
      </c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</row>
    <row r="48" spans="1:38" s="47" customFormat="1" ht="12.75" customHeight="1" x14ac:dyDescent="0.2">
      <c r="A48" s="195">
        <v>323</v>
      </c>
      <c r="B48" s="335" t="s">
        <v>334</v>
      </c>
      <c r="C48" s="672">
        <v>40000</v>
      </c>
      <c r="D48" s="672">
        <v>24679</v>
      </c>
      <c r="E48" s="673">
        <f t="shared" si="0"/>
        <v>0.61697500000000005</v>
      </c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</row>
    <row r="49" spans="1:38" s="47" customFormat="1" ht="12.75" customHeight="1" x14ac:dyDescent="0.2">
      <c r="A49" s="206">
        <v>323</v>
      </c>
      <c r="B49" s="338" t="s">
        <v>152</v>
      </c>
      <c r="C49" s="678">
        <v>120000</v>
      </c>
      <c r="D49" s="678">
        <f>D50+D51+D52+D53</f>
        <v>107327</v>
      </c>
      <c r="E49" s="679">
        <f t="shared" si="0"/>
        <v>0.8943916666666667</v>
      </c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</row>
    <row r="50" spans="1:38" ht="12.75" customHeight="1" x14ac:dyDescent="0.2">
      <c r="A50" s="195">
        <v>323</v>
      </c>
      <c r="B50" s="335" t="s">
        <v>291</v>
      </c>
      <c r="C50" s="672">
        <v>65000</v>
      </c>
      <c r="D50" s="672">
        <v>63667</v>
      </c>
      <c r="E50" s="673">
        <f t="shared" si="0"/>
        <v>0.97949230769230766</v>
      </c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</row>
    <row r="51" spans="1:38" ht="12.75" customHeight="1" x14ac:dyDescent="0.2">
      <c r="A51" s="195">
        <v>323</v>
      </c>
      <c r="B51" s="335" t="s">
        <v>218</v>
      </c>
      <c r="C51" s="672">
        <v>5000</v>
      </c>
      <c r="D51" s="672">
        <v>4500</v>
      </c>
      <c r="E51" s="673">
        <f t="shared" si="0"/>
        <v>0.9</v>
      </c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</row>
    <row r="52" spans="1:38" s="10" customFormat="1" ht="12.75" customHeight="1" x14ac:dyDescent="0.2">
      <c r="A52" s="195">
        <v>323</v>
      </c>
      <c r="B52" s="335" t="s">
        <v>153</v>
      </c>
      <c r="C52" s="672">
        <v>30000</v>
      </c>
      <c r="D52" s="672">
        <v>21825</v>
      </c>
      <c r="E52" s="673">
        <f t="shared" si="0"/>
        <v>0.72750000000000004</v>
      </c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</row>
    <row r="53" spans="1:38" s="10" customFormat="1" ht="12.75" customHeight="1" x14ac:dyDescent="0.2">
      <c r="A53" s="195">
        <v>323</v>
      </c>
      <c r="B53" s="335" t="s">
        <v>219</v>
      </c>
      <c r="C53" s="672">
        <v>20000</v>
      </c>
      <c r="D53" s="672">
        <v>17335</v>
      </c>
      <c r="E53" s="673">
        <f t="shared" si="0"/>
        <v>0.86675000000000002</v>
      </c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</row>
    <row r="54" spans="1:38" ht="12.75" customHeight="1" x14ac:dyDescent="0.2">
      <c r="A54" s="206">
        <v>323</v>
      </c>
      <c r="B54" s="338" t="s">
        <v>154</v>
      </c>
      <c r="C54" s="678">
        <v>240000</v>
      </c>
      <c r="D54" s="678">
        <f>D55+D56+D57+D58+D59</f>
        <v>187356</v>
      </c>
      <c r="E54" s="679">
        <f t="shared" si="0"/>
        <v>0.78064999999999996</v>
      </c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</row>
    <row r="55" spans="1:38" ht="12.75" customHeight="1" x14ac:dyDescent="0.2">
      <c r="A55" s="196">
        <v>323</v>
      </c>
      <c r="B55" s="339" t="s">
        <v>155</v>
      </c>
      <c r="C55" s="680">
        <v>30000</v>
      </c>
      <c r="D55" s="680">
        <v>21597</v>
      </c>
      <c r="E55" s="681">
        <f t="shared" si="0"/>
        <v>0.71989999999999998</v>
      </c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</row>
    <row r="56" spans="1:38" ht="12.75" customHeight="1" x14ac:dyDescent="0.2">
      <c r="A56" s="196">
        <v>323</v>
      </c>
      <c r="B56" s="339" t="s">
        <v>156</v>
      </c>
      <c r="C56" s="680">
        <v>20000</v>
      </c>
      <c r="D56" s="680">
        <v>19006</v>
      </c>
      <c r="E56" s="681">
        <f t="shared" si="0"/>
        <v>0.95030000000000003</v>
      </c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</row>
    <row r="57" spans="1:38" ht="12.75" customHeight="1" x14ac:dyDescent="0.2">
      <c r="A57" s="196">
        <v>323</v>
      </c>
      <c r="B57" s="339" t="s">
        <v>220</v>
      </c>
      <c r="C57" s="680">
        <v>160000</v>
      </c>
      <c r="D57" s="680">
        <v>143423</v>
      </c>
      <c r="E57" s="681">
        <f t="shared" si="0"/>
        <v>0.89639374999999999</v>
      </c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</row>
    <row r="58" spans="1:38" ht="12.75" customHeight="1" x14ac:dyDescent="0.2">
      <c r="A58" s="196">
        <v>323</v>
      </c>
      <c r="B58" s="339" t="s">
        <v>290</v>
      </c>
      <c r="C58" s="680">
        <v>10000</v>
      </c>
      <c r="D58" s="680">
        <v>3330</v>
      </c>
      <c r="E58" s="681">
        <f t="shared" si="0"/>
        <v>0.33300000000000002</v>
      </c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</row>
    <row r="59" spans="1:38" ht="12.75" customHeight="1" x14ac:dyDescent="0.2">
      <c r="A59" s="196">
        <v>323</v>
      </c>
      <c r="B59" s="339" t="s">
        <v>289</v>
      </c>
      <c r="C59" s="680">
        <v>20000</v>
      </c>
      <c r="D59" s="680">
        <v>0</v>
      </c>
      <c r="E59" s="681">
        <f t="shared" si="0"/>
        <v>0</v>
      </c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</row>
    <row r="60" spans="1:38" ht="12.75" customHeight="1" x14ac:dyDescent="0.2">
      <c r="A60" s="206">
        <v>323</v>
      </c>
      <c r="B60" s="338" t="s">
        <v>125</v>
      </c>
      <c r="C60" s="678">
        <v>542000</v>
      </c>
      <c r="D60" s="678">
        <f>D61+D62+D63+D64+D65+D66</f>
        <v>344270</v>
      </c>
      <c r="E60" s="679">
        <f t="shared" si="0"/>
        <v>0.6351845018450184</v>
      </c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</row>
    <row r="61" spans="1:38" s="54" customFormat="1" ht="12.75" customHeight="1" x14ac:dyDescent="0.2">
      <c r="A61" s="196">
        <v>323</v>
      </c>
      <c r="B61" s="339" t="s">
        <v>157</v>
      </c>
      <c r="C61" s="680">
        <v>30000</v>
      </c>
      <c r="D61" s="680">
        <v>0</v>
      </c>
      <c r="E61" s="681">
        <f t="shared" si="0"/>
        <v>0</v>
      </c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</row>
    <row r="62" spans="1:38" ht="12.75" customHeight="1" x14ac:dyDescent="0.2">
      <c r="A62" s="196">
        <v>323</v>
      </c>
      <c r="B62" s="339" t="s">
        <v>221</v>
      </c>
      <c r="C62" s="680">
        <v>7000</v>
      </c>
      <c r="D62" s="680">
        <v>5483</v>
      </c>
      <c r="E62" s="681">
        <f t="shared" si="0"/>
        <v>0.78328571428571425</v>
      </c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</row>
    <row r="63" spans="1:38" s="54" customFormat="1" ht="12.75" customHeight="1" x14ac:dyDescent="0.2">
      <c r="A63" s="196">
        <v>323</v>
      </c>
      <c r="B63" s="339" t="s">
        <v>158</v>
      </c>
      <c r="C63" s="680">
        <v>30000</v>
      </c>
      <c r="D63" s="680">
        <v>3750</v>
      </c>
      <c r="E63" s="681">
        <f t="shared" si="0"/>
        <v>0.125</v>
      </c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</row>
    <row r="64" spans="1:38" s="54" customFormat="1" ht="12.75" customHeight="1" x14ac:dyDescent="0.2">
      <c r="A64" s="196">
        <v>323</v>
      </c>
      <c r="B64" s="339" t="s">
        <v>159</v>
      </c>
      <c r="C64" s="680">
        <v>100000</v>
      </c>
      <c r="D64" s="680">
        <v>33875</v>
      </c>
      <c r="E64" s="681">
        <f t="shared" si="0"/>
        <v>0.33875</v>
      </c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</row>
    <row r="65" spans="1:38" s="54" customFormat="1" ht="12.75" customHeight="1" x14ac:dyDescent="0.2">
      <c r="A65" s="196">
        <v>323</v>
      </c>
      <c r="B65" s="339" t="s">
        <v>160</v>
      </c>
      <c r="C65" s="680">
        <v>20000</v>
      </c>
      <c r="D65" s="680">
        <v>8250</v>
      </c>
      <c r="E65" s="681">
        <f t="shared" si="0"/>
        <v>0.41249999999999998</v>
      </c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</row>
    <row r="66" spans="1:38" ht="12.75" customHeight="1" x14ac:dyDescent="0.2">
      <c r="A66" s="196">
        <v>323</v>
      </c>
      <c r="B66" s="339" t="s">
        <v>161</v>
      </c>
      <c r="C66" s="680">
        <v>355000</v>
      </c>
      <c r="D66" s="680">
        <v>292912</v>
      </c>
      <c r="E66" s="681">
        <f t="shared" si="0"/>
        <v>0.8251042253521127</v>
      </c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</row>
    <row r="67" spans="1:38" ht="12.75" customHeight="1" x14ac:dyDescent="0.2">
      <c r="A67" s="206">
        <v>323</v>
      </c>
      <c r="B67" s="338" t="s">
        <v>126</v>
      </c>
      <c r="C67" s="678">
        <v>55000</v>
      </c>
      <c r="D67" s="678">
        <f>D68+D69</f>
        <v>36888</v>
      </c>
      <c r="E67" s="679">
        <f t="shared" si="0"/>
        <v>0.67069090909090912</v>
      </c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</row>
    <row r="68" spans="1:38" ht="12.75" customHeight="1" x14ac:dyDescent="0.2">
      <c r="A68" s="196">
        <v>323</v>
      </c>
      <c r="B68" s="339" t="s">
        <v>162</v>
      </c>
      <c r="C68" s="680">
        <v>10000</v>
      </c>
      <c r="D68" s="680">
        <v>0</v>
      </c>
      <c r="E68" s="681">
        <f t="shared" ref="E68:E131" si="1">D68/C68</f>
        <v>0</v>
      </c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</row>
    <row r="69" spans="1:38" ht="12.75" customHeight="1" x14ac:dyDescent="0.2">
      <c r="A69" s="196">
        <v>323</v>
      </c>
      <c r="B69" s="339" t="s">
        <v>163</v>
      </c>
      <c r="C69" s="680">
        <v>45000</v>
      </c>
      <c r="D69" s="680">
        <v>36888</v>
      </c>
      <c r="E69" s="681">
        <f t="shared" si="1"/>
        <v>0.81973333333333331</v>
      </c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</row>
    <row r="70" spans="1:38" ht="12.75" customHeight="1" x14ac:dyDescent="0.2">
      <c r="A70" s="206">
        <v>323</v>
      </c>
      <c r="B70" s="338" t="s">
        <v>127</v>
      </c>
      <c r="C70" s="678">
        <v>177000</v>
      </c>
      <c r="D70" s="678">
        <f>D71+D72+D73</f>
        <v>163656</v>
      </c>
      <c r="E70" s="679">
        <f t="shared" si="1"/>
        <v>0.92461016949152541</v>
      </c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</row>
    <row r="71" spans="1:38" ht="12.75" customHeight="1" x14ac:dyDescent="0.2">
      <c r="A71" s="196">
        <v>323</v>
      </c>
      <c r="B71" s="339" t="s">
        <v>164</v>
      </c>
      <c r="C71" s="680">
        <v>165000</v>
      </c>
      <c r="D71" s="680">
        <v>152379</v>
      </c>
      <c r="E71" s="681">
        <f t="shared" si="1"/>
        <v>0.92350909090909095</v>
      </c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</row>
    <row r="72" spans="1:38" ht="12.75" customHeight="1" x14ac:dyDescent="0.2">
      <c r="A72" s="196">
        <v>323</v>
      </c>
      <c r="B72" s="339" t="s">
        <v>288</v>
      </c>
      <c r="C72" s="680">
        <v>2000</v>
      </c>
      <c r="D72" s="680">
        <v>1484</v>
      </c>
      <c r="E72" s="681">
        <f t="shared" si="1"/>
        <v>0.74199999999999999</v>
      </c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</row>
    <row r="73" spans="1:38" ht="12.75" customHeight="1" x14ac:dyDescent="0.2">
      <c r="A73" s="196">
        <v>323</v>
      </c>
      <c r="B73" s="339" t="s">
        <v>165</v>
      </c>
      <c r="C73" s="680">
        <v>10000</v>
      </c>
      <c r="D73" s="680">
        <v>9793</v>
      </c>
      <c r="E73" s="681">
        <f t="shared" si="1"/>
        <v>0.97929999999999995</v>
      </c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</row>
    <row r="74" spans="1:38" s="47" customFormat="1" ht="12.75" customHeight="1" x14ac:dyDescent="0.2">
      <c r="A74" s="207">
        <v>324</v>
      </c>
      <c r="B74" s="340" t="s">
        <v>166</v>
      </c>
      <c r="C74" s="682">
        <v>2000</v>
      </c>
      <c r="D74" s="682">
        <f>D75+D76</f>
        <v>0</v>
      </c>
      <c r="E74" s="683">
        <f t="shared" si="1"/>
        <v>0</v>
      </c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</row>
    <row r="75" spans="1:38" ht="12.75" customHeight="1" x14ac:dyDescent="0.2">
      <c r="A75" s="196">
        <v>324</v>
      </c>
      <c r="B75" s="339" t="s">
        <v>167</v>
      </c>
      <c r="C75" s="680">
        <v>1000</v>
      </c>
      <c r="D75" s="680">
        <v>0</v>
      </c>
      <c r="E75" s="681">
        <f t="shared" si="1"/>
        <v>0</v>
      </c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</row>
    <row r="76" spans="1:38" ht="12.75" customHeight="1" x14ac:dyDescent="0.2">
      <c r="A76" s="196">
        <v>324</v>
      </c>
      <c r="B76" s="339" t="s">
        <v>168</v>
      </c>
      <c r="C76" s="680">
        <v>1000</v>
      </c>
      <c r="D76" s="680">
        <v>0</v>
      </c>
      <c r="E76" s="681">
        <f t="shared" si="1"/>
        <v>0</v>
      </c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</row>
    <row r="77" spans="1:38" ht="12.75" customHeight="1" x14ac:dyDescent="0.2">
      <c r="A77" s="194">
        <v>329</v>
      </c>
      <c r="B77" s="340" t="s">
        <v>33</v>
      </c>
      <c r="C77" s="682">
        <v>209500</v>
      </c>
      <c r="D77" s="682">
        <f>D78+D82+D84+D89+D91</f>
        <v>139924</v>
      </c>
      <c r="E77" s="683">
        <f t="shared" si="1"/>
        <v>0.66789498806682579</v>
      </c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</row>
    <row r="78" spans="1:38" s="47" customFormat="1" ht="12.75" customHeight="1" x14ac:dyDescent="0.2">
      <c r="A78" s="206">
        <v>329</v>
      </c>
      <c r="B78" s="337" t="s">
        <v>128</v>
      </c>
      <c r="C78" s="676">
        <v>31500</v>
      </c>
      <c r="D78" s="676">
        <f>D79+D80+D81</f>
        <v>12121</v>
      </c>
      <c r="E78" s="677">
        <f t="shared" si="1"/>
        <v>0.3847936507936508</v>
      </c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</row>
    <row r="79" spans="1:38" s="47" customFormat="1" ht="12.75" customHeight="1" x14ac:dyDescent="0.2">
      <c r="A79" s="196">
        <v>329</v>
      </c>
      <c r="B79" s="331" t="s">
        <v>169</v>
      </c>
      <c r="C79" s="664">
        <v>1500</v>
      </c>
      <c r="D79" s="664">
        <v>1308</v>
      </c>
      <c r="E79" s="665">
        <f t="shared" si="1"/>
        <v>0.872</v>
      </c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</row>
    <row r="80" spans="1:38" ht="12.75" customHeight="1" x14ac:dyDescent="0.2">
      <c r="A80" s="196">
        <v>329</v>
      </c>
      <c r="B80" s="339" t="s">
        <v>170</v>
      </c>
      <c r="C80" s="680">
        <v>15000</v>
      </c>
      <c r="D80" s="680">
        <v>0</v>
      </c>
      <c r="E80" s="681">
        <f t="shared" si="1"/>
        <v>0</v>
      </c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</row>
    <row r="81" spans="1:38" ht="12.75" customHeight="1" x14ac:dyDescent="0.2">
      <c r="A81" s="196">
        <v>329</v>
      </c>
      <c r="B81" s="331" t="s">
        <v>171</v>
      </c>
      <c r="C81" s="664">
        <v>15000</v>
      </c>
      <c r="D81" s="664">
        <v>10813</v>
      </c>
      <c r="E81" s="665">
        <f t="shared" si="1"/>
        <v>0.72086666666666666</v>
      </c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</row>
    <row r="82" spans="1:38" ht="12.75" customHeight="1" x14ac:dyDescent="0.2">
      <c r="A82" s="206">
        <v>329</v>
      </c>
      <c r="B82" s="337" t="s">
        <v>118</v>
      </c>
      <c r="C82" s="676">
        <v>60000</v>
      </c>
      <c r="D82" s="676">
        <f>D83</f>
        <v>23923</v>
      </c>
      <c r="E82" s="677">
        <f t="shared" si="1"/>
        <v>0.39871666666666666</v>
      </c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</row>
    <row r="83" spans="1:38" s="47" customFormat="1" ht="12.75" customHeight="1" x14ac:dyDescent="0.2">
      <c r="A83" s="196">
        <v>329</v>
      </c>
      <c r="B83" s="331" t="s">
        <v>118</v>
      </c>
      <c r="C83" s="664">
        <v>60000</v>
      </c>
      <c r="D83" s="664">
        <v>23923</v>
      </c>
      <c r="E83" s="665">
        <f t="shared" si="1"/>
        <v>0.39871666666666666</v>
      </c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</row>
    <row r="84" spans="1:38" s="47" customFormat="1" ht="12.75" customHeight="1" x14ac:dyDescent="0.2">
      <c r="A84" s="206">
        <v>329</v>
      </c>
      <c r="B84" s="337" t="s">
        <v>172</v>
      </c>
      <c r="C84" s="676">
        <v>8000</v>
      </c>
      <c r="D84" s="676">
        <f>D85+D86+D87+D88</f>
        <v>0</v>
      </c>
      <c r="E84" s="677">
        <f t="shared" si="1"/>
        <v>0</v>
      </c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</row>
    <row r="85" spans="1:38" ht="12.75" customHeight="1" x14ac:dyDescent="0.2">
      <c r="A85" s="196">
        <v>329</v>
      </c>
      <c r="B85" s="331" t="s">
        <v>173</v>
      </c>
      <c r="C85" s="664">
        <v>2000</v>
      </c>
      <c r="D85" s="664">
        <v>0</v>
      </c>
      <c r="E85" s="665">
        <f t="shared" si="1"/>
        <v>0</v>
      </c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</row>
    <row r="86" spans="1:38" ht="12.75" customHeight="1" x14ac:dyDescent="0.2">
      <c r="A86" s="196">
        <v>329</v>
      </c>
      <c r="B86" s="331" t="s">
        <v>174</v>
      </c>
      <c r="C86" s="664">
        <v>2000</v>
      </c>
      <c r="D86" s="664">
        <v>0</v>
      </c>
      <c r="E86" s="665">
        <f t="shared" si="1"/>
        <v>0</v>
      </c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</row>
    <row r="87" spans="1:38" ht="12.75" customHeight="1" x14ac:dyDescent="0.2">
      <c r="A87" s="196">
        <v>329</v>
      </c>
      <c r="B87" s="331" t="s">
        <v>175</v>
      </c>
      <c r="C87" s="664">
        <v>2000</v>
      </c>
      <c r="D87" s="664">
        <v>0</v>
      </c>
      <c r="E87" s="665">
        <f t="shared" si="1"/>
        <v>0</v>
      </c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</row>
    <row r="88" spans="1:38" ht="12.75" customHeight="1" x14ac:dyDescent="0.2">
      <c r="A88" s="196">
        <v>329</v>
      </c>
      <c r="B88" s="331" t="s">
        <v>176</v>
      </c>
      <c r="C88" s="664">
        <v>2000</v>
      </c>
      <c r="D88" s="664">
        <v>0</v>
      </c>
      <c r="E88" s="665">
        <f t="shared" si="1"/>
        <v>0</v>
      </c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</row>
    <row r="89" spans="1:38" s="47" customFormat="1" ht="12.75" customHeight="1" x14ac:dyDescent="0.2">
      <c r="A89" s="206">
        <v>329</v>
      </c>
      <c r="B89" s="337" t="s">
        <v>177</v>
      </c>
      <c r="C89" s="676">
        <v>10000</v>
      </c>
      <c r="D89" s="676">
        <f>D90</f>
        <v>5331</v>
      </c>
      <c r="E89" s="677">
        <f t="shared" si="1"/>
        <v>0.53310000000000002</v>
      </c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</row>
    <row r="90" spans="1:38" ht="12.75" customHeight="1" x14ac:dyDescent="0.2">
      <c r="A90" s="196">
        <v>329</v>
      </c>
      <c r="B90" s="331" t="s">
        <v>177</v>
      </c>
      <c r="C90" s="664">
        <v>10000</v>
      </c>
      <c r="D90" s="664">
        <v>5331</v>
      </c>
      <c r="E90" s="665">
        <f t="shared" si="1"/>
        <v>0.53310000000000002</v>
      </c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</row>
    <row r="91" spans="1:38" s="10" customFormat="1" ht="12.75" customHeight="1" x14ac:dyDescent="0.2">
      <c r="A91" s="206">
        <v>329</v>
      </c>
      <c r="B91" s="337" t="s">
        <v>33</v>
      </c>
      <c r="C91" s="676">
        <v>100000</v>
      </c>
      <c r="D91" s="676">
        <f>D92</f>
        <v>98549</v>
      </c>
      <c r="E91" s="677">
        <f t="shared" si="1"/>
        <v>0.98548999999999998</v>
      </c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</row>
    <row r="92" spans="1:38" s="10" customFormat="1" ht="12.75" customHeight="1" x14ac:dyDescent="0.2">
      <c r="A92" s="208">
        <v>329</v>
      </c>
      <c r="B92" s="331" t="s">
        <v>33</v>
      </c>
      <c r="C92" s="664">
        <v>100000</v>
      </c>
      <c r="D92" s="664">
        <v>98549</v>
      </c>
      <c r="E92" s="665">
        <f t="shared" si="1"/>
        <v>0.98548999999999998</v>
      </c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</row>
    <row r="93" spans="1:38" s="15" customFormat="1" ht="15" customHeight="1" x14ac:dyDescent="0.2">
      <c r="A93" s="209" t="s">
        <v>435</v>
      </c>
      <c r="B93" s="341" t="s">
        <v>34</v>
      </c>
      <c r="C93" s="409">
        <v>96000</v>
      </c>
      <c r="D93" s="409">
        <f>D96</f>
        <v>40813</v>
      </c>
      <c r="E93" s="558">
        <f t="shared" si="1"/>
        <v>0.42513541666666665</v>
      </c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</row>
    <row r="94" spans="1:38" s="15" customFormat="1" ht="15" customHeight="1" x14ac:dyDescent="0.2">
      <c r="A94" s="210"/>
      <c r="B94" s="302" t="s">
        <v>132</v>
      </c>
      <c r="C94" s="411"/>
      <c r="D94" s="411"/>
      <c r="E94" s="561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</row>
    <row r="95" spans="1:38" s="45" customFormat="1" ht="12.75" customHeight="1" x14ac:dyDescent="0.2">
      <c r="A95" s="211" t="s">
        <v>133</v>
      </c>
      <c r="B95" s="342" t="s">
        <v>111</v>
      </c>
      <c r="C95" s="664"/>
      <c r="D95" s="664"/>
      <c r="E95" s="665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77"/>
    </row>
    <row r="96" spans="1:38" s="15" customFormat="1" ht="12.75" customHeight="1" x14ac:dyDescent="0.2">
      <c r="A96" s="212">
        <v>3</v>
      </c>
      <c r="B96" s="327" t="s">
        <v>58</v>
      </c>
      <c r="C96" s="658">
        <v>96000</v>
      </c>
      <c r="D96" s="658">
        <f>D97</f>
        <v>40813</v>
      </c>
      <c r="E96" s="659">
        <f t="shared" si="1"/>
        <v>0.42513541666666665</v>
      </c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</row>
    <row r="97" spans="1:38" s="15" customFormat="1" ht="12.75" customHeight="1" x14ac:dyDescent="0.2">
      <c r="A97" s="213">
        <v>34</v>
      </c>
      <c r="B97" s="343" t="s">
        <v>34</v>
      </c>
      <c r="C97" s="660">
        <v>96000</v>
      </c>
      <c r="D97" s="660">
        <f>D98</f>
        <v>40813</v>
      </c>
      <c r="E97" s="661">
        <f t="shared" si="1"/>
        <v>0.42513541666666665</v>
      </c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</row>
    <row r="98" spans="1:38" s="15" customFormat="1" ht="12.75" customHeight="1" x14ac:dyDescent="0.2">
      <c r="A98" s="214">
        <v>343</v>
      </c>
      <c r="B98" s="329" t="s">
        <v>35</v>
      </c>
      <c r="C98" s="662">
        <v>96000</v>
      </c>
      <c r="D98" s="662">
        <f>D99+D100+D101+D102</f>
        <v>40813</v>
      </c>
      <c r="E98" s="663">
        <f t="shared" si="1"/>
        <v>0.42513541666666665</v>
      </c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</row>
    <row r="99" spans="1:38" s="15" customFormat="1" ht="12.75" customHeight="1" x14ac:dyDescent="0.2">
      <c r="A99" s="215">
        <v>343</v>
      </c>
      <c r="B99" s="344" t="s">
        <v>117</v>
      </c>
      <c r="C99" s="664">
        <v>40000</v>
      </c>
      <c r="D99" s="664">
        <v>17643</v>
      </c>
      <c r="E99" s="665">
        <f t="shared" si="1"/>
        <v>0.44107499999999999</v>
      </c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</row>
    <row r="100" spans="1:38" s="15" customFormat="1" ht="12.75" customHeight="1" x14ac:dyDescent="0.2">
      <c r="A100" s="215">
        <v>343</v>
      </c>
      <c r="B100" s="344" t="s">
        <v>223</v>
      </c>
      <c r="C100" s="664">
        <v>3000</v>
      </c>
      <c r="D100" s="664">
        <v>1097</v>
      </c>
      <c r="E100" s="665">
        <f t="shared" si="1"/>
        <v>0.36566666666666664</v>
      </c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</row>
    <row r="101" spans="1:38" s="15" customFormat="1" ht="12.75" customHeight="1" x14ac:dyDescent="0.2">
      <c r="A101" s="215">
        <v>343</v>
      </c>
      <c r="B101" s="344" t="s">
        <v>222</v>
      </c>
      <c r="C101" s="664">
        <v>8000</v>
      </c>
      <c r="D101" s="664">
        <v>0</v>
      </c>
      <c r="E101" s="665">
        <f t="shared" si="1"/>
        <v>0</v>
      </c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</row>
    <row r="102" spans="1:38" s="15" customFormat="1" ht="12.75" customHeight="1" x14ac:dyDescent="0.2">
      <c r="A102" s="215">
        <v>343</v>
      </c>
      <c r="B102" s="344" t="s">
        <v>178</v>
      </c>
      <c r="C102" s="664">
        <v>45000</v>
      </c>
      <c r="D102" s="664">
        <v>22073</v>
      </c>
      <c r="E102" s="665">
        <f t="shared" si="1"/>
        <v>0.49051111111111112</v>
      </c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  <c r="AJ102" s="77"/>
      <c r="AK102" s="77"/>
      <c r="AL102" s="77"/>
    </row>
    <row r="103" spans="1:38" s="15" customFormat="1" ht="12.75" customHeight="1" x14ac:dyDescent="0.2">
      <c r="A103" s="472">
        <v>343</v>
      </c>
      <c r="B103" s="344" t="s">
        <v>335</v>
      </c>
      <c r="C103" s="684">
        <v>0</v>
      </c>
      <c r="D103" s="684">
        <v>0</v>
      </c>
      <c r="E103" s="685">
        <v>0</v>
      </c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7"/>
      <c r="AK103" s="77"/>
      <c r="AL103" s="77"/>
    </row>
    <row r="104" spans="1:38" s="15" customFormat="1" ht="12.75" customHeight="1" x14ac:dyDescent="0.2">
      <c r="A104" s="486">
        <v>5</v>
      </c>
      <c r="B104" s="487" t="s">
        <v>370</v>
      </c>
      <c r="C104" s="686">
        <v>0</v>
      </c>
      <c r="D104" s="686">
        <v>0</v>
      </c>
      <c r="E104" s="687">
        <v>0</v>
      </c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</row>
    <row r="105" spans="1:38" s="15" customFormat="1" ht="12.75" customHeight="1" x14ac:dyDescent="0.2">
      <c r="A105" s="489">
        <v>54</v>
      </c>
      <c r="B105" s="490" t="s">
        <v>371</v>
      </c>
      <c r="C105" s="688">
        <v>0</v>
      </c>
      <c r="D105" s="688">
        <v>0</v>
      </c>
      <c r="E105" s="689">
        <v>0</v>
      </c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</row>
    <row r="106" spans="1:38" s="15" customFormat="1" ht="21.75" customHeight="1" x14ac:dyDescent="0.2">
      <c r="A106" s="488">
        <v>544</v>
      </c>
      <c r="B106" s="485" t="s">
        <v>372</v>
      </c>
      <c r="C106" s="690">
        <v>0</v>
      </c>
      <c r="D106" s="690">
        <v>0</v>
      </c>
      <c r="E106" s="691">
        <v>0</v>
      </c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77"/>
      <c r="AL106" s="77"/>
    </row>
    <row r="107" spans="1:38" s="15" customFormat="1" ht="23.25" customHeight="1" x14ac:dyDescent="0.2">
      <c r="A107" s="480">
        <v>544</v>
      </c>
      <c r="B107" s="481" t="s">
        <v>372</v>
      </c>
      <c r="C107" s="692">
        <v>0</v>
      </c>
      <c r="D107" s="692">
        <v>0</v>
      </c>
      <c r="E107" s="693">
        <v>0</v>
      </c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77"/>
    </row>
    <row r="108" spans="1:38" s="15" customFormat="1" ht="15" customHeight="1" x14ac:dyDescent="0.2">
      <c r="A108" s="216" t="s">
        <v>129</v>
      </c>
      <c r="B108" s="301" t="s">
        <v>134</v>
      </c>
      <c r="C108" s="413">
        <v>400000</v>
      </c>
      <c r="D108" s="413">
        <f>D111</f>
        <v>16713</v>
      </c>
      <c r="E108" s="563">
        <f t="shared" si="1"/>
        <v>4.17825E-2</v>
      </c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  <c r="AJ108" s="77"/>
      <c r="AK108" s="77"/>
      <c r="AL108" s="77"/>
    </row>
    <row r="109" spans="1:38" s="15" customFormat="1" ht="15" customHeight="1" x14ac:dyDescent="0.2">
      <c r="A109" s="217" t="s">
        <v>245</v>
      </c>
      <c r="B109" s="302" t="s">
        <v>132</v>
      </c>
      <c r="C109" s="409"/>
      <c r="D109" s="409"/>
      <c r="E109" s="558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</row>
    <row r="110" spans="1:38" s="45" customFormat="1" ht="12.75" customHeight="1" x14ac:dyDescent="0.2">
      <c r="A110" s="218" t="s">
        <v>88</v>
      </c>
      <c r="B110" s="345" t="s">
        <v>111</v>
      </c>
      <c r="C110" s="410"/>
      <c r="D110" s="410"/>
      <c r="E110" s="559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  <c r="AF110" s="77"/>
      <c r="AG110" s="77"/>
      <c r="AH110" s="77"/>
      <c r="AI110" s="77"/>
      <c r="AJ110" s="77"/>
      <c r="AK110" s="77"/>
      <c r="AL110" s="77"/>
    </row>
    <row r="111" spans="1:38" s="15" customFormat="1" ht="12.75" customHeight="1" x14ac:dyDescent="0.2">
      <c r="A111" s="219">
        <v>4</v>
      </c>
      <c r="B111" s="346" t="s">
        <v>119</v>
      </c>
      <c r="C111" s="414">
        <v>400000</v>
      </c>
      <c r="D111" s="414">
        <f>D112</f>
        <v>16713</v>
      </c>
      <c r="E111" s="565">
        <f t="shared" si="1"/>
        <v>4.17825E-2</v>
      </c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  <c r="AF111" s="77"/>
      <c r="AG111" s="77"/>
      <c r="AH111" s="77"/>
      <c r="AI111" s="77"/>
      <c r="AJ111" s="77"/>
      <c r="AK111" s="77"/>
      <c r="AL111" s="77"/>
    </row>
    <row r="112" spans="1:38" s="15" customFormat="1" ht="12.75" customHeight="1" x14ac:dyDescent="0.2">
      <c r="A112" s="220">
        <v>41</v>
      </c>
      <c r="B112" s="347" t="s">
        <v>130</v>
      </c>
      <c r="C112" s="660">
        <v>400000</v>
      </c>
      <c r="D112" s="660">
        <f>D113</f>
        <v>16713</v>
      </c>
      <c r="E112" s="661">
        <f t="shared" si="1"/>
        <v>4.17825E-2</v>
      </c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  <c r="AF112" s="77"/>
      <c r="AG112" s="77"/>
      <c r="AH112" s="77"/>
      <c r="AI112" s="77"/>
      <c r="AJ112" s="77"/>
      <c r="AK112" s="77"/>
      <c r="AL112" s="77"/>
    </row>
    <row r="113" spans="1:38" s="15" customFormat="1" ht="12.75" customHeight="1" x14ac:dyDescent="0.2">
      <c r="A113" s="221">
        <v>412</v>
      </c>
      <c r="B113" s="333" t="s">
        <v>55</v>
      </c>
      <c r="C113" s="694">
        <v>400000</v>
      </c>
      <c r="D113" s="694">
        <f>D114+D115</f>
        <v>16713</v>
      </c>
      <c r="E113" s="695">
        <f t="shared" si="1"/>
        <v>4.17825E-2</v>
      </c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  <c r="AF113" s="77"/>
      <c r="AG113" s="77"/>
      <c r="AH113" s="77"/>
      <c r="AI113" s="77"/>
      <c r="AJ113" s="77"/>
      <c r="AK113" s="77"/>
      <c r="AL113" s="77"/>
    </row>
    <row r="114" spans="1:38" s="45" customFormat="1" ht="12.75" customHeight="1" x14ac:dyDescent="0.2">
      <c r="A114" s="196">
        <v>412</v>
      </c>
      <c r="B114" s="331" t="s">
        <v>298</v>
      </c>
      <c r="C114" s="664">
        <v>150000</v>
      </c>
      <c r="D114" s="664">
        <v>16713</v>
      </c>
      <c r="E114" s="665">
        <f t="shared" si="1"/>
        <v>0.11142000000000001</v>
      </c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  <c r="AA114" s="77"/>
      <c r="AB114" s="77"/>
      <c r="AC114" s="77"/>
      <c r="AD114" s="77"/>
      <c r="AE114" s="77"/>
      <c r="AF114" s="77"/>
      <c r="AG114" s="77"/>
      <c r="AH114" s="77"/>
      <c r="AI114" s="77"/>
      <c r="AJ114" s="77"/>
      <c r="AK114" s="77"/>
      <c r="AL114" s="77"/>
    </row>
    <row r="115" spans="1:38" s="15" customFormat="1" ht="12.75" customHeight="1" x14ac:dyDescent="0.2">
      <c r="A115" s="453">
        <v>412</v>
      </c>
      <c r="B115" s="454" t="s">
        <v>336</v>
      </c>
      <c r="C115" s="684">
        <v>250000</v>
      </c>
      <c r="D115" s="684">
        <v>0</v>
      </c>
      <c r="E115" s="685">
        <f t="shared" si="1"/>
        <v>0</v>
      </c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  <c r="AG115" s="77"/>
      <c r="AH115" s="77"/>
      <c r="AI115" s="77"/>
      <c r="AJ115" s="77"/>
      <c r="AK115" s="77"/>
      <c r="AL115" s="77"/>
    </row>
    <row r="116" spans="1:38" s="15" customFormat="1" ht="20.100000000000001" customHeight="1" x14ac:dyDescent="0.2">
      <c r="A116" s="222" t="s">
        <v>241</v>
      </c>
      <c r="B116" s="348"/>
      <c r="C116" s="408">
        <v>950000</v>
      </c>
      <c r="D116" s="408">
        <f>D117+D124+D131+D138+D145+D152+D159+D166+D173</f>
        <v>806371</v>
      </c>
      <c r="E116" s="564">
        <f t="shared" si="1"/>
        <v>0.84881157894736847</v>
      </c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  <c r="AC116" s="77"/>
      <c r="AD116" s="77"/>
      <c r="AE116" s="77"/>
      <c r="AF116" s="77"/>
      <c r="AG116" s="77"/>
      <c r="AH116" s="77"/>
      <c r="AI116" s="77"/>
      <c r="AJ116" s="77"/>
      <c r="AK116" s="77"/>
      <c r="AL116" s="77"/>
    </row>
    <row r="117" spans="1:38" s="15" customFormat="1" ht="15" customHeight="1" x14ac:dyDescent="0.2">
      <c r="A117" s="223" t="s">
        <v>246</v>
      </c>
      <c r="B117" s="349" t="s">
        <v>137</v>
      </c>
      <c r="C117" s="409">
        <v>30000</v>
      </c>
      <c r="D117" s="409">
        <f>D120</f>
        <v>22280</v>
      </c>
      <c r="E117" s="558">
        <f t="shared" si="1"/>
        <v>0.7426666666666667</v>
      </c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  <c r="AA117" s="77"/>
      <c r="AB117" s="77"/>
      <c r="AC117" s="77"/>
      <c r="AD117" s="77"/>
      <c r="AE117" s="77"/>
      <c r="AF117" s="77"/>
      <c r="AG117" s="77"/>
      <c r="AH117" s="77"/>
      <c r="AI117" s="77"/>
      <c r="AJ117" s="77"/>
      <c r="AK117" s="77"/>
      <c r="AL117" s="77"/>
    </row>
    <row r="118" spans="1:38" s="15" customFormat="1" ht="15" customHeight="1" x14ac:dyDescent="0.2">
      <c r="A118" s="224"/>
      <c r="B118" s="302" t="s">
        <v>132</v>
      </c>
      <c r="C118" s="411"/>
      <c r="D118" s="411"/>
      <c r="E118" s="561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77"/>
      <c r="AG118" s="77"/>
      <c r="AH118" s="77"/>
      <c r="AI118" s="77"/>
      <c r="AJ118" s="77"/>
      <c r="AK118" s="77"/>
      <c r="AL118" s="77"/>
    </row>
    <row r="119" spans="1:38" s="15" customFormat="1" ht="12.75" customHeight="1" x14ac:dyDescent="0.2">
      <c r="A119" s="225" t="s">
        <v>93</v>
      </c>
      <c r="B119" s="326" t="s">
        <v>110</v>
      </c>
      <c r="C119" s="410"/>
      <c r="D119" s="410"/>
      <c r="E119" s="559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</row>
    <row r="120" spans="1:38" s="15" customFormat="1" ht="12.75" customHeight="1" x14ac:dyDescent="0.2">
      <c r="A120" s="200">
        <v>3</v>
      </c>
      <c r="B120" s="327" t="s">
        <v>58</v>
      </c>
      <c r="C120" s="658">
        <v>30000</v>
      </c>
      <c r="D120" s="658">
        <f>D121</f>
        <v>22280</v>
      </c>
      <c r="E120" s="659">
        <f t="shared" si="1"/>
        <v>0.7426666666666667</v>
      </c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  <c r="AF120" s="77"/>
      <c r="AG120" s="77"/>
      <c r="AH120" s="77"/>
      <c r="AI120" s="77"/>
      <c r="AJ120" s="77"/>
      <c r="AK120" s="77"/>
      <c r="AL120" s="77"/>
    </row>
    <row r="121" spans="1:38" s="15" customFormat="1" ht="12.75" customHeight="1" x14ac:dyDescent="0.2">
      <c r="A121" s="193">
        <v>32</v>
      </c>
      <c r="B121" s="328" t="s">
        <v>29</v>
      </c>
      <c r="C121" s="660">
        <v>30000</v>
      </c>
      <c r="D121" s="660">
        <f>D122</f>
        <v>22280</v>
      </c>
      <c r="E121" s="661">
        <f t="shared" si="1"/>
        <v>0.7426666666666667</v>
      </c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  <c r="AC121" s="77"/>
      <c r="AD121" s="77"/>
      <c r="AE121" s="77"/>
      <c r="AF121" s="77"/>
      <c r="AG121" s="77"/>
      <c r="AH121" s="77"/>
      <c r="AI121" s="77"/>
      <c r="AJ121" s="77"/>
      <c r="AK121" s="77"/>
      <c r="AL121" s="77"/>
    </row>
    <row r="122" spans="1:38" s="15" customFormat="1" ht="12.75" customHeight="1" x14ac:dyDescent="0.2">
      <c r="A122" s="226">
        <v>323</v>
      </c>
      <c r="B122" s="350" t="s">
        <v>32</v>
      </c>
      <c r="C122" s="694">
        <v>30000</v>
      </c>
      <c r="D122" s="694">
        <f>D123</f>
        <v>22280</v>
      </c>
      <c r="E122" s="695">
        <f t="shared" si="1"/>
        <v>0.7426666666666667</v>
      </c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  <c r="AA122" s="77"/>
      <c r="AB122" s="77"/>
      <c r="AC122" s="77"/>
      <c r="AD122" s="77"/>
      <c r="AE122" s="77"/>
      <c r="AF122" s="77"/>
      <c r="AG122" s="77"/>
      <c r="AH122" s="77"/>
      <c r="AI122" s="77"/>
      <c r="AJ122" s="77"/>
      <c r="AK122" s="77"/>
      <c r="AL122" s="77"/>
    </row>
    <row r="123" spans="1:38" s="38" customFormat="1" ht="12.75" customHeight="1" x14ac:dyDescent="0.2">
      <c r="A123" s="227">
        <v>323</v>
      </c>
      <c r="B123" s="351" t="s">
        <v>32</v>
      </c>
      <c r="C123" s="410">
        <v>30000</v>
      </c>
      <c r="D123" s="410">
        <v>22280</v>
      </c>
      <c r="E123" s="559">
        <f t="shared" si="1"/>
        <v>0.7426666666666667</v>
      </c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  <c r="AD123" s="77"/>
      <c r="AE123" s="77"/>
      <c r="AF123" s="77"/>
      <c r="AG123" s="77"/>
      <c r="AH123" s="77"/>
      <c r="AI123" s="77"/>
      <c r="AJ123" s="77"/>
      <c r="AK123" s="77"/>
      <c r="AL123" s="77"/>
    </row>
    <row r="124" spans="1:38" s="15" customFormat="1" ht="15" customHeight="1" x14ac:dyDescent="0.2">
      <c r="A124" s="223" t="s">
        <v>190</v>
      </c>
      <c r="B124" s="85" t="s">
        <v>299</v>
      </c>
      <c r="C124" s="409">
        <v>210000</v>
      </c>
      <c r="D124" s="409">
        <f>D127</f>
        <v>186364</v>
      </c>
      <c r="E124" s="558">
        <f t="shared" si="1"/>
        <v>0.88744761904761904</v>
      </c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  <c r="AA124" s="77"/>
      <c r="AB124" s="77"/>
      <c r="AC124" s="77"/>
      <c r="AD124" s="77"/>
      <c r="AE124" s="77"/>
      <c r="AF124" s="77"/>
      <c r="AG124" s="77"/>
      <c r="AH124" s="77"/>
      <c r="AI124" s="77"/>
      <c r="AJ124" s="77"/>
      <c r="AK124" s="77"/>
      <c r="AL124" s="77"/>
    </row>
    <row r="125" spans="1:38" s="15" customFormat="1" ht="15" customHeight="1" x14ac:dyDescent="0.2">
      <c r="A125" s="224" t="s">
        <v>297</v>
      </c>
      <c r="B125" s="302" t="s">
        <v>132</v>
      </c>
      <c r="C125" s="409"/>
      <c r="D125" s="409"/>
      <c r="E125" s="558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  <c r="AD125" s="77"/>
      <c r="AE125" s="77"/>
      <c r="AF125" s="77"/>
      <c r="AG125" s="77"/>
      <c r="AH125" s="77"/>
      <c r="AI125" s="77"/>
      <c r="AJ125" s="77"/>
      <c r="AK125" s="77"/>
      <c r="AL125" s="77"/>
    </row>
    <row r="126" spans="1:38" s="45" customFormat="1" ht="12.75" customHeight="1" x14ac:dyDescent="0.2">
      <c r="A126" s="228" t="s">
        <v>91</v>
      </c>
      <c r="B126" s="326" t="s">
        <v>111</v>
      </c>
      <c r="C126" s="410"/>
      <c r="D126" s="410"/>
      <c r="E126" s="559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  <c r="AA126" s="77"/>
      <c r="AB126" s="77"/>
      <c r="AC126" s="77"/>
      <c r="AD126" s="77"/>
      <c r="AE126" s="77"/>
      <c r="AF126" s="77"/>
      <c r="AG126" s="77"/>
      <c r="AH126" s="77"/>
      <c r="AI126" s="77"/>
      <c r="AJ126" s="77"/>
      <c r="AK126" s="77"/>
      <c r="AL126" s="77"/>
    </row>
    <row r="127" spans="1:38" s="45" customFormat="1" ht="12.75" customHeight="1" x14ac:dyDescent="0.2">
      <c r="A127" s="219">
        <v>4</v>
      </c>
      <c r="B127" s="346" t="s">
        <v>119</v>
      </c>
      <c r="C127" s="658">
        <v>210000</v>
      </c>
      <c r="D127" s="658">
        <f>D128</f>
        <v>186364</v>
      </c>
      <c r="E127" s="659">
        <f t="shared" si="1"/>
        <v>0.88744761904761904</v>
      </c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  <c r="AE127" s="77"/>
      <c r="AF127" s="77"/>
      <c r="AG127" s="77"/>
      <c r="AH127" s="77"/>
      <c r="AI127" s="77"/>
      <c r="AJ127" s="77"/>
      <c r="AK127" s="77"/>
      <c r="AL127" s="77"/>
    </row>
    <row r="128" spans="1:38" s="3" customFormat="1" ht="12.75" customHeight="1" x14ac:dyDescent="0.2">
      <c r="A128" s="229">
        <v>42</v>
      </c>
      <c r="B128" s="347" t="s">
        <v>135</v>
      </c>
      <c r="C128" s="660">
        <v>210000</v>
      </c>
      <c r="D128" s="660">
        <f>D129</f>
        <v>186364</v>
      </c>
      <c r="E128" s="661">
        <f t="shared" si="1"/>
        <v>0.88744761904761904</v>
      </c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  <c r="AA128" s="77"/>
      <c r="AB128" s="77"/>
      <c r="AC128" s="77"/>
      <c r="AD128" s="77"/>
      <c r="AE128" s="77"/>
      <c r="AF128" s="77"/>
      <c r="AG128" s="77"/>
      <c r="AH128" s="77"/>
      <c r="AI128" s="77"/>
      <c r="AJ128" s="77"/>
      <c r="AK128" s="77"/>
      <c r="AL128" s="77"/>
    </row>
    <row r="129" spans="1:38" s="3" customFormat="1" ht="12.75" customHeight="1" x14ac:dyDescent="0.2">
      <c r="A129" s="230">
        <v>421</v>
      </c>
      <c r="B129" s="350" t="s">
        <v>42</v>
      </c>
      <c r="C129" s="694">
        <v>210000</v>
      </c>
      <c r="D129" s="694">
        <f>D130</f>
        <v>186364</v>
      </c>
      <c r="E129" s="695">
        <f t="shared" si="1"/>
        <v>0.88744761904761904</v>
      </c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  <c r="AA129" s="77"/>
      <c r="AB129" s="77"/>
      <c r="AC129" s="77"/>
      <c r="AD129" s="77"/>
      <c r="AE129" s="77"/>
      <c r="AF129" s="77"/>
      <c r="AG129" s="77"/>
      <c r="AH129" s="77"/>
      <c r="AI129" s="77"/>
      <c r="AJ129" s="77"/>
      <c r="AK129" s="77"/>
      <c r="AL129" s="77"/>
    </row>
    <row r="130" spans="1:38" ht="12.75" customHeight="1" x14ac:dyDescent="0.2">
      <c r="A130" s="231">
        <v>421</v>
      </c>
      <c r="B130" s="326" t="s">
        <v>42</v>
      </c>
      <c r="C130" s="410">
        <v>210000</v>
      </c>
      <c r="D130" s="410">
        <v>186364</v>
      </c>
      <c r="E130" s="559">
        <f t="shared" si="1"/>
        <v>0.88744761904761904</v>
      </c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  <c r="AC130" s="77"/>
      <c r="AD130" s="77"/>
      <c r="AE130" s="77"/>
      <c r="AF130" s="77"/>
      <c r="AG130" s="77"/>
      <c r="AH130" s="77"/>
      <c r="AI130" s="77"/>
      <c r="AJ130" s="77"/>
      <c r="AK130" s="77"/>
      <c r="AL130" s="77"/>
    </row>
    <row r="131" spans="1:38" ht="15" customHeight="1" x14ac:dyDescent="0.2">
      <c r="A131" s="223" t="s">
        <v>190</v>
      </c>
      <c r="B131" s="85" t="s">
        <v>338</v>
      </c>
      <c r="C131" s="409">
        <v>100000</v>
      </c>
      <c r="D131" s="409">
        <f>D134</f>
        <v>59200</v>
      </c>
      <c r="E131" s="558">
        <f t="shared" si="1"/>
        <v>0.59199999999999997</v>
      </c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  <c r="AA131" s="77"/>
      <c r="AB131" s="77"/>
      <c r="AC131" s="77"/>
      <c r="AD131" s="77"/>
      <c r="AE131" s="77"/>
      <c r="AF131" s="77"/>
      <c r="AG131" s="77"/>
      <c r="AH131" s="77"/>
      <c r="AI131" s="77"/>
      <c r="AJ131" s="77"/>
      <c r="AK131" s="77"/>
      <c r="AL131" s="77"/>
    </row>
    <row r="132" spans="1:38" s="47" customFormat="1" ht="15" customHeight="1" x14ac:dyDescent="0.2">
      <c r="A132" s="224" t="s">
        <v>314</v>
      </c>
      <c r="B132" s="302" t="s">
        <v>132</v>
      </c>
      <c r="C132" s="409"/>
      <c r="D132" s="409"/>
      <c r="E132" s="558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77"/>
      <c r="AE132" s="77"/>
      <c r="AF132" s="77"/>
      <c r="AG132" s="77"/>
      <c r="AH132" s="77"/>
      <c r="AI132" s="77"/>
      <c r="AJ132" s="77"/>
      <c r="AK132" s="77"/>
      <c r="AL132" s="77"/>
    </row>
    <row r="133" spans="1:38" s="47" customFormat="1" ht="12.75" customHeight="1" x14ac:dyDescent="0.2">
      <c r="A133" s="228" t="s">
        <v>91</v>
      </c>
      <c r="B133" s="326" t="s">
        <v>111</v>
      </c>
      <c r="C133" s="410"/>
      <c r="D133" s="410"/>
      <c r="E133" s="559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7"/>
      <c r="AG133" s="77"/>
      <c r="AH133" s="77"/>
      <c r="AI133" s="77"/>
      <c r="AJ133" s="77"/>
      <c r="AK133" s="77"/>
      <c r="AL133" s="77"/>
    </row>
    <row r="134" spans="1:38" ht="12.75" customHeight="1" x14ac:dyDescent="0.2">
      <c r="A134" s="219">
        <v>4</v>
      </c>
      <c r="B134" s="346" t="s">
        <v>119</v>
      </c>
      <c r="C134" s="658">
        <v>100000</v>
      </c>
      <c r="D134" s="658">
        <f>D135</f>
        <v>59200</v>
      </c>
      <c r="E134" s="659">
        <f t="shared" ref="E134:E190" si="2">D134/C134</f>
        <v>0.59199999999999997</v>
      </c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  <c r="AA134" s="77"/>
      <c r="AB134" s="77"/>
      <c r="AC134" s="77"/>
      <c r="AD134" s="77"/>
      <c r="AE134" s="77"/>
      <c r="AF134" s="77"/>
      <c r="AG134" s="77"/>
      <c r="AH134" s="77"/>
      <c r="AI134" s="77"/>
      <c r="AJ134" s="77"/>
      <c r="AK134" s="77"/>
      <c r="AL134" s="77"/>
    </row>
    <row r="135" spans="1:38" ht="12.75" customHeight="1" x14ac:dyDescent="0.2">
      <c r="A135" s="229">
        <v>42</v>
      </c>
      <c r="B135" s="347" t="s">
        <v>135</v>
      </c>
      <c r="C135" s="660">
        <v>100000</v>
      </c>
      <c r="D135" s="660">
        <f>D136</f>
        <v>59200</v>
      </c>
      <c r="E135" s="661">
        <f t="shared" si="2"/>
        <v>0.59199999999999997</v>
      </c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  <c r="AA135" s="77"/>
      <c r="AB135" s="77"/>
      <c r="AC135" s="77"/>
      <c r="AD135" s="77"/>
      <c r="AE135" s="77"/>
      <c r="AF135" s="77"/>
      <c r="AG135" s="77"/>
      <c r="AH135" s="77"/>
      <c r="AI135" s="77"/>
      <c r="AJ135" s="77"/>
      <c r="AK135" s="77"/>
      <c r="AL135" s="77"/>
    </row>
    <row r="136" spans="1:38" s="47" customFormat="1" ht="12.75" customHeight="1" x14ac:dyDescent="0.2">
      <c r="A136" s="230">
        <v>421</v>
      </c>
      <c r="B136" s="350" t="s">
        <v>42</v>
      </c>
      <c r="C136" s="694">
        <v>100000</v>
      </c>
      <c r="D136" s="694">
        <f>D137</f>
        <v>59200</v>
      </c>
      <c r="E136" s="695">
        <f t="shared" si="2"/>
        <v>0.59199999999999997</v>
      </c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  <c r="AA136" s="77"/>
      <c r="AB136" s="77"/>
      <c r="AC136" s="77"/>
      <c r="AD136" s="77"/>
      <c r="AE136" s="77"/>
      <c r="AF136" s="77"/>
      <c r="AG136" s="77"/>
      <c r="AH136" s="77"/>
      <c r="AI136" s="77"/>
      <c r="AJ136" s="77"/>
      <c r="AK136" s="77"/>
      <c r="AL136" s="77"/>
    </row>
    <row r="137" spans="1:38" ht="12.75" customHeight="1" x14ac:dyDescent="0.2">
      <c r="A137" s="231">
        <v>421</v>
      </c>
      <c r="B137" s="326" t="s">
        <v>42</v>
      </c>
      <c r="C137" s="410">
        <v>100000</v>
      </c>
      <c r="D137" s="410">
        <v>59200</v>
      </c>
      <c r="E137" s="559">
        <f t="shared" si="2"/>
        <v>0.59199999999999997</v>
      </c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  <c r="AA137" s="77"/>
      <c r="AB137" s="77"/>
      <c r="AC137" s="77"/>
      <c r="AD137" s="77"/>
      <c r="AE137" s="77"/>
      <c r="AF137" s="77"/>
      <c r="AG137" s="77"/>
      <c r="AH137" s="77"/>
      <c r="AI137" s="77"/>
      <c r="AJ137" s="77"/>
      <c r="AK137" s="77"/>
      <c r="AL137" s="77"/>
    </row>
    <row r="138" spans="1:38" s="59" customFormat="1" ht="15" customHeight="1" x14ac:dyDescent="0.2">
      <c r="A138" s="223" t="s">
        <v>190</v>
      </c>
      <c r="B138" s="85" t="s">
        <v>339</v>
      </c>
      <c r="C138" s="409">
        <v>30000</v>
      </c>
      <c r="D138" s="409">
        <f>D141</f>
        <v>0</v>
      </c>
      <c r="E138" s="558">
        <f t="shared" si="2"/>
        <v>0</v>
      </c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  <c r="AA138" s="77"/>
      <c r="AB138" s="77"/>
      <c r="AC138" s="77"/>
      <c r="AD138" s="77"/>
      <c r="AE138" s="77"/>
      <c r="AF138" s="77"/>
      <c r="AG138" s="77"/>
      <c r="AH138" s="77"/>
      <c r="AI138" s="77"/>
      <c r="AJ138" s="77"/>
      <c r="AK138" s="77"/>
      <c r="AL138" s="77"/>
    </row>
    <row r="139" spans="1:38" s="59" customFormat="1" ht="15" customHeight="1" x14ac:dyDescent="0.2">
      <c r="A139" s="224" t="s">
        <v>315</v>
      </c>
      <c r="B139" s="302" t="s">
        <v>132</v>
      </c>
      <c r="C139" s="409"/>
      <c r="D139" s="409"/>
      <c r="E139" s="558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  <c r="AA139" s="77"/>
      <c r="AB139" s="77"/>
      <c r="AC139" s="77"/>
      <c r="AD139" s="77"/>
      <c r="AE139" s="77"/>
      <c r="AF139" s="77"/>
      <c r="AG139" s="77"/>
      <c r="AH139" s="77"/>
      <c r="AI139" s="77"/>
      <c r="AJ139" s="77"/>
      <c r="AK139" s="77"/>
      <c r="AL139" s="77"/>
    </row>
    <row r="140" spans="1:38" s="59" customFormat="1" ht="12.75" customHeight="1" x14ac:dyDescent="0.2">
      <c r="A140" s="228" t="s">
        <v>91</v>
      </c>
      <c r="B140" s="326" t="s">
        <v>111</v>
      </c>
      <c r="C140" s="410"/>
      <c r="D140" s="410"/>
      <c r="E140" s="559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  <c r="AA140" s="77"/>
      <c r="AB140" s="77"/>
      <c r="AC140" s="77"/>
      <c r="AD140" s="77"/>
      <c r="AE140" s="77"/>
      <c r="AF140" s="77"/>
      <c r="AG140" s="77"/>
      <c r="AH140" s="77"/>
      <c r="AI140" s="77"/>
      <c r="AJ140" s="77"/>
      <c r="AK140" s="77"/>
      <c r="AL140" s="77"/>
    </row>
    <row r="141" spans="1:38" s="59" customFormat="1" ht="12.75" customHeight="1" x14ac:dyDescent="0.2">
      <c r="A141" s="219">
        <v>4</v>
      </c>
      <c r="B141" s="346" t="s">
        <v>119</v>
      </c>
      <c r="C141" s="658">
        <v>30000</v>
      </c>
      <c r="D141" s="658">
        <v>0</v>
      </c>
      <c r="E141" s="659">
        <f t="shared" si="2"/>
        <v>0</v>
      </c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  <c r="AA141" s="77"/>
      <c r="AB141" s="77"/>
      <c r="AC141" s="77"/>
      <c r="AD141" s="77"/>
      <c r="AE141" s="77"/>
      <c r="AF141" s="77"/>
      <c r="AG141" s="77"/>
      <c r="AH141" s="77"/>
      <c r="AI141" s="77"/>
      <c r="AJ141" s="77"/>
      <c r="AK141" s="77"/>
      <c r="AL141" s="77"/>
    </row>
    <row r="142" spans="1:38" s="59" customFormat="1" ht="12.75" customHeight="1" x14ac:dyDescent="0.2">
      <c r="A142" s="229">
        <v>42</v>
      </c>
      <c r="B142" s="347" t="s">
        <v>135</v>
      </c>
      <c r="C142" s="660">
        <v>30000</v>
      </c>
      <c r="D142" s="660">
        <v>0</v>
      </c>
      <c r="E142" s="661">
        <f t="shared" si="2"/>
        <v>0</v>
      </c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  <c r="AA142" s="77"/>
      <c r="AB142" s="77"/>
      <c r="AC142" s="77"/>
      <c r="AD142" s="77"/>
      <c r="AE142" s="77"/>
      <c r="AF142" s="77"/>
      <c r="AG142" s="77"/>
      <c r="AH142" s="77"/>
      <c r="AI142" s="77"/>
      <c r="AJ142" s="77"/>
      <c r="AK142" s="77"/>
      <c r="AL142" s="77"/>
    </row>
    <row r="143" spans="1:38" s="59" customFormat="1" ht="12.75" customHeight="1" x14ac:dyDescent="0.2">
      <c r="A143" s="230">
        <v>421</v>
      </c>
      <c r="B143" s="350" t="s">
        <v>42</v>
      </c>
      <c r="C143" s="694">
        <v>30000</v>
      </c>
      <c r="D143" s="694">
        <v>0</v>
      </c>
      <c r="E143" s="695">
        <f t="shared" si="2"/>
        <v>0</v>
      </c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  <c r="AA143" s="77"/>
      <c r="AB143" s="77"/>
      <c r="AC143" s="77"/>
      <c r="AD143" s="77"/>
      <c r="AE143" s="77"/>
      <c r="AF143" s="77"/>
      <c r="AG143" s="77"/>
      <c r="AH143" s="77"/>
      <c r="AI143" s="77"/>
      <c r="AJ143" s="77"/>
      <c r="AK143" s="77"/>
      <c r="AL143" s="77"/>
    </row>
    <row r="144" spans="1:38" ht="12.75" customHeight="1" x14ac:dyDescent="0.2">
      <c r="A144" s="231">
        <v>421</v>
      </c>
      <c r="B144" s="326" t="s">
        <v>42</v>
      </c>
      <c r="C144" s="410">
        <v>30000</v>
      </c>
      <c r="D144" s="410">
        <v>0</v>
      </c>
      <c r="E144" s="559">
        <f t="shared" si="2"/>
        <v>0</v>
      </c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  <c r="AA144" s="77"/>
      <c r="AB144" s="77"/>
      <c r="AC144" s="77"/>
      <c r="AD144" s="77"/>
      <c r="AE144" s="77"/>
      <c r="AF144" s="77"/>
      <c r="AG144" s="77"/>
      <c r="AH144" s="77"/>
      <c r="AI144" s="77"/>
      <c r="AJ144" s="77"/>
      <c r="AK144" s="77"/>
      <c r="AL144" s="77"/>
    </row>
    <row r="145" spans="1:38" ht="15" customHeight="1" x14ac:dyDescent="0.2">
      <c r="A145" s="223" t="s">
        <v>190</v>
      </c>
      <c r="B145" s="85" t="s">
        <v>317</v>
      </c>
      <c r="C145" s="409">
        <v>70000</v>
      </c>
      <c r="D145" s="409">
        <f>D148</f>
        <v>66016</v>
      </c>
      <c r="E145" s="558">
        <f t="shared" si="2"/>
        <v>0.9430857142857143</v>
      </c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  <c r="AA145" s="77"/>
      <c r="AB145" s="77"/>
      <c r="AC145" s="77"/>
      <c r="AD145" s="77"/>
      <c r="AE145" s="77"/>
      <c r="AF145" s="77"/>
      <c r="AG145" s="77"/>
      <c r="AH145" s="77"/>
      <c r="AI145" s="77"/>
      <c r="AJ145" s="77"/>
      <c r="AK145" s="77"/>
      <c r="AL145" s="77"/>
    </row>
    <row r="146" spans="1:38" ht="15" customHeight="1" x14ac:dyDescent="0.2">
      <c r="A146" s="224" t="s">
        <v>316</v>
      </c>
      <c r="B146" s="302" t="s">
        <v>132</v>
      </c>
      <c r="C146" s="409"/>
      <c r="D146" s="409"/>
      <c r="E146" s="558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  <c r="AA146" s="77"/>
      <c r="AB146" s="77"/>
      <c r="AC146" s="77"/>
      <c r="AD146" s="77"/>
      <c r="AE146" s="77"/>
      <c r="AF146" s="77"/>
      <c r="AG146" s="77"/>
      <c r="AH146" s="77"/>
      <c r="AI146" s="77"/>
      <c r="AJ146" s="77"/>
      <c r="AK146" s="77"/>
      <c r="AL146" s="77"/>
    </row>
    <row r="147" spans="1:38" ht="12.75" customHeight="1" x14ac:dyDescent="0.2">
      <c r="A147" s="228" t="s">
        <v>91</v>
      </c>
      <c r="B147" s="326" t="s">
        <v>111</v>
      </c>
      <c r="C147" s="410"/>
      <c r="D147" s="410"/>
      <c r="E147" s="559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  <c r="AA147" s="77"/>
      <c r="AB147" s="77"/>
      <c r="AC147" s="77"/>
      <c r="AD147" s="77"/>
      <c r="AE147" s="77"/>
      <c r="AF147" s="77"/>
      <c r="AG147" s="77"/>
      <c r="AH147" s="77"/>
      <c r="AI147" s="77"/>
      <c r="AJ147" s="77"/>
      <c r="AK147" s="77"/>
      <c r="AL147" s="77"/>
    </row>
    <row r="148" spans="1:38" ht="12.75" customHeight="1" x14ac:dyDescent="0.2">
      <c r="A148" s="219">
        <v>4</v>
      </c>
      <c r="B148" s="346" t="s">
        <v>119</v>
      </c>
      <c r="C148" s="658">
        <v>70000</v>
      </c>
      <c r="D148" s="658">
        <f>D149</f>
        <v>66016</v>
      </c>
      <c r="E148" s="659">
        <f t="shared" si="2"/>
        <v>0.9430857142857143</v>
      </c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Y148" s="77"/>
      <c r="Z148" s="77"/>
      <c r="AA148" s="77"/>
      <c r="AB148" s="77"/>
      <c r="AC148" s="77"/>
      <c r="AD148" s="77"/>
      <c r="AE148" s="77"/>
      <c r="AF148" s="77"/>
      <c r="AG148" s="77"/>
      <c r="AH148" s="77"/>
      <c r="AI148" s="77"/>
      <c r="AJ148" s="77"/>
      <c r="AK148" s="77"/>
      <c r="AL148" s="77"/>
    </row>
    <row r="149" spans="1:38" ht="12.75" customHeight="1" x14ac:dyDescent="0.2">
      <c r="A149" s="229">
        <v>42</v>
      </c>
      <c r="B149" s="347" t="s">
        <v>135</v>
      </c>
      <c r="C149" s="660">
        <v>70000</v>
      </c>
      <c r="D149" s="660">
        <f>D150</f>
        <v>66016</v>
      </c>
      <c r="E149" s="661">
        <f t="shared" si="2"/>
        <v>0.9430857142857143</v>
      </c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  <c r="AA149" s="77"/>
      <c r="AB149" s="77"/>
      <c r="AC149" s="77"/>
      <c r="AD149" s="77"/>
      <c r="AE149" s="77"/>
      <c r="AF149" s="77"/>
      <c r="AG149" s="77"/>
      <c r="AH149" s="77"/>
      <c r="AI149" s="77"/>
      <c r="AJ149" s="77"/>
      <c r="AK149" s="77"/>
      <c r="AL149" s="77"/>
    </row>
    <row r="150" spans="1:38" ht="12.75" customHeight="1" x14ac:dyDescent="0.2">
      <c r="A150" s="230">
        <v>421</v>
      </c>
      <c r="B150" s="350" t="s">
        <v>42</v>
      </c>
      <c r="C150" s="694">
        <v>70000</v>
      </c>
      <c r="D150" s="694">
        <f>D151</f>
        <v>66016</v>
      </c>
      <c r="E150" s="695">
        <f t="shared" si="2"/>
        <v>0.9430857142857143</v>
      </c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77"/>
      <c r="AA150" s="77"/>
      <c r="AB150" s="77"/>
      <c r="AC150" s="77"/>
      <c r="AD150" s="77"/>
      <c r="AE150" s="77"/>
      <c r="AF150" s="77"/>
      <c r="AG150" s="77"/>
      <c r="AH150" s="77"/>
      <c r="AI150" s="77"/>
      <c r="AJ150" s="77"/>
      <c r="AK150" s="77"/>
      <c r="AL150" s="77"/>
    </row>
    <row r="151" spans="1:38" ht="12.75" customHeight="1" x14ac:dyDescent="0.2">
      <c r="A151" s="231">
        <v>421</v>
      </c>
      <c r="B151" s="326" t="s">
        <v>42</v>
      </c>
      <c r="C151" s="410">
        <v>70000</v>
      </c>
      <c r="D151" s="410">
        <v>66016</v>
      </c>
      <c r="E151" s="559">
        <f t="shared" si="2"/>
        <v>0.9430857142857143</v>
      </c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  <c r="AA151" s="77"/>
      <c r="AB151" s="77"/>
      <c r="AC151" s="77"/>
      <c r="AD151" s="77"/>
      <c r="AE151" s="77"/>
      <c r="AF151" s="77"/>
      <c r="AG151" s="77"/>
      <c r="AH151" s="77"/>
      <c r="AI151" s="77"/>
      <c r="AJ151" s="77"/>
      <c r="AK151" s="77"/>
      <c r="AL151" s="77"/>
    </row>
    <row r="152" spans="1:38" s="51" customFormat="1" ht="15" customHeight="1" x14ac:dyDescent="0.2">
      <c r="A152" s="223" t="s">
        <v>190</v>
      </c>
      <c r="B152" s="85" t="s">
        <v>341</v>
      </c>
      <c r="C152" s="409">
        <v>250000</v>
      </c>
      <c r="D152" s="409">
        <f>D155</f>
        <v>249862</v>
      </c>
      <c r="E152" s="558">
        <f t="shared" si="2"/>
        <v>0.999448</v>
      </c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7"/>
      <c r="AA152" s="77"/>
      <c r="AB152" s="77"/>
      <c r="AC152" s="77"/>
      <c r="AD152" s="77"/>
      <c r="AE152" s="77"/>
      <c r="AF152" s="77"/>
      <c r="AG152" s="77"/>
      <c r="AH152" s="77"/>
      <c r="AI152" s="77"/>
      <c r="AJ152" s="77"/>
      <c r="AK152" s="77"/>
      <c r="AL152" s="77"/>
    </row>
    <row r="153" spans="1:38" s="52" customFormat="1" ht="15" customHeight="1" x14ac:dyDescent="0.2">
      <c r="A153" s="224" t="s">
        <v>432</v>
      </c>
      <c r="B153" s="302" t="s">
        <v>132</v>
      </c>
      <c r="C153" s="409"/>
      <c r="D153" s="409"/>
      <c r="E153" s="558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  <c r="AA153" s="77"/>
      <c r="AB153" s="77"/>
      <c r="AC153" s="77"/>
      <c r="AD153" s="77"/>
      <c r="AE153" s="77"/>
      <c r="AF153" s="77"/>
      <c r="AG153" s="77"/>
      <c r="AH153" s="77"/>
      <c r="AI153" s="77"/>
      <c r="AJ153" s="77"/>
      <c r="AK153" s="77"/>
      <c r="AL153" s="77"/>
    </row>
    <row r="154" spans="1:38" ht="12.75" customHeight="1" x14ac:dyDescent="0.2">
      <c r="A154" s="228" t="s">
        <v>91</v>
      </c>
      <c r="B154" s="326" t="s">
        <v>111</v>
      </c>
      <c r="C154" s="410"/>
      <c r="D154" s="410"/>
      <c r="E154" s="559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  <c r="AA154" s="77"/>
      <c r="AB154" s="77"/>
      <c r="AC154" s="77"/>
      <c r="AD154" s="77"/>
      <c r="AE154" s="77"/>
      <c r="AF154" s="77"/>
      <c r="AG154" s="77"/>
      <c r="AH154" s="77"/>
      <c r="AI154" s="77"/>
      <c r="AJ154" s="77"/>
      <c r="AK154" s="77"/>
      <c r="AL154" s="77"/>
    </row>
    <row r="155" spans="1:38" ht="12.75" customHeight="1" x14ac:dyDescent="0.2">
      <c r="A155" s="219">
        <v>4</v>
      </c>
      <c r="B155" s="346" t="s">
        <v>119</v>
      </c>
      <c r="C155" s="658">
        <v>250000</v>
      </c>
      <c r="D155" s="658">
        <f>D156</f>
        <v>249862</v>
      </c>
      <c r="E155" s="659">
        <f t="shared" si="2"/>
        <v>0.999448</v>
      </c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  <c r="AA155" s="77"/>
      <c r="AB155" s="77"/>
      <c r="AC155" s="77"/>
      <c r="AD155" s="77"/>
      <c r="AE155" s="77"/>
      <c r="AF155" s="77"/>
      <c r="AG155" s="77"/>
      <c r="AH155" s="77"/>
      <c r="AI155" s="77"/>
      <c r="AJ155" s="77"/>
      <c r="AK155" s="77"/>
      <c r="AL155" s="77"/>
    </row>
    <row r="156" spans="1:38" ht="12.75" customHeight="1" x14ac:dyDescent="0.2">
      <c r="A156" s="229">
        <v>42</v>
      </c>
      <c r="B156" s="347" t="s">
        <v>135</v>
      </c>
      <c r="C156" s="660">
        <v>250000</v>
      </c>
      <c r="D156" s="660">
        <f>D157</f>
        <v>249862</v>
      </c>
      <c r="E156" s="661">
        <f t="shared" si="2"/>
        <v>0.999448</v>
      </c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77"/>
      <c r="AG156" s="77"/>
      <c r="AH156" s="77"/>
      <c r="AI156" s="77"/>
      <c r="AJ156" s="77"/>
      <c r="AK156" s="77"/>
      <c r="AL156" s="77"/>
    </row>
    <row r="157" spans="1:38" ht="12.75" customHeight="1" x14ac:dyDescent="0.2">
      <c r="A157" s="230">
        <v>421</v>
      </c>
      <c r="B157" s="350" t="s">
        <v>42</v>
      </c>
      <c r="C157" s="694">
        <v>250000</v>
      </c>
      <c r="D157" s="694">
        <f>D158</f>
        <v>249862</v>
      </c>
      <c r="E157" s="695">
        <f t="shared" si="2"/>
        <v>0.999448</v>
      </c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  <c r="R157" s="77"/>
      <c r="S157" s="77"/>
      <c r="T157" s="77"/>
      <c r="U157" s="77"/>
      <c r="V157" s="77"/>
      <c r="W157" s="77"/>
      <c r="X157" s="77"/>
      <c r="Y157" s="77"/>
      <c r="Z157" s="77"/>
      <c r="AA157" s="77"/>
      <c r="AB157" s="77"/>
      <c r="AC157" s="77"/>
      <c r="AD157" s="77"/>
      <c r="AE157" s="77"/>
      <c r="AF157" s="77"/>
      <c r="AG157" s="77"/>
      <c r="AH157" s="77"/>
      <c r="AI157" s="77"/>
      <c r="AJ157" s="77"/>
      <c r="AK157" s="77"/>
      <c r="AL157" s="77"/>
    </row>
    <row r="158" spans="1:38" s="53" customFormat="1" ht="12.75" customHeight="1" x14ac:dyDescent="0.2">
      <c r="A158" s="231">
        <v>421</v>
      </c>
      <c r="B158" s="326" t="s">
        <v>342</v>
      </c>
      <c r="C158" s="410">
        <v>250000</v>
      </c>
      <c r="D158" s="410">
        <v>249862</v>
      </c>
      <c r="E158" s="559">
        <f t="shared" si="2"/>
        <v>0.999448</v>
      </c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77"/>
      <c r="Y158" s="77"/>
      <c r="Z158" s="77"/>
      <c r="AA158" s="77"/>
      <c r="AB158" s="77"/>
      <c r="AC158" s="77"/>
      <c r="AD158" s="77"/>
      <c r="AE158" s="77"/>
      <c r="AF158" s="77"/>
      <c r="AG158" s="77"/>
      <c r="AH158" s="77"/>
      <c r="AI158" s="77"/>
      <c r="AJ158" s="77"/>
      <c r="AK158" s="77"/>
      <c r="AL158" s="77"/>
    </row>
    <row r="159" spans="1:38" ht="24.75" customHeight="1" x14ac:dyDescent="0.2">
      <c r="A159" s="223" t="s">
        <v>190</v>
      </c>
      <c r="B159" s="458" t="s">
        <v>441</v>
      </c>
      <c r="C159" s="409">
        <v>0</v>
      </c>
      <c r="D159" s="409">
        <v>0</v>
      </c>
      <c r="E159" s="558">
        <v>0</v>
      </c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  <c r="AA159" s="77"/>
      <c r="AB159" s="77"/>
      <c r="AC159" s="77"/>
      <c r="AD159" s="77"/>
      <c r="AE159" s="77"/>
      <c r="AF159" s="77"/>
      <c r="AG159" s="77"/>
      <c r="AH159" s="77"/>
      <c r="AI159" s="77"/>
      <c r="AJ159" s="77"/>
      <c r="AK159" s="77"/>
      <c r="AL159" s="77"/>
    </row>
    <row r="160" spans="1:38" ht="15" customHeight="1" x14ac:dyDescent="0.2">
      <c r="A160" s="224" t="s">
        <v>340</v>
      </c>
      <c r="B160" s="302" t="s">
        <v>132</v>
      </c>
      <c r="C160" s="409"/>
      <c r="D160" s="409"/>
      <c r="E160" s="558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77"/>
      <c r="Y160" s="77"/>
      <c r="Z160" s="77"/>
      <c r="AA160" s="77"/>
      <c r="AB160" s="77"/>
      <c r="AC160" s="77"/>
      <c r="AD160" s="77"/>
      <c r="AE160" s="77"/>
      <c r="AF160" s="77"/>
      <c r="AG160" s="77"/>
      <c r="AH160" s="77"/>
      <c r="AI160" s="77"/>
      <c r="AJ160" s="77"/>
      <c r="AK160" s="77"/>
      <c r="AL160" s="77"/>
    </row>
    <row r="161" spans="1:38" ht="15" customHeight="1" x14ac:dyDescent="0.2">
      <c r="A161" s="228" t="s">
        <v>91</v>
      </c>
      <c r="B161" s="326" t="s">
        <v>439</v>
      </c>
      <c r="C161" s="410"/>
      <c r="D161" s="410"/>
      <c r="E161" s="559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77"/>
      <c r="Y161" s="77"/>
      <c r="Z161" s="77"/>
      <c r="AA161" s="77"/>
      <c r="AB161" s="77"/>
      <c r="AC161" s="77"/>
      <c r="AD161" s="77"/>
      <c r="AE161" s="77"/>
      <c r="AF161" s="77"/>
      <c r="AG161" s="77"/>
      <c r="AH161" s="77"/>
      <c r="AI161" s="77"/>
      <c r="AJ161" s="77"/>
      <c r="AK161" s="77"/>
      <c r="AL161" s="77"/>
    </row>
    <row r="162" spans="1:38" ht="12.75" customHeight="1" x14ac:dyDescent="0.2">
      <c r="A162" s="219">
        <v>4</v>
      </c>
      <c r="B162" s="346" t="s">
        <v>119</v>
      </c>
      <c r="C162" s="658">
        <v>0</v>
      </c>
      <c r="D162" s="658">
        <v>0</v>
      </c>
      <c r="E162" s="659">
        <v>0</v>
      </c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  <c r="R162" s="77"/>
      <c r="S162" s="77"/>
      <c r="T162" s="77"/>
      <c r="U162" s="77"/>
      <c r="V162" s="77"/>
      <c r="W162" s="77"/>
      <c r="X162" s="77"/>
      <c r="Y162" s="77"/>
      <c r="Z162" s="77"/>
      <c r="AA162" s="77"/>
      <c r="AB162" s="77"/>
      <c r="AC162" s="77"/>
      <c r="AD162" s="77"/>
      <c r="AE162" s="77"/>
      <c r="AF162" s="77"/>
      <c r="AG162" s="77"/>
      <c r="AH162" s="77"/>
      <c r="AI162" s="77"/>
      <c r="AJ162" s="77"/>
      <c r="AK162" s="77"/>
      <c r="AL162" s="77"/>
    </row>
    <row r="163" spans="1:38" ht="12.75" customHeight="1" x14ac:dyDescent="0.2">
      <c r="A163" s="229">
        <v>42</v>
      </c>
      <c r="B163" s="347" t="s">
        <v>135</v>
      </c>
      <c r="C163" s="660">
        <v>0</v>
      </c>
      <c r="D163" s="660">
        <v>0</v>
      </c>
      <c r="E163" s="661">
        <v>0</v>
      </c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  <c r="AA163" s="77"/>
      <c r="AB163" s="77"/>
      <c r="AC163" s="77"/>
      <c r="AD163" s="77"/>
      <c r="AE163" s="77"/>
      <c r="AF163" s="77"/>
      <c r="AG163" s="77"/>
      <c r="AH163" s="77"/>
      <c r="AI163" s="77"/>
      <c r="AJ163" s="77"/>
      <c r="AK163" s="77"/>
      <c r="AL163" s="77"/>
    </row>
    <row r="164" spans="1:38" s="53" customFormat="1" ht="12.75" customHeight="1" x14ac:dyDescent="0.2">
      <c r="A164" s="230">
        <v>421</v>
      </c>
      <c r="B164" s="350" t="s">
        <v>364</v>
      </c>
      <c r="C164" s="694">
        <v>0</v>
      </c>
      <c r="D164" s="694">
        <v>0</v>
      </c>
      <c r="E164" s="695">
        <v>0</v>
      </c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  <c r="R164" s="77"/>
      <c r="S164" s="77"/>
      <c r="T164" s="77"/>
      <c r="U164" s="77"/>
      <c r="V164" s="77"/>
      <c r="W164" s="77"/>
      <c r="X164" s="77"/>
      <c r="Y164" s="77"/>
      <c r="Z164" s="77"/>
      <c r="AA164" s="77"/>
      <c r="AB164" s="77"/>
      <c r="AC164" s="77"/>
      <c r="AD164" s="77"/>
      <c r="AE164" s="77"/>
      <c r="AF164" s="77"/>
      <c r="AG164" s="77"/>
      <c r="AH164" s="77"/>
      <c r="AI164" s="77"/>
      <c r="AJ164" s="77"/>
      <c r="AK164" s="77"/>
      <c r="AL164" s="77"/>
    </row>
    <row r="165" spans="1:38" ht="12.75" customHeight="1" x14ac:dyDescent="0.2">
      <c r="A165" s="231">
        <v>421</v>
      </c>
      <c r="B165" s="326" t="s">
        <v>363</v>
      </c>
      <c r="C165" s="410">
        <v>0</v>
      </c>
      <c r="D165" s="410">
        <v>0</v>
      </c>
      <c r="E165" s="559">
        <v>0</v>
      </c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  <c r="AA165" s="77"/>
      <c r="AB165" s="77"/>
      <c r="AC165" s="77"/>
      <c r="AD165" s="77"/>
      <c r="AE165" s="77"/>
      <c r="AF165" s="77"/>
      <c r="AG165" s="77"/>
      <c r="AH165" s="77"/>
      <c r="AI165" s="77"/>
      <c r="AJ165" s="77"/>
      <c r="AK165" s="77"/>
      <c r="AL165" s="77"/>
    </row>
    <row r="166" spans="1:38" ht="12.75" customHeight="1" x14ac:dyDescent="0.2">
      <c r="A166" s="223" t="s">
        <v>190</v>
      </c>
      <c r="B166" s="85" t="s">
        <v>344</v>
      </c>
      <c r="C166" s="409">
        <v>170000</v>
      </c>
      <c r="D166" s="409">
        <f>D169</f>
        <v>150874</v>
      </c>
      <c r="E166" s="558">
        <f t="shared" si="2"/>
        <v>0.88749411764705888</v>
      </c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  <c r="AA166" s="77"/>
      <c r="AB166" s="77"/>
      <c r="AC166" s="77"/>
      <c r="AD166" s="77"/>
      <c r="AE166" s="77"/>
      <c r="AF166" s="77"/>
      <c r="AG166" s="77"/>
      <c r="AH166" s="77"/>
      <c r="AI166" s="77"/>
      <c r="AJ166" s="77"/>
      <c r="AK166" s="77"/>
      <c r="AL166" s="77"/>
    </row>
    <row r="167" spans="1:38" ht="12.75" customHeight="1" x14ac:dyDescent="0.2">
      <c r="A167" s="224" t="s">
        <v>343</v>
      </c>
      <c r="B167" s="302" t="s">
        <v>132</v>
      </c>
      <c r="C167" s="409"/>
      <c r="D167" s="409"/>
      <c r="E167" s="558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  <c r="AA167" s="77"/>
      <c r="AB167" s="77"/>
      <c r="AC167" s="77"/>
      <c r="AD167" s="77"/>
      <c r="AE167" s="77"/>
      <c r="AF167" s="77"/>
      <c r="AG167" s="77"/>
      <c r="AH167" s="77"/>
      <c r="AI167" s="77"/>
      <c r="AJ167" s="77"/>
      <c r="AK167" s="77"/>
      <c r="AL167" s="77"/>
    </row>
    <row r="168" spans="1:38" ht="12.75" customHeight="1" x14ac:dyDescent="0.2">
      <c r="A168" s="228" t="s">
        <v>91</v>
      </c>
      <c r="B168" s="326" t="s">
        <v>111</v>
      </c>
      <c r="C168" s="410"/>
      <c r="D168" s="410"/>
      <c r="E168" s="559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  <c r="AA168" s="77"/>
      <c r="AB168" s="77"/>
      <c r="AC168" s="77"/>
      <c r="AD168" s="77"/>
      <c r="AE168" s="77"/>
      <c r="AF168" s="77"/>
      <c r="AG168" s="77"/>
      <c r="AH168" s="77"/>
      <c r="AI168" s="77"/>
      <c r="AJ168" s="77"/>
      <c r="AK168" s="77"/>
      <c r="AL168" s="77"/>
    </row>
    <row r="169" spans="1:38" ht="20.100000000000001" customHeight="1" x14ac:dyDescent="0.2">
      <c r="A169" s="219">
        <v>4</v>
      </c>
      <c r="B169" s="346" t="s">
        <v>119</v>
      </c>
      <c r="C169" s="658">
        <v>170000</v>
      </c>
      <c r="D169" s="658">
        <f>D170</f>
        <v>150874</v>
      </c>
      <c r="E169" s="659">
        <f t="shared" si="2"/>
        <v>0.88749411764705888</v>
      </c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  <c r="Z169" s="77"/>
      <c r="AA169" s="77"/>
      <c r="AB169" s="77"/>
      <c r="AC169" s="77"/>
      <c r="AD169" s="77"/>
      <c r="AE169" s="77"/>
      <c r="AF169" s="77"/>
      <c r="AG169" s="77"/>
      <c r="AH169" s="77"/>
      <c r="AI169" s="77"/>
      <c r="AJ169" s="77"/>
      <c r="AK169" s="77"/>
      <c r="AL169" s="77"/>
    </row>
    <row r="170" spans="1:38" s="54" customFormat="1" ht="15" customHeight="1" x14ac:dyDescent="0.2">
      <c r="A170" s="229">
        <v>42</v>
      </c>
      <c r="B170" s="347" t="s">
        <v>135</v>
      </c>
      <c r="C170" s="660">
        <v>170000</v>
      </c>
      <c r="D170" s="660">
        <f>D171</f>
        <v>150874</v>
      </c>
      <c r="E170" s="661">
        <f t="shared" si="2"/>
        <v>0.88749411764705888</v>
      </c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  <c r="R170" s="77"/>
      <c r="S170" s="77"/>
      <c r="T170" s="77"/>
      <c r="U170" s="77"/>
      <c r="V170" s="77"/>
      <c r="W170" s="77"/>
      <c r="X170" s="77"/>
      <c r="Y170" s="77"/>
      <c r="Z170" s="77"/>
      <c r="AA170" s="77"/>
      <c r="AB170" s="77"/>
      <c r="AC170" s="77"/>
      <c r="AD170" s="77"/>
      <c r="AE170" s="77"/>
      <c r="AF170" s="77"/>
      <c r="AG170" s="77"/>
      <c r="AH170" s="77"/>
      <c r="AI170" s="77"/>
      <c r="AJ170" s="77"/>
      <c r="AK170" s="77"/>
      <c r="AL170" s="77"/>
    </row>
    <row r="171" spans="1:38" ht="15" customHeight="1" x14ac:dyDescent="0.2">
      <c r="A171" s="230">
        <v>421</v>
      </c>
      <c r="B171" s="350" t="s">
        <v>42</v>
      </c>
      <c r="C171" s="694">
        <v>170000</v>
      </c>
      <c r="D171" s="694">
        <f>D172</f>
        <v>150874</v>
      </c>
      <c r="E171" s="695">
        <f t="shared" si="2"/>
        <v>0.88749411764705888</v>
      </c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  <c r="AA171" s="77"/>
      <c r="AB171" s="77"/>
      <c r="AC171" s="77"/>
      <c r="AD171" s="77"/>
      <c r="AE171" s="77"/>
      <c r="AF171" s="77"/>
      <c r="AG171" s="77"/>
      <c r="AH171" s="77"/>
      <c r="AI171" s="77"/>
      <c r="AJ171" s="77"/>
      <c r="AK171" s="77"/>
      <c r="AL171" s="77"/>
    </row>
    <row r="172" spans="1:38" ht="12.75" customHeight="1" x14ac:dyDescent="0.2">
      <c r="A172" s="231">
        <v>421</v>
      </c>
      <c r="B172" s="326" t="s">
        <v>345</v>
      </c>
      <c r="C172" s="410">
        <v>170000</v>
      </c>
      <c r="D172" s="410">
        <v>150874</v>
      </c>
      <c r="E172" s="559">
        <f t="shared" si="2"/>
        <v>0.88749411764705888</v>
      </c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  <c r="AA172" s="77"/>
      <c r="AB172" s="77"/>
      <c r="AC172" s="77"/>
      <c r="AD172" s="77"/>
      <c r="AE172" s="77"/>
      <c r="AF172" s="77"/>
      <c r="AG172" s="77"/>
      <c r="AH172" s="77"/>
      <c r="AI172" s="77"/>
      <c r="AJ172" s="77"/>
      <c r="AK172" s="77"/>
      <c r="AL172" s="77"/>
    </row>
    <row r="173" spans="1:38" ht="12.75" customHeight="1" x14ac:dyDescent="0.2">
      <c r="A173" s="223" t="s">
        <v>190</v>
      </c>
      <c r="B173" s="85" t="s">
        <v>458</v>
      </c>
      <c r="C173" s="409">
        <v>90000</v>
      </c>
      <c r="D173" s="409">
        <f>D176</f>
        <v>71775</v>
      </c>
      <c r="E173" s="558">
        <f t="shared" si="2"/>
        <v>0.79749999999999999</v>
      </c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77"/>
      <c r="AA173" s="77"/>
      <c r="AB173" s="77"/>
      <c r="AC173" s="77"/>
      <c r="AD173" s="77"/>
      <c r="AE173" s="77"/>
      <c r="AF173" s="77"/>
      <c r="AG173" s="77"/>
      <c r="AH173" s="77"/>
      <c r="AI173" s="77"/>
      <c r="AJ173" s="77"/>
      <c r="AK173" s="77"/>
      <c r="AL173" s="77"/>
    </row>
    <row r="174" spans="1:38" ht="12.75" customHeight="1" x14ac:dyDescent="0.2">
      <c r="A174" s="224" t="s">
        <v>457</v>
      </c>
      <c r="B174" s="302" t="s">
        <v>132</v>
      </c>
      <c r="C174" s="409"/>
      <c r="D174" s="409"/>
      <c r="E174" s="558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  <c r="AG174" s="77"/>
      <c r="AH174" s="77"/>
      <c r="AI174" s="77"/>
      <c r="AJ174" s="77"/>
      <c r="AK174" s="77"/>
      <c r="AL174" s="77"/>
    </row>
    <row r="175" spans="1:38" s="54" customFormat="1" ht="12.75" customHeight="1" x14ac:dyDescent="0.2">
      <c r="A175" s="228" t="s">
        <v>91</v>
      </c>
      <c r="B175" s="326" t="s">
        <v>111</v>
      </c>
      <c r="C175" s="410"/>
      <c r="D175" s="410"/>
      <c r="E175" s="559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  <c r="AA175" s="77"/>
      <c r="AB175" s="77"/>
      <c r="AC175" s="77"/>
      <c r="AD175" s="77"/>
      <c r="AE175" s="77"/>
      <c r="AF175" s="77"/>
      <c r="AG175" s="77"/>
      <c r="AH175" s="77"/>
      <c r="AI175" s="77"/>
      <c r="AJ175" s="77"/>
      <c r="AK175" s="77"/>
      <c r="AL175" s="77"/>
    </row>
    <row r="176" spans="1:38" ht="12.75" customHeight="1" x14ac:dyDescent="0.2">
      <c r="A176" s="219">
        <v>4</v>
      </c>
      <c r="B176" s="346" t="s">
        <v>119</v>
      </c>
      <c r="C176" s="658">
        <v>90000</v>
      </c>
      <c r="D176" s="658">
        <f>D177</f>
        <v>71775</v>
      </c>
      <c r="E176" s="659">
        <f t="shared" si="2"/>
        <v>0.79749999999999999</v>
      </c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  <c r="AA176" s="77"/>
      <c r="AB176" s="77"/>
      <c r="AC176" s="77"/>
      <c r="AD176" s="77"/>
      <c r="AE176" s="77"/>
      <c r="AF176" s="77"/>
      <c r="AG176" s="77"/>
      <c r="AH176" s="77"/>
      <c r="AI176" s="77"/>
      <c r="AJ176" s="77"/>
      <c r="AK176" s="77"/>
      <c r="AL176" s="77"/>
    </row>
    <row r="177" spans="1:38" ht="15" customHeight="1" x14ac:dyDescent="0.2">
      <c r="A177" s="229">
        <v>42</v>
      </c>
      <c r="B177" s="347" t="s">
        <v>135</v>
      </c>
      <c r="C177" s="660">
        <v>90000</v>
      </c>
      <c r="D177" s="660">
        <f>D178</f>
        <v>71775</v>
      </c>
      <c r="E177" s="661">
        <f t="shared" si="2"/>
        <v>0.79749999999999999</v>
      </c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  <c r="AA177" s="77"/>
      <c r="AB177" s="77"/>
      <c r="AC177" s="77"/>
      <c r="AD177" s="77"/>
      <c r="AE177" s="77"/>
      <c r="AF177" s="77"/>
      <c r="AG177" s="77"/>
      <c r="AH177" s="77"/>
      <c r="AI177" s="77"/>
      <c r="AJ177" s="77"/>
      <c r="AK177" s="77"/>
      <c r="AL177" s="77"/>
    </row>
    <row r="178" spans="1:38" ht="15" customHeight="1" x14ac:dyDescent="0.2">
      <c r="A178" s="230">
        <v>421</v>
      </c>
      <c r="B178" s="350" t="s">
        <v>42</v>
      </c>
      <c r="C178" s="694">
        <v>90000</v>
      </c>
      <c r="D178" s="694">
        <f>D179</f>
        <v>71775</v>
      </c>
      <c r="E178" s="695">
        <f t="shared" si="2"/>
        <v>0.79749999999999999</v>
      </c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77"/>
      <c r="Y178" s="77"/>
      <c r="Z178" s="77"/>
      <c r="AA178" s="77"/>
      <c r="AB178" s="77"/>
      <c r="AC178" s="77"/>
      <c r="AD178" s="77"/>
      <c r="AE178" s="77"/>
      <c r="AF178" s="77"/>
      <c r="AG178" s="77"/>
      <c r="AH178" s="77"/>
      <c r="AI178" s="77"/>
      <c r="AJ178" s="77"/>
      <c r="AK178" s="77"/>
      <c r="AL178" s="77"/>
    </row>
    <row r="179" spans="1:38" s="54" customFormat="1" ht="12.75" customHeight="1" x14ac:dyDescent="0.2">
      <c r="A179" s="231">
        <v>421</v>
      </c>
      <c r="B179" s="326" t="s">
        <v>364</v>
      </c>
      <c r="C179" s="410">
        <v>90000</v>
      </c>
      <c r="D179" s="410">
        <v>71775</v>
      </c>
      <c r="E179" s="559">
        <f t="shared" si="2"/>
        <v>0.79749999999999999</v>
      </c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  <c r="R179" s="77"/>
      <c r="S179" s="77"/>
      <c r="T179" s="77"/>
      <c r="U179" s="77"/>
      <c r="V179" s="77"/>
      <c r="W179" s="77"/>
      <c r="X179" s="77"/>
      <c r="Y179" s="77"/>
      <c r="Z179" s="77"/>
      <c r="AA179" s="77"/>
      <c r="AB179" s="77"/>
      <c r="AC179" s="77"/>
      <c r="AD179" s="77"/>
      <c r="AE179" s="77"/>
      <c r="AF179" s="77"/>
      <c r="AG179" s="77"/>
      <c r="AH179" s="77"/>
      <c r="AI179" s="77"/>
      <c r="AJ179" s="77"/>
      <c r="AK179" s="77"/>
      <c r="AL179" s="77"/>
    </row>
    <row r="180" spans="1:38" ht="12.75" customHeight="1" x14ac:dyDescent="0.2">
      <c r="A180" s="807" t="s">
        <v>303</v>
      </c>
      <c r="B180" s="808"/>
      <c r="C180" s="408">
        <v>112500</v>
      </c>
      <c r="D180" s="408">
        <f>D181</f>
        <v>73052</v>
      </c>
      <c r="E180" s="564">
        <f t="shared" si="2"/>
        <v>0.6493511111111111</v>
      </c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  <c r="AE180" s="77"/>
      <c r="AF180" s="77"/>
      <c r="AG180" s="77"/>
      <c r="AH180" s="77"/>
      <c r="AI180" s="77"/>
      <c r="AJ180" s="77"/>
      <c r="AK180" s="77"/>
      <c r="AL180" s="77"/>
    </row>
    <row r="181" spans="1:38" ht="12.75" customHeight="1" x14ac:dyDescent="0.2">
      <c r="A181" s="216" t="s">
        <v>129</v>
      </c>
      <c r="B181" s="301" t="s">
        <v>304</v>
      </c>
      <c r="C181" s="413">
        <v>112500</v>
      </c>
      <c r="D181" s="413">
        <f>D184</f>
        <v>73052</v>
      </c>
      <c r="E181" s="563">
        <f t="shared" si="2"/>
        <v>0.6493511111111111</v>
      </c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/>
      <c r="Y181" s="77"/>
      <c r="Z181" s="77"/>
      <c r="AA181" s="77"/>
      <c r="AB181" s="77"/>
      <c r="AC181" s="77"/>
      <c r="AD181" s="77"/>
      <c r="AE181" s="77"/>
      <c r="AF181" s="77"/>
      <c r="AG181" s="77"/>
      <c r="AH181" s="77"/>
      <c r="AI181" s="77"/>
      <c r="AJ181" s="77"/>
      <c r="AK181" s="77"/>
      <c r="AL181" s="77"/>
    </row>
    <row r="182" spans="1:38" ht="12.75" customHeight="1" x14ac:dyDescent="0.2">
      <c r="A182" s="217" t="s">
        <v>305</v>
      </c>
      <c r="B182" s="302" t="s">
        <v>132</v>
      </c>
      <c r="C182" s="409"/>
      <c r="D182" s="409"/>
      <c r="E182" s="558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77"/>
      <c r="AH182" s="77"/>
      <c r="AI182" s="77"/>
      <c r="AJ182" s="77"/>
      <c r="AK182" s="77"/>
      <c r="AL182" s="77"/>
    </row>
    <row r="183" spans="1:38" ht="12.75" customHeight="1" x14ac:dyDescent="0.2">
      <c r="A183" s="218" t="s">
        <v>133</v>
      </c>
      <c r="B183" s="326" t="s">
        <v>111</v>
      </c>
      <c r="C183" s="410"/>
      <c r="D183" s="410"/>
      <c r="E183" s="559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  <c r="AA183" s="77"/>
      <c r="AB183" s="77"/>
      <c r="AC183" s="77"/>
      <c r="AD183" s="77"/>
      <c r="AE183" s="77"/>
      <c r="AF183" s="77"/>
      <c r="AG183" s="77"/>
      <c r="AH183" s="77"/>
      <c r="AI183" s="77"/>
      <c r="AJ183" s="77"/>
      <c r="AK183" s="77"/>
      <c r="AL183" s="77"/>
    </row>
    <row r="184" spans="1:38" ht="12.75" customHeight="1" x14ac:dyDescent="0.2">
      <c r="A184" s="219">
        <v>4</v>
      </c>
      <c r="B184" s="346" t="s">
        <v>119</v>
      </c>
      <c r="C184" s="414">
        <v>112500</v>
      </c>
      <c r="D184" s="414">
        <f>D185</f>
        <v>73052</v>
      </c>
      <c r="E184" s="565">
        <f t="shared" si="2"/>
        <v>0.6493511111111111</v>
      </c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  <c r="AD184" s="77"/>
      <c r="AE184" s="77"/>
      <c r="AF184" s="77"/>
      <c r="AG184" s="77"/>
      <c r="AH184" s="77"/>
      <c r="AI184" s="77"/>
      <c r="AJ184" s="77"/>
      <c r="AK184" s="77"/>
      <c r="AL184" s="77"/>
    </row>
    <row r="185" spans="1:38" x14ac:dyDescent="0.2">
      <c r="A185" s="229">
        <v>42</v>
      </c>
      <c r="B185" s="347" t="s">
        <v>135</v>
      </c>
      <c r="C185" s="415">
        <v>112500</v>
      </c>
      <c r="D185" s="415">
        <f>D186+D189</f>
        <v>73052</v>
      </c>
      <c r="E185" s="566">
        <f t="shared" si="2"/>
        <v>0.6493511111111111</v>
      </c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  <c r="AG185" s="77"/>
      <c r="AH185" s="77"/>
      <c r="AI185" s="77"/>
      <c r="AJ185" s="77"/>
      <c r="AK185" s="77"/>
      <c r="AL185" s="77"/>
    </row>
    <row r="186" spans="1:38" ht="15" customHeight="1" x14ac:dyDescent="0.2">
      <c r="A186" s="226">
        <v>422</v>
      </c>
      <c r="B186" s="350" t="s">
        <v>43</v>
      </c>
      <c r="C186" s="416">
        <v>42500</v>
      </c>
      <c r="D186" s="416">
        <f>D187+D188</f>
        <v>21583</v>
      </c>
      <c r="E186" s="567">
        <f t="shared" si="2"/>
        <v>0.50783529411764705</v>
      </c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  <c r="AA186" s="77"/>
      <c r="AB186" s="77"/>
      <c r="AC186" s="77"/>
      <c r="AD186" s="77"/>
      <c r="AE186" s="77"/>
      <c r="AF186" s="77"/>
      <c r="AG186" s="77"/>
      <c r="AH186" s="77"/>
      <c r="AI186" s="77"/>
      <c r="AJ186" s="77"/>
      <c r="AK186" s="77"/>
      <c r="AL186" s="77"/>
    </row>
    <row r="187" spans="1:38" ht="12.75" customHeight="1" x14ac:dyDescent="0.2">
      <c r="A187" s="303">
        <v>422</v>
      </c>
      <c r="B187" s="352" t="s">
        <v>306</v>
      </c>
      <c r="C187" s="417">
        <v>30000</v>
      </c>
      <c r="D187" s="417">
        <v>21583</v>
      </c>
      <c r="E187" s="568">
        <f t="shared" si="2"/>
        <v>0.71943333333333337</v>
      </c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  <c r="AA187" s="77"/>
      <c r="AB187" s="77"/>
      <c r="AC187" s="77"/>
      <c r="AD187" s="77"/>
      <c r="AE187" s="77"/>
      <c r="AF187" s="77"/>
      <c r="AG187" s="77"/>
      <c r="AH187" s="77"/>
      <c r="AI187" s="77"/>
      <c r="AJ187" s="77"/>
      <c r="AK187" s="77"/>
      <c r="AL187" s="77"/>
    </row>
    <row r="188" spans="1:38" ht="12.75" customHeight="1" x14ac:dyDescent="0.2">
      <c r="A188" s="466">
        <v>422</v>
      </c>
      <c r="B188" s="352" t="s">
        <v>380</v>
      </c>
      <c r="C188" s="491">
        <v>12500</v>
      </c>
      <c r="D188" s="491">
        <v>0</v>
      </c>
      <c r="E188" s="569">
        <f t="shared" si="2"/>
        <v>0</v>
      </c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  <c r="AA188" s="77"/>
      <c r="AB188" s="77"/>
      <c r="AC188" s="77"/>
      <c r="AD188" s="77"/>
      <c r="AE188" s="77"/>
      <c r="AF188" s="77"/>
      <c r="AG188" s="77"/>
      <c r="AH188" s="77"/>
      <c r="AI188" s="77"/>
      <c r="AJ188" s="77"/>
      <c r="AK188" s="77"/>
      <c r="AL188" s="77"/>
    </row>
    <row r="189" spans="1:38" ht="12.75" customHeight="1" x14ac:dyDescent="0.2">
      <c r="A189" s="226">
        <v>426</v>
      </c>
      <c r="B189" s="350" t="s">
        <v>307</v>
      </c>
      <c r="C189" s="416">
        <v>70000</v>
      </c>
      <c r="D189" s="416">
        <f>D190</f>
        <v>51469</v>
      </c>
      <c r="E189" s="567">
        <f t="shared" si="2"/>
        <v>0.73527142857142858</v>
      </c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  <c r="AA189" s="77"/>
      <c r="AB189" s="77"/>
      <c r="AC189" s="77"/>
      <c r="AD189" s="77"/>
      <c r="AE189" s="77"/>
      <c r="AF189" s="77"/>
      <c r="AG189" s="77"/>
      <c r="AH189" s="77"/>
      <c r="AI189" s="77"/>
      <c r="AJ189" s="77"/>
      <c r="AK189" s="77"/>
      <c r="AL189" s="77"/>
    </row>
    <row r="190" spans="1:38" ht="12.75" customHeight="1" x14ac:dyDescent="0.2">
      <c r="A190" s="303">
        <v>426</v>
      </c>
      <c r="B190" s="352" t="s">
        <v>131</v>
      </c>
      <c r="C190" s="417">
        <v>70000</v>
      </c>
      <c r="D190" s="417">
        <v>51469</v>
      </c>
      <c r="E190" s="568">
        <f t="shared" si="2"/>
        <v>0.73527142857142858</v>
      </c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77"/>
      <c r="Y190" s="77"/>
      <c r="Z190" s="77"/>
      <c r="AA190" s="77"/>
      <c r="AB190" s="77"/>
      <c r="AC190" s="77"/>
      <c r="AD190" s="77"/>
      <c r="AE190" s="77"/>
      <c r="AF190" s="77"/>
      <c r="AG190" s="77"/>
      <c r="AH190" s="77"/>
      <c r="AI190" s="77"/>
      <c r="AJ190" s="77"/>
      <c r="AK190" s="77"/>
      <c r="AL190" s="77"/>
    </row>
    <row r="191" spans="1:38" ht="12.75" customHeight="1" x14ac:dyDescent="0.2">
      <c r="A191" s="232" t="s">
        <v>308</v>
      </c>
      <c r="B191" s="353"/>
      <c r="C191" s="418">
        <v>0</v>
      </c>
      <c r="D191" s="418">
        <v>0</v>
      </c>
      <c r="E191" s="570">
        <v>0</v>
      </c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7"/>
      <c r="Z191" s="77"/>
      <c r="AA191" s="77"/>
      <c r="AB191" s="77"/>
      <c r="AC191" s="77"/>
      <c r="AD191" s="77"/>
      <c r="AE191" s="77"/>
      <c r="AF191" s="77"/>
      <c r="AG191" s="77"/>
      <c r="AH191" s="77"/>
      <c r="AI191" s="77"/>
      <c r="AJ191" s="77"/>
      <c r="AK191" s="77"/>
      <c r="AL191" s="77"/>
    </row>
    <row r="192" spans="1:38" ht="26.25" customHeight="1" x14ac:dyDescent="0.2">
      <c r="A192" s="223" t="s">
        <v>190</v>
      </c>
      <c r="B192" s="85" t="s">
        <v>438</v>
      </c>
      <c r="C192" s="409">
        <v>0</v>
      </c>
      <c r="D192" s="409">
        <v>0</v>
      </c>
      <c r="E192" s="558">
        <v>0</v>
      </c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7"/>
      <c r="AE192" s="77"/>
      <c r="AF192" s="77"/>
      <c r="AG192" s="77"/>
      <c r="AH192" s="77"/>
      <c r="AI192" s="77"/>
      <c r="AJ192" s="77"/>
      <c r="AK192" s="77"/>
      <c r="AL192" s="77"/>
    </row>
    <row r="193" spans="1:38" ht="20.100000000000001" customHeight="1" x14ac:dyDescent="0.2">
      <c r="A193" s="224" t="s">
        <v>309</v>
      </c>
      <c r="B193" s="302" t="s">
        <v>269</v>
      </c>
      <c r="C193" s="409"/>
      <c r="D193" s="409">
        <v>0</v>
      </c>
      <c r="E193" s="558">
        <v>0</v>
      </c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  <c r="AD193" s="77"/>
      <c r="AE193" s="77"/>
      <c r="AF193" s="77"/>
      <c r="AG193" s="77"/>
      <c r="AH193" s="77"/>
      <c r="AI193" s="77"/>
      <c r="AJ193" s="77"/>
      <c r="AK193" s="77"/>
      <c r="AL193" s="77"/>
    </row>
    <row r="194" spans="1:38" ht="15" customHeight="1" x14ac:dyDescent="0.2">
      <c r="A194" s="228" t="s">
        <v>91</v>
      </c>
      <c r="B194" s="326" t="s">
        <v>111</v>
      </c>
      <c r="C194" s="410"/>
      <c r="D194" s="410">
        <v>0</v>
      </c>
      <c r="E194" s="559">
        <v>0</v>
      </c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  <c r="AD194" s="77"/>
      <c r="AE194" s="77"/>
      <c r="AF194" s="77"/>
      <c r="AG194" s="77"/>
      <c r="AH194" s="77"/>
      <c r="AI194" s="77"/>
      <c r="AJ194" s="77"/>
      <c r="AK194" s="77"/>
      <c r="AL194" s="77"/>
    </row>
    <row r="195" spans="1:38" ht="15" customHeight="1" x14ac:dyDescent="0.2">
      <c r="A195" s="219">
        <v>4</v>
      </c>
      <c r="B195" s="346" t="s">
        <v>119</v>
      </c>
      <c r="C195" s="658">
        <v>0</v>
      </c>
      <c r="D195" s="658">
        <v>0</v>
      </c>
      <c r="E195" s="659">
        <v>0</v>
      </c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  <c r="Z195" s="77"/>
      <c r="AA195" s="77"/>
      <c r="AB195" s="77"/>
      <c r="AC195" s="77"/>
      <c r="AD195" s="77"/>
      <c r="AE195" s="77"/>
      <c r="AF195" s="77"/>
      <c r="AG195" s="77"/>
      <c r="AH195" s="77"/>
      <c r="AI195" s="77"/>
      <c r="AJ195" s="77"/>
      <c r="AK195" s="77"/>
      <c r="AL195" s="77"/>
    </row>
    <row r="196" spans="1:38" ht="12.75" customHeight="1" x14ac:dyDescent="0.2">
      <c r="A196" s="229">
        <v>42</v>
      </c>
      <c r="B196" s="347" t="s">
        <v>135</v>
      </c>
      <c r="C196" s="660">
        <v>0</v>
      </c>
      <c r="D196" s="660">
        <v>0</v>
      </c>
      <c r="E196" s="661">
        <v>0</v>
      </c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  <c r="AG196" s="77"/>
      <c r="AH196" s="77"/>
      <c r="AI196" s="77"/>
      <c r="AJ196" s="77"/>
      <c r="AK196" s="77"/>
      <c r="AL196" s="77"/>
    </row>
    <row r="197" spans="1:38" ht="12.75" customHeight="1" x14ac:dyDescent="0.2">
      <c r="A197" s="230">
        <v>421</v>
      </c>
      <c r="B197" s="350" t="s">
        <v>42</v>
      </c>
      <c r="C197" s="694">
        <v>0</v>
      </c>
      <c r="D197" s="694">
        <v>0</v>
      </c>
      <c r="E197" s="695">
        <v>0</v>
      </c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  <c r="AA197" s="77"/>
      <c r="AB197" s="77"/>
      <c r="AC197" s="77"/>
      <c r="AD197" s="77"/>
      <c r="AE197" s="77"/>
      <c r="AF197" s="77"/>
      <c r="AG197" s="77"/>
      <c r="AH197" s="77"/>
      <c r="AI197" s="77"/>
      <c r="AJ197" s="77"/>
      <c r="AK197" s="77"/>
      <c r="AL197" s="77"/>
    </row>
    <row r="198" spans="1:38" ht="12.75" customHeight="1" x14ac:dyDescent="0.2">
      <c r="A198" s="231">
        <v>421</v>
      </c>
      <c r="B198" s="326" t="s">
        <v>346</v>
      </c>
      <c r="C198" s="410">
        <v>0</v>
      </c>
      <c r="D198" s="410">
        <v>0</v>
      </c>
      <c r="E198" s="559">
        <v>0</v>
      </c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</row>
    <row r="199" spans="1:38" ht="24" customHeight="1" x14ac:dyDescent="0.2">
      <c r="A199" s="223" t="s">
        <v>190</v>
      </c>
      <c r="B199" s="85" t="s">
        <v>347</v>
      </c>
      <c r="C199" s="409">
        <v>0</v>
      </c>
      <c r="D199" s="409"/>
      <c r="E199" s="558">
        <v>0</v>
      </c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  <c r="AH199" s="77"/>
      <c r="AI199" s="77"/>
      <c r="AJ199" s="77"/>
      <c r="AK199" s="77"/>
      <c r="AL199" s="77"/>
    </row>
    <row r="200" spans="1:38" ht="12.75" customHeight="1" x14ac:dyDescent="0.2">
      <c r="A200" s="224" t="s">
        <v>326</v>
      </c>
      <c r="B200" s="302" t="s">
        <v>269</v>
      </c>
      <c r="C200" s="409"/>
      <c r="D200" s="409">
        <v>0</v>
      </c>
      <c r="E200" s="558">
        <v>0</v>
      </c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  <c r="AH200" s="77"/>
      <c r="AI200" s="77"/>
      <c r="AJ200" s="77"/>
      <c r="AK200" s="77"/>
      <c r="AL200" s="77"/>
    </row>
    <row r="201" spans="1:38" ht="12.75" customHeight="1" x14ac:dyDescent="0.2">
      <c r="A201" s="228" t="s">
        <v>91</v>
      </c>
      <c r="B201" s="326" t="s">
        <v>111</v>
      </c>
      <c r="C201" s="410"/>
      <c r="D201" s="410">
        <v>0</v>
      </c>
      <c r="E201" s="559">
        <v>0</v>
      </c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77"/>
      <c r="AI201" s="77"/>
      <c r="AJ201" s="77"/>
      <c r="AK201" s="77"/>
      <c r="AL201" s="77"/>
    </row>
    <row r="202" spans="1:38" ht="12.75" customHeight="1" x14ac:dyDescent="0.2">
      <c r="A202" s="219">
        <v>4</v>
      </c>
      <c r="B202" s="346" t="s">
        <v>119</v>
      </c>
      <c r="C202" s="658">
        <v>0</v>
      </c>
      <c r="D202" s="658">
        <v>0</v>
      </c>
      <c r="E202" s="659">
        <v>0</v>
      </c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  <c r="AA202" s="77"/>
      <c r="AB202" s="77"/>
      <c r="AC202" s="77"/>
      <c r="AD202" s="77"/>
      <c r="AE202" s="77"/>
      <c r="AF202" s="77"/>
      <c r="AG202" s="77"/>
      <c r="AH202" s="77"/>
      <c r="AI202" s="77"/>
      <c r="AJ202" s="77"/>
      <c r="AK202" s="77"/>
      <c r="AL202" s="77"/>
    </row>
    <row r="203" spans="1:38" ht="15" customHeight="1" x14ac:dyDescent="0.2">
      <c r="A203" s="229">
        <v>42</v>
      </c>
      <c r="B203" s="347" t="s">
        <v>135</v>
      </c>
      <c r="C203" s="660">
        <v>0</v>
      </c>
      <c r="D203" s="660">
        <v>0</v>
      </c>
      <c r="E203" s="661">
        <v>0</v>
      </c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  <c r="AA203" s="77"/>
      <c r="AB203" s="77"/>
      <c r="AC203" s="77"/>
      <c r="AD203" s="77"/>
      <c r="AE203" s="77"/>
      <c r="AF203" s="77"/>
      <c r="AG203" s="77"/>
      <c r="AH203" s="77"/>
      <c r="AI203" s="77"/>
      <c r="AJ203" s="77"/>
      <c r="AK203" s="77"/>
      <c r="AL203" s="77"/>
    </row>
    <row r="204" spans="1:38" ht="15" customHeight="1" x14ac:dyDescent="0.2">
      <c r="A204" s="230">
        <v>421</v>
      </c>
      <c r="B204" s="350" t="s">
        <v>42</v>
      </c>
      <c r="C204" s="694">
        <v>0</v>
      </c>
      <c r="D204" s="694">
        <v>0</v>
      </c>
      <c r="E204" s="695">
        <v>0</v>
      </c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  <c r="AA204" s="77"/>
      <c r="AB204" s="77"/>
      <c r="AC204" s="77"/>
      <c r="AD204" s="77"/>
      <c r="AE204" s="77"/>
      <c r="AF204" s="77"/>
      <c r="AG204" s="77"/>
      <c r="AH204" s="77"/>
      <c r="AI204" s="77"/>
      <c r="AJ204" s="77"/>
      <c r="AK204" s="77"/>
      <c r="AL204" s="77"/>
    </row>
    <row r="205" spans="1:38" ht="12.75" customHeight="1" x14ac:dyDescent="0.2">
      <c r="A205" s="231">
        <v>421</v>
      </c>
      <c r="B205" s="326" t="s">
        <v>346</v>
      </c>
      <c r="C205" s="410">
        <v>0</v>
      </c>
      <c r="D205" s="410">
        <v>0</v>
      </c>
      <c r="E205" s="559">
        <v>0</v>
      </c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  <c r="AA205" s="77"/>
      <c r="AB205" s="77"/>
      <c r="AC205" s="77"/>
      <c r="AD205" s="77"/>
      <c r="AE205" s="77"/>
      <c r="AF205" s="77"/>
      <c r="AG205" s="77"/>
      <c r="AH205" s="77"/>
      <c r="AI205" s="77"/>
      <c r="AJ205" s="77"/>
      <c r="AK205" s="77"/>
      <c r="AL205" s="77"/>
    </row>
    <row r="206" spans="1:38" ht="12.75" customHeight="1" x14ac:dyDescent="0.2">
      <c r="A206" s="223" t="s">
        <v>190</v>
      </c>
      <c r="B206" s="458" t="s">
        <v>378</v>
      </c>
      <c r="C206" s="409">
        <v>0</v>
      </c>
      <c r="D206" s="409">
        <v>0</v>
      </c>
      <c r="E206" s="558">
        <v>0</v>
      </c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  <c r="AA206" s="77"/>
      <c r="AB206" s="77"/>
      <c r="AC206" s="77"/>
      <c r="AD206" s="77"/>
      <c r="AE206" s="77"/>
      <c r="AF206" s="77"/>
      <c r="AG206" s="77"/>
      <c r="AH206" s="77"/>
      <c r="AI206" s="77"/>
      <c r="AJ206" s="77"/>
      <c r="AK206" s="77"/>
      <c r="AL206" s="77"/>
    </row>
    <row r="207" spans="1:38" ht="12.75" customHeight="1" x14ac:dyDescent="0.2">
      <c r="A207" s="224" t="s">
        <v>327</v>
      </c>
      <c r="B207" s="302" t="s">
        <v>269</v>
      </c>
      <c r="C207" s="409"/>
      <c r="D207" s="409">
        <v>0</v>
      </c>
      <c r="E207" s="558">
        <v>0</v>
      </c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  <c r="AA207" s="77"/>
      <c r="AB207" s="77"/>
      <c r="AC207" s="77"/>
      <c r="AD207" s="77"/>
      <c r="AE207" s="77"/>
      <c r="AF207" s="77"/>
      <c r="AG207" s="77"/>
      <c r="AH207" s="77"/>
      <c r="AI207" s="77"/>
      <c r="AJ207" s="77"/>
      <c r="AK207" s="77"/>
      <c r="AL207" s="77"/>
    </row>
    <row r="208" spans="1:38" ht="12.75" customHeight="1" x14ac:dyDescent="0.2">
      <c r="A208" s="228" t="s">
        <v>91</v>
      </c>
      <c r="B208" s="326" t="s">
        <v>111</v>
      </c>
      <c r="C208" s="410"/>
      <c r="D208" s="410">
        <v>0</v>
      </c>
      <c r="E208" s="559">
        <v>0</v>
      </c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7"/>
      <c r="Z208" s="77"/>
      <c r="AA208" s="77"/>
      <c r="AB208" s="77"/>
      <c r="AC208" s="77"/>
      <c r="AD208" s="77"/>
      <c r="AE208" s="77"/>
      <c r="AF208" s="77"/>
      <c r="AG208" s="77"/>
      <c r="AH208" s="77"/>
      <c r="AI208" s="77"/>
      <c r="AJ208" s="77"/>
      <c r="AK208" s="77"/>
      <c r="AL208" s="77"/>
    </row>
    <row r="209" spans="1:38" ht="12.75" customHeight="1" x14ac:dyDescent="0.2">
      <c r="A209" s="219">
        <v>4</v>
      </c>
      <c r="B209" s="346" t="s">
        <v>119</v>
      </c>
      <c r="C209" s="658">
        <v>0</v>
      </c>
      <c r="D209" s="658">
        <v>0</v>
      </c>
      <c r="E209" s="659">
        <v>0</v>
      </c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/>
      <c r="Y209" s="77"/>
      <c r="Z209" s="77"/>
      <c r="AA209" s="77"/>
      <c r="AB209" s="77"/>
      <c r="AC209" s="77"/>
      <c r="AD209" s="77"/>
      <c r="AE209" s="77"/>
      <c r="AF209" s="77"/>
      <c r="AG209" s="77"/>
      <c r="AH209" s="77"/>
      <c r="AI209" s="77"/>
      <c r="AJ209" s="77"/>
      <c r="AK209" s="77"/>
      <c r="AL209" s="77"/>
    </row>
    <row r="210" spans="1:38" ht="20.100000000000001" customHeight="1" x14ac:dyDescent="0.2">
      <c r="A210" s="229">
        <v>42</v>
      </c>
      <c r="B210" s="347" t="s">
        <v>135</v>
      </c>
      <c r="C210" s="660">
        <v>0</v>
      </c>
      <c r="D210" s="660">
        <v>0</v>
      </c>
      <c r="E210" s="661">
        <v>0</v>
      </c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  <c r="AA210" s="77"/>
      <c r="AB210" s="77"/>
      <c r="AC210" s="77"/>
      <c r="AD210" s="77"/>
      <c r="AE210" s="77"/>
      <c r="AF210" s="77"/>
      <c r="AG210" s="77"/>
      <c r="AH210" s="77"/>
      <c r="AI210" s="77"/>
      <c r="AJ210" s="77"/>
      <c r="AK210" s="77"/>
      <c r="AL210" s="77"/>
    </row>
    <row r="211" spans="1:38" ht="20.100000000000001" customHeight="1" x14ac:dyDescent="0.2">
      <c r="A211" s="230">
        <v>421</v>
      </c>
      <c r="B211" s="350" t="s">
        <v>42</v>
      </c>
      <c r="C211" s="694">
        <v>0</v>
      </c>
      <c r="D211" s="694">
        <v>0</v>
      </c>
      <c r="E211" s="695">
        <v>0</v>
      </c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  <c r="Y211" s="77"/>
      <c r="Z211" s="77"/>
      <c r="AA211" s="77"/>
      <c r="AB211" s="77"/>
      <c r="AC211" s="77"/>
      <c r="AD211" s="77"/>
      <c r="AE211" s="77"/>
      <c r="AF211" s="77"/>
      <c r="AG211" s="77"/>
      <c r="AH211" s="77"/>
      <c r="AI211" s="77"/>
      <c r="AJ211" s="77"/>
      <c r="AK211" s="77"/>
      <c r="AL211" s="77"/>
    </row>
    <row r="212" spans="1:38" x14ac:dyDescent="0.2">
      <c r="A212" s="231">
        <v>421</v>
      </c>
      <c r="B212" s="326" t="s">
        <v>346</v>
      </c>
      <c r="C212" s="410">
        <v>0</v>
      </c>
      <c r="D212" s="410">
        <v>0</v>
      </c>
      <c r="E212" s="559">
        <v>0</v>
      </c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/>
      <c r="Y212" s="77"/>
      <c r="Z212" s="77"/>
      <c r="AA212" s="77"/>
      <c r="AB212" s="77"/>
      <c r="AC212" s="77"/>
      <c r="AD212" s="77"/>
      <c r="AE212" s="77"/>
      <c r="AF212" s="77"/>
      <c r="AG212" s="77"/>
      <c r="AH212" s="77"/>
      <c r="AI212" s="77"/>
      <c r="AJ212" s="77"/>
      <c r="AK212" s="77"/>
      <c r="AL212" s="77"/>
    </row>
    <row r="213" spans="1:38" ht="15" customHeight="1" x14ac:dyDescent="0.2">
      <c r="A213" s="803" t="s">
        <v>94</v>
      </c>
      <c r="B213" s="804"/>
      <c r="C213" s="419"/>
      <c r="D213" s="419"/>
      <c r="E213" s="571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7"/>
      <c r="Z213" s="77"/>
      <c r="AA213" s="77"/>
      <c r="AB213" s="77"/>
      <c r="AC213" s="77"/>
      <c r="AD213" s="77"/>
      <c r="AE213" s="77"/>
      <c r="AF213" s="77"/>
      <c r="AG213" s="77"/>
      <c r="AH213" s="77"/>
      <c r="AI213" s="77"/>
      <c r="AJ213" s="77"/>
      <c r="AK213" s="77"/>
      <c r="AL213" s="77"/>
    </row>
    <row r="214" spans="1:38" ht="12.75" customHeight="1" x14ac:dyDescent="0.2">
      <c r="A214" s="233" t="s">
        <v>242</v>
      </c>
      <c r="B214" s="354"/>
      <c r="C214" s="408">
        <v>240000</v>
      </c>
      <c r="D214" s="408">
        <f>D215+D224+D231+D238</f>
        <v>182865</v>
      </c>
      <c r="E214" s="564">
        <f t="shared" ref="E214:E259" si="3">D214/C214</f>
        <v>0.76193750000000005</v>
      </c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77"/>
      <c r="Y214" s="77"/>
      <c r="Z214" s="77"/>
      <c r="AA214" s="77"/>
      <c r="AB214" s="77"/>
      <c r="AC214" s="77"/>
      <c r="AD214" s="77"/>
      <c r="AE214" s="77"/>
      <c r="AF214" s="77"/>
      <c r="AG214" s="77"/>
      <c r="AH214" s="77"/>
      <c r="AI214" s="77"/>
      <c r="AJ214" s="77"/>
      <c r="AK214" s="77"/>
      <c r="AL214" s="77"/>
    </row>
    <row r="215" spans="1:38" ht="12.75" customHeight="1" x14ac:dyDescent="0.2">
      <c r="A215" s="234" t="s">
        <v>247</v>
      </c>
      <c r="B215" s="355" t="s">
        <v>183</v>
      </c>
      <c r="C215" s="409">
        <v>215000</v>
      </c>
      <c r="D215" s="409">
        <f>D218</f>
        <v>162877</v>
      </c>
      <c r="E215" s="558">
        <f t="shared" si="3"/>
        <v>0.7575674418604651</v>
      </c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  <c r="R215" s="77"/>
      <c r="S215" s="77"/>
      <c r="T215" s="77"/>
      <c r="U215" s="77"/>
      <c r="V215" s="77"/>
      <c r="W215" s="77"/>
      <c r="X215" s="77"/>
      <c r="Y215" s="77"/>
      <c r="Z215" s="77"/>
      <c r="AA215" s="77"/>
      <c r="AB215" s="77"/>
      <c r="AC215" s="77"/>
      <c r="AD215" s="77"/>
      <c r="AE215" s="77"/>
      <c r="AF215" s="77"/>
      <c r="AG215" s="77"/>
      <c r="AH215" s="77"/>
      <c r="AI215" s="77"/>
      <c r="AJ215" s="77"/>
      <c r="AK215" s="77"/>
      <c r="AL215" s="77"/>
    </row>
    <row r="216" spans="1:38" ht="12.75" customHeight="1" x14ac:dyDescent="0.2">
      <c r="A216" s="224"/>
      <c r="B216" s="349" t="s">
        <v>268</v>
      </c>
      <c r="C216" s="409"/>
      <c r="D216" s="409"/>
      <c r="E216" s="558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  <c r="R216" s="77"/>
      <c r="S216" s="77"/>
      <c r="T216" s="77"/>
      <c r="U216" s="77"/>
      <c r="V216" s="77"/>
      <c r="W216" s="77"/>
      <c r="X216" s="77"/>
      <c r="Y216" s="77"/>
      <c r="Z216" s="77"/>
      <c r="AA216" s="77"/>
      <c r="AB216" s="77"/>
      <c r="AC216" s="77"/>
      <c r="AD216" s="77"/>
      <c r="AE216" s="77"/>
      <c r="AF216" s="77"/>
      <c r="AG216" s="77"/>
      <c r="AH216" s="77"/>
      <c r="AI216" s="77"/>
      <c r="AJ216" s="77"/>
      <c r="AK216" s="77"/>
      <c r="AL216" s="77"/>
    </row>
    <row r="217" spans="1:38" ht="12.75" customHeight="1" x14ac:dyDescent="0.2">
      <c r="A217" s="225" t="s">
        <v>95</v>
      </c>
      <c r="B217" s="356" t="s">
        <v>110</v>
      </c>
      <c r="C217" s="410"/>
      <c r="D217" s="410"/>
      <c r="E217" s="559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  <c r="Z217" s="77"/>
      <c r="AA217" s="77"/>
      <c r="AB217" s="77"/>
      <c r="AC217" s="77"/>
      <c r="AD217" s="77"/>
      <c r="AE217" s="77"/>
      <c r="AF217" s="77"/>
      <c r="AG217" s="77"/>
      <c r="AH217" s="77"/>
      <c r="AI217" s="77"/>
      <c r="AJ217" s="77"/>
      <c r="AK217" s="77"/>
      <c r="AL217" s="77"/>
    </row>
    <row r="218" spans="1:38" ht="12.75" customHeight="1" x14ac:dyDescent="0.2">
      <c r="A218" s="200">
        <v>3</v>
      </c>
      <c r="B218" s="327" t="s">
        <v>58</v>
      </c>
      <c r="C218" s="658">
        <v>215000</v>
      </c>
      <c r="D218" s="658">
        <f>D219</f>
        <v>162877</v>
      </c>
      <c r="E218" s="659">
        <f t="shared" si="3"/>
        <v>0.7575674418604651</v>
      </c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  <c r="AA218" s="77"/>
      <c r="AB218" s="77"/>
      <c r="AC218" s="77"/>
      <c r="AD218" s="77"/>
      <c r="AE218" s="77"/>
      <c r="AF218" s="77"/>
      <c r="AG218" s="77"/>
      <c r="AH218" s="77"/>
      <c r="AI218" s="77"/>
      <c r="AJ218" s="77"/>
      <c r="AK218" s="77"/>
      <c r="AL218" s="77"/>
    </row>
    <row r="219" spans="1:38" ht="22.5" customHeight="1" x14ac:dyDescent="0.2">
      <c r="A219" s="193">
        <v>38</v>
      </c>
      <c r="B219" s="328" t="s">
        <v>37</v>
      </c>
      <c r="C219" s="660">
        <v>215000</v>
      </c>
      <c r="D219" s="660">
        <f>D220</f>
        <v>162877</v>
      </c>
      <c r="E219" s="661">
        <f t="shared" si="3"/>
        <v>0.7575674418604651</v>
      </c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  <c r="R219" s="77"/>
      <c r="S219" s="77"/>
      <c r="T219" s="77"/>
      <c r="U219" s="77"/>
      <c r="V219" s="77"/>
      <c r="W219" s="77"/>
      <c r="X219" s="77"/>
      <c r="Y219" s="77"/>
      <c r="Z219" s="77"/>
      <c r="AA219" s="77"/>
      <c r="AB219" s="77"/>
      <c r="AC219" s="77"/>
      <c r="AD219" s="77"/>
      <c r="AE219" s="77"/>
      <c r="AF219" s="77"/>
      <c r="AG219" s="77"/>
      <c r="AH219" s="77"/>
      <c r="AI219" s="77"/>
      <c r="AJ219" s="77"/>
      <c r="AK219" s="77"/>
      <c r="AL219" s="77"/>
    </row>
    <row r="220" spans="1:38" ht="15" customHeight="1" x14ac:dyDescent="0.2">
      <c r="A220" s="221">
        <v>381</v>
      </c>
      <c r="B220" s="333" t="s">
        <v>105</v>
      </c>
      <c r="C220" s="694">
        <v>215000</v>
      </c>
      <c r="D220" s="694">
        <f>D221+D222+D223</f>
        <v>162877</v>
      </c>
      <c r="E220" s="695">
        <f t="shared" si="3"/>
        <v>0.7575674418604651</v>
      </c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  <c r="Q220" s="77"/>
      <c r="R220" s="77"/>
      <c r="S220" s="77"/>
      <c r="T220" s="77"/>
      <c r="U220" s="77"/>
      <c r="V220" s="77"/>
      <c r="W220" s="77"/>
      <c r="X220" s="77"/>
      <c r="Y220" s="77"/>
      <c r="Z220" s="77"/>
      <c r="AA220" s="77"/>
      <c r="AB220" s="77"/>
      <c r="AC220" s="77"/>
      <c r="AD220" s="77"/>
      <c r="AE220" s="77"/>
      <c r="AF220" s="77"/>
      <c r="AG220" s="77"/>
      <c r="AH220" s="77"/>
      <c r="AI220" s="77"/>
      <c r="AJ220" s="77"/>
      <c r="AK220" s="77"/>
      <c r="AL220" s="77"/>
    </row>
    <row r="221" spans="1:38" ht="12.75" customHeight="1" x14ac:dyDescent="0.2">
      <c r="A221" s="195">
        <v>381</v>
      </c>
      <c r="B221" s="330" t="s">
        <v>105</v>
      </c>
      <c r="C221" s="420">
        <v>180000</v>
      </c>
      <c r="D221" s="420">
        <v>148033</v>
      </c>
      <c r="E221" s="573">
        <f t="shared" si="3"/>
        <v>0.8224055555555555</v>
      </c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  <c r="Q221" s="77"/>
      <c r="R221" s="77"/>
      <c r="S221" s="77"/>
      <c r="T221" s="77"/>
      <c r="U221" s="77"/>
      <c r="V221" s="77"/>
      <c r="W221" s="77"/>
      <c r="X221" s="77"/>
      <c r="Y221" s="77"/>
      <c r="Z221" s="77"/>
      <c r="AA221" s="77"/>
      <c r="AB221" s="77"/>
      <c r="AC221" s="77"/>
      <c r="AD221" s="77"/>
      <c r="AE221" s="77"/>
      <c r="AF221" s="77"/>
      <c r="AG221" s="77"/>
      <c r="AH221" s="77"/>
      <c r="AI221" s="77"/>
      <c r="AJ221" s="77"/>
      <c r="AK221" s="77"/>
      <c r="AL221" s="77"/>
    </row>
    <row r="222" spans="1:38" ht="12.75" customHeight="1" x14ac:dyDescent="0.2">
      <c r="A222" s="195">
        <v>381</v>
      </c>
      <c r="B222" s="330" t="s">
        <v>323</v>
      </c>
      <c r="C222" s="420">
        <v>0</v>
      </c>
      <c r="D222" s="420">
        <v>0</v>
      </c>
      <c r="E222" s="573">
        <v>0</v>
      </c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  <c r="Q222" s="77"/>
      <c r="R222" s="77"/>
      <c r="S222" s="77"/>
      <c r="T222" s="77"/>
      <c r="U222" s="77"/>
      <c r="V222" s="77"/>
      <c r="W222" s="77"/>
      <c r="X222" s="77"/>
      <c r="Y222" s="77"/>
      <c r="Z222" s="77"/>
      <c r="AA222" s="77"/>
      <c r="AB222" s="77"/>
      <c r="AC222" s="77"/>
      <c r="AD222" s="77"/>
      <c r="AE222" s="77"/>
      <c r="AF222" s="77"/>
      <c r="AG222" s="77"/>
      <c r="AH222" s="77"/>
      <c r="AI222" s="77"/>
      <c r="AJ222" s="77"/>
      <c r="AK222" s="77"/>
      <c r="AL222" s="77"/>
    </row>
    <row r="223" spans="1:38" ht="12.75" customHeight="1" x14ac:dyDescent="0.2">
      <c r="A223" s="475">
        <v>381</v>
      </c>
      <c r="B223" s="476" t="s">
        <v>348</v>
      </c>
      <c r="C223" s="666">
        <v>35000</v>
      </c>
      <c r="D223" s="666">
        <v>14844</v>
      </c>
      <c r="E223" s="667">
        <f t="shared" si="3"/>
        <v>0.42411428571428572</v>
      </c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  <c r="Q223" s="77"/>
      <c r="R223" s="77"/>
      <c r="S223" s="77"/>
      <c r="T223" s="77"/>
      <c r="U223" s="77"/>
      <c r="V223" s="77"/>
      <c r="W223" s="77"/>
      <c r="X223" s="77"/>
      <c r="Y223" s="77"/>
      <c r="Z223" s="77"/>
      <c r="AA223" s="77"/>
      <c r="AB223" s="77"/>
      <c r="AC223" s="77"/>
      <c r="AD223" s="77"/>
      <c r="AE223" s="77"/>
      <c r="AF223" s="77"/>
      <c r="AG223" s="77"/>
      <c r="AH223" s="77"/>
      <c r="AI223" s="77"/>
      <c r="AJ223" s="77"/>
      <c r="AK223" s="77"/>
      <c r="AL223" s="77"/>
    </row>
    <row r="224" spans="1:38" ht="12.75" customHeight="1" x14ac:dyDescent="0.2">
      <c r="A224" s="473" t="s">
        <v>248</v>
      </c>
      <c r="B224" s="85" t="s">
        <v>184</v>
      </c>
      <c r="C224" s="474">
        <v>5000</v>
      </c>
      <c r="D224" s="474">
        <v>0</v>
      </c>
      <c r="E224" s="572">
        <f t="shared" si="3"/>
        <v>0</v>
      </c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  <c r="Q224" s="77"/>
      <c r="R224" s="77"/>
      <c r="S224" s="77"/>
      <c r="T224" s="77"/>
      <c r="U224" s="77"/>
      <c r="V224" s="77"/>
      <c r="W224" s="77"/>
      <c r="X224" s="77"/>
      <c r="Y224" s="77"/>
      <c r="Z224" s="77"/>
      <c r="AA224" s="77"/>
      <c r="AB224" s="77"/>
      <c r="AC224" s="77"/>
      <c r="AD224" s="77"/>
      <c r="AE224" s="77"/>
      <c r="AF224" s="77"/>
      <c r="AG224" s="77"/>
      <c r="AH224" s="77"/>
      <c r="AI224" s="77"/>
      <c r="AJ224" s="77"/>
      <c r="AK224" s="77"/>
      <c r="AL224" s="77"/>
    </row>
    <row r="225" spans="1:38" ht="12.75" customHeight="1" x14ac:dyDescent="0.2">
      <c r="A225" s="235"/>
      <c r="B225" s="302" t="s">
        <v>268</v>
      </c>
      <c r="C225" s="411"/>
      <c r="D225" s="411"/>
      <c r="E225" s="561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  <c r="Q225" s="77"/>
      <c r="R225" s="77"/>
      <c r="S225" s="77"/>
      <c r="T225" s="77"/>
      <c r="U225" s="77"/>
      <c r="V225" s="77"/>
      <c r="W225" s="77"/>
      <c r="X225" s="77"/>
      <c r="Y225" s="77"/>
      <c r="Z225" s="77"/>
      <c r="AA225" s="77"/>
      <c r="AB225" s="77"/>
      <c r="AC225" s="77"/>
      <c r="AD225" s="77"/>
      <c r="AE225" s="77"/>
      <c r="AF225" s="77"/>
      <c r="AG225" s="77"/>
      <c r="AH225" s="77"/>
      <c r="AI225" s="77"/>
      <c r="AJ225" s="77"/>
      <c r="AK225" s="77"/>
      <c r="AL225" s="77"/>
    </row>
    <row r="226" spans="1:38" ht="12" customHeight="1" x14ac:dyDescent="0.2">
      <c r="A226" s="236" t="s">
        <v>93</v>
      </c>
      <c r="B226" s="330" t="s">
        <v>110</v>
      </c>
      <c r="C226" s="420"/>
      <c r="D226" s="420"/>
      <c r="E226" s="573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  <c r="R226" s="77"/>
      <c r="S226" s="77"/>
      <c r="T226" s="77"/>
      <c r="U226" s="77"/>
      <c r="V226" s="77"/>
      <c r="W226" s="77"/>
      <c r="X226" s="77"/>
      <c r="Y226" s="77"/>
      <c r="Z226" s="77"/>
      <c r="AA226" s="77"/>
      <c r="AB226" s="77"/>
      <c r="AC226" s="77"/>
      <c r="AD226" s="77"/>
      <c r="AE226" s="77"/>
      <c r="AF226" s="77"/>
      <c r="AG226" s="77"/>
      <c r="AH226" s="77"/>
      <c r="AI226" s="77"/>
      <c r="AJ226" s="77"/>
      <c r="AK226" s="77"/>
      <c r="AL226" s="77"/>
    </row>
    <row r="227" spans="1:38" ht="15" customHeight="1" x14ac:dyDescent="0.2">
      <c r="A227" s="200">
        <v>3</v>
      </c>
      <c r="B227" s="327" t="s">
        <v>58</v>
      </c>
      <c r="C227" s="658">
        <v>5000</v>
      </c>
      <c r="D227" s="658">
        <v>0</v>
      </c>
      <c r="E227" s="659">
        <f t="shared" si="3"/>
        <v>0</v>
      </c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  <c r="Q227" s="77"/>
      <c r="R227" s="77"/>
      <c r="S227" s="77"/>
      <c r="T227" s="77"/>
      <c r="U227" s="77"/>
      <c r="V227" s="77"/>
      <c r="W227" s="77"/>
      <c r="X227" s="77"/>
      <c r="Y227" s="77"/>
      <c r="Z227" s="77"/>
      <c r="AA227" s="77"/>
      <c r="AB227" s="77"/>
      <c r="AC227" s="77"/>
      <c r="AD227" s="77"/>
      <c r="AE227" s="77"/>
      <c r="AF227" s="77"/>
      <c r="AG227" s="77"/>
      <c r="AH227" s="77"/>
      <c r="AI227" s="77"/>
      <c r="AJ227" s="77"/>
      <c r="AK227" s="77"/>
      <c r="AL227" s="77"/>
    </row>
    <row r="228" spans="1:38" ht="12.75" customHeight="1" x14ac:dyDescent="0.2">
      <c r="A228" s="193">
        <v>38</v>
      </c>
      <c r="B228" s="328" t="s">
        <v>37</v>
      </c>
      <c r="C228" s="660">
        <v>5000</v>
      </c>
      <c r="D228" s="660">
        <v>0</v>
      </c>
      <c r="E228" s="661">
        <f t="shared" si="3"/>
        <v>0</v>
      </c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  <c r="Q228" s="77"/>
      <c r="R228" s="77"/>
      <c r="S228" s="77"/>
      <c r="T228" s="77"/>
      <c r="U228" s="77"/>
      <c r="V228" s="77"/>
      <c r="W228" s="77"/>
      <c r="X228" s="77"/>
      <c r="Y228" s="77"/>
      <c r="Z228" s="77"/>
      <c r="AA228" s="77"/>
      <c r="AB228" s="77"/>
      <c r="AC228" s="77"/>
      <c r="AD228" s="77"/>
      <c r="AE228" s="77"/>
      <c r="AF228" s="77"/>
      <c r="AG228" s="77"/>
      <c r="AH228" s="77"/>
      <c r="AI228" s="77"/>
      <c r="AJ228" s="77"/>
      <c r="AK228" s="77"/>
      <c r="AL228" s="77"/>
    </row>
    <row r="229" spans="1:38" ht="12.75" customHeight="1" x14ac:dyDescent="0.2">
      <c r="A229" s="221">
        <v>381</v>
      </c>
      <c r="B229" s="333" t="s">
        <v>105</v>
      </c>
      <c r="C229" s="694">
        <v>5000</v>
      </c>
      <c r="D229" s="694">
        <v>0</v>
      </c>
      <c r="E229" s="695">
        <f t="shared" si="3"/>
        <v>0</v>
      </c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  <c r="Q229" s="77"/>
      <c r="R229" s="77"/>
      <c r="S229" s="77"/>
      <c r="T229" s="77"/>
      <c r="U229" s="77"/>
      <c r="V229" s="77"/>
      <c r="W229" s="77"/>
      <c r="X229" s="77"/>
      <c r="Y229" s="77"/>
      <c r="Z229" s="77"/>
      <c r="AA229" s="77"/>
      <c r="AB229" s="77"/>
      <c r="AC229" s="77"/>
      <c r="AD229" s="77"/>
      <c r="AE229" s="77"/>
      <c r="AF229" s="77"/>
      <c r="AG229" s="77"/>
      <c r="AH229" s="77"/>
      <c r="AI229" s="77"/>
      <c r="AJ229" s="77"/>
      <c r="AK229" s="77"/>
      <c r="AL229" s="77"/>
    </row>
    <row r="230" spans="1:38" ht="12.75" customHeight="1" x14ac:dyDescent="0.2">
      <c r="A230" s="195">
        <v>381</v>
      </c>
      <c r="B230" s="330" t="s">
        <v>105</v>
      </c>
      <c r="C230" s="696">
        <v>5000</v>
      </c>
      <c r="D230" s="696">
        <v>0</v>
      </c>
      <c r="E230" s="697">
        <f t="shared" si="3"/>
        <v>0</v>
      </c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  <c r="R230" s="77"/>
      <c r="S230" s="77"/>
      <c r="T230" s="77"/>
      <c r="U230" s="77"/>
      <c r="V230" s="77"/>
      <c r="W230" s="77"/>
      <c r="X230" s="77"/>
      <c r="Y230" s="77"/>
      <c r="Z230" s="77"/>
      <c r="AA230" s="77"/>
      <c r="AB230" s="77"/>
      <c r="AC230" s="77"/>
      <c r="AD230" s="77"/>
      <c r="AE230" s="77"/>
      <c r="AF230" s="77"/>
      <c r="AG230" s="77"/>
      <c r="AH230" s="77"/>
      <c r="AI230" s="77"/>
      <c r="AJ230" s="77"/>
      <c r="AK230" s="77"/>
      <c r="AL230" s="77"/>
    </row>
    <row r="231" spans="1:38" ht="12.75" customHeight="1" x14ac:dyDescent="0.2">
      <c r="A231" s="223" t="s">
        <v>249</v>
      </c>
      <c r="B231" s="355" t="s">
        <v>185</v>
      </c>
      <c r="C231" s="409">
        <v>5000</v>
      </c>
      <c r="D231" s="409">
        <f>D234</f>
        <v>5000</v>
      </c>
      <c r="E231" s="558">
        <f t="shared" si="3"/>
        <v>1</v>
      </c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  <c r="Q231" s="77"/>
      <c r="R231" s="77"/>
      <c r="S231" s="77"/>
      <c r="T231" s="77"/>
      <c r="U231" s="77"/>
      <c r="V231" s="77"/>
      <c r="W231" s="77"/>
      <c r="X231" s="77"/>
      <c r="Y231" s="77"/>
      <c r="Z231" s="77"/>
      <c r="AA231" s="77"/>
      <c r="AB231" s="77"/>
      <c r="AC231" s="77"/>
      <c r="AD231" s="77"/>
      <c r="AE231" s="77"/>
      <c r="AF231" s="77"/>
      <c r="AG231" s="77"/>
      <c r="AH231" s="77"/>
      <c r="AI231" s="77"/>
      <c r="AJ231" s="77"/>
      <c r="AK231" s="77"/>
      <c r="AL231" s="77"/>
    </row>
    <row r="232" spans="1:38" ht="12.75" customHeight="1" x14ac:dyDescent="0.2">
      <c r="A232" s="224"/>
      <c r="B232" s="302" t="s">
        <v>268</v>
      </c>
      <c r="C232" s="409"/>
      <c r="D232" s="409"/>
      <c r="E232" s="558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  <c r="Q232" s="77"/>
      <c r="R232" s="77"/>
      <c r="S232" s="77"/>
      <c r="T232" s="77"/>
      <c r="U232" s="77"/>
      <c r="V232" s="77"/>
      <c r="W232" s="77"/>
      <c r="X232" s="77"/>
      <c r="Y232" s="77"/>
      <c r="Z232" s="77"/>
      <c r="AA232" s="77"/>
      <c r="AB232" s="77"/>
      <c r="AC232" s="77"/>
      <c r="AD232" s="77"/>
      <c r="AE232" s="77"/>
      <c r="AF232" s="77"/>
      <c r="AG232" s="77"/>
      <c r="AH232" s="77"/>
      <c r="AI232" s="77"/>
      <c r="AJ232" s="77"/>
      <c r="AK232" s="77"/>
      <c r="AL232" s="77"/>
    </row>
    <row r="233" spans="1:38" ht="11.25" customHeight="1" x14ac:dyDescent="0.2">
      <c r="A233" s="236" t="s">
        <v>93</v>
      </c>
      <c r="B233" s="330" t="s">
        <v>110</v>
      </c>
      <c r="C233" s="420"/>
      <c r="D233" s="420"/>
      <c r="E233" s="573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  <c r="R233" s="77"/>
      <c r="S233" s="77"/>
      <c r="T233" s="77"/>
      <c r="U233" s="77"/>
      <c r="V233" s="77"/>
      <c r="W233" s="77"/>
      <c r="X233" s="77"/>
      <c r="Y233" s="77"/>
      <c r="Z233" s="77"/>
      <c r="AA233" s="77"/>
      <c r="AB233" s="77"/>
      <c r="AC233" s="77"/>
      <c r="AD233" s="77"/>
      <c r="AE233" s="77"/>
      <c r="AF233" s="77"/>
      <c r="AG233" s="77"/>
      <c r="AH233" s="77"/>
      <c r="AI233" s="77"/>
      <c r="AJ233" s="77"/>
      <c r="AK233" s="77"/>
      <c r="AL233" s="77"/>
    </row>
    <row r="234" spans="1:38" ht="15" customHeight="1" x14ac:dyDescent="0.2">
      <c r="A234" s="200">
        <v>3</v>
      </c>
      <c r="B234" s="327" t="s">
        <v>58</v>
      </c>
      <c r="C234" s="658">
        <v>5000</v>
      </c>
      <c r="D234" s="658">
        <f>D235</f>
        <v>5000</v>
      </c>
      <c r="E234" s="659">
        <f t="shared" si="3"/>
        <v>1</v>
      </c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  <c r="Q234" s="77"/>
      <c r="R234" s="77"/>
      <c r="S234" s="77"/>
      <c r="T234" s="77"/>
      <c r="U234" s="77"/>
      <c r="V234" s="77"/>
      <c r="W234" s="77"/>
      <c r="X234" s="77"/>
      <c r="Y234" s="77"/>
      <c r="Z234" s="77"/>
      <c r="AA234" s="77"/>
      <c r="AB234" s="77"/>
      <c r="AC234" s="77"/>
      <c r="AD234" s="77"/>
      <c r="AE234" s="77"/>
      <c r="AF234" s="77"/>
      <c r="AG234" s="77"/>
      <c r="AH234" s="77"/>
      <c r="AI234" s="77"/>
      <c r="AJ234" s="77"/>
      <c r="AK234" s="77"/>
      <c r="AL234" s="77"/>
    </row>
    <row r="235" spans="1:38" ht="12.75" customHeight="1" x14ac:dyDescent="0.2">
      <c r="A235" s="193">
        <v>38</v>
      </c>
      <c r="B235" s="328" t="s">
        <v>37</v>
      </c>
      <c r="C235" s="660">
        <v>5000</v>
      </c>
      <c r="D235" s="660">
        <f>D236</f>
        <v>5000</v>
      </c>
      <c r="E235" s="661">
        <f t="shared" si="3"/>
        <v>1</v>
      </c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  <c r="Y235" s="77"/>
      <c r="Z235" s="77"/>
      <c r="AA235" s="77"/>
      <c r="AB235" s="77"/>
      <c r="AC235" s="77"/>
      <c r="AD235" s="77"/>
      <c r="AE235" s="77"/>
      <c r="AF235" s="77"/>
      <c r="AG235" s="77"/>
      <c r="AH235" s="77"/>
      <c r="AI235" s="77"/>
      <c r="AJ235" s="77"/>
      <c r="AK235" s="77"/>
      <c r="AL235" s="77"/>
    </row>
    <row r="236" spans="1:38" ht="12.75" customHeight="1" x14ac:dyDescent="0.2">
      <c r="A236" s="221">
        <v>381</v>
      </c>
      <c r="B236" s="333" t="s">
        <v>105</v>
      </c>
      <c r="C236" s="694">
        <v>5000</v>
      </c>
      <c r="D236" s="694">
        <f>D237</f>
        <v>5000</v>
      </c>
      <c r="E236" s="695">
        <f t="shared" si="3"/>
        <v>1</v>
      </c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  <c r="Q236" s="77"/>
      <c r="R236" s="77"/>
      <c r="S236" s="77"/>
      <c r="T236" s="77"/>
      <c r="U236" s="77"/>
      <c r="V236" s="77"/>
      <c r="W236" s="77"/>
      <c r="X236" s="77"/>
      <c r="Y236" s="77"/>
      <c r="Z236" s="77"/>
      <c r="AA236" s="77"/>
      <c r="AB236" s="77"/>
      <c r="AC236" s="77"/>
      <c r="AD236" s="77"/>
      <c r="AE236" s="77"/>
      <c r="AF236" s="77"/>
      <c r="AG236" s="77"/>
      <c r="AH236" s="77"/>
      <c r="AI236" s="77"/>
      <c r="AJ236" s="77"/>
      <c r="AK236" s="77"/>
      <c r="AL236" s="77"/>
    </row>
    <row r="237" spans="1:38" ht="15" customHeight="1" x14ac:dyDescent="0.2">
      <c r="A237" s="195">
        <v>381</v>
      </c>
      <c r="B237" s="330" t="s">
        <v>105</v>
      </c>
      <c r="C237" s="696">
        <v>5000</v>
      </c>
      <c r="D237" s="696">
        <v>5000</v>
      </c>
      <c r="E237" s="697">
        <f t="shared" si="3"/>
        <v>1</v>
      </c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  <c r="Q237" s="77"/>
      <c r="R237" s="77"/>
      <c r="S237" s="77"/>
      <c r="T237" s="77"/>
      <c r="U237" s="77"/>
      <c r="V237" s="77"/>
      <c r="W237" s="77"/>
      <c r="X237" s="77"/>
      <c r="Y237" s="77"/>
      <c r="Z237" s="77"/>
      <c r="AA237" s="77"/>
      <c r="AB237" s="77"/>
      <c r="AC237" s="77"/>
      <c r="AD237" s="77"/>
      <c r="AE237" s="77"/>
      <c r="AF237" s="77"/>
      <c r="AG237" s="77"/>
      <c r="AH237" s="77"/>
      <c r="AI237" s="77"/>
      <c r="AJ237" s="77"/>
      <c r="AK237" s="77"/>
      <c r="AL237" s="77"/>
    </row>
    <row r="238" spans="1:38" ht="12.75" customHeight="1" x14ac:dyDescent="0.2">
      <c r="A238" s="223" t="s">
        <v>454</v>
      </c>
      <c r="B238" s="355" t="s">
        <v>455</v>
      </c>
      <c r="C238" s="409">
        <v>15000</v>
      </c>
      <c r="D238" s="409">
        <f>D241</f>
        <v>14988</v>
      </c>
      <c r="E238" s="558">
        <f t="shared" si="3"/>
        <v>0.99919999999999998</v>
      </c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  <c r="Q238" s="77"/>
      <c r="R238" s="77"/>
      <c r="S238" s="77"/>
      <c r="T238" s="77"/>
      <c r="U238" s="77"/>
      <c r="V238" s="77"/>
      <c r="W238" s="77"/>
      <c r="X238" s="77"/>
      <c r="Y238" s="77"/>
      <c r="Z238" s="77"/>
      <c r="AA238" s="77"/>
      <c r="AB238" s="77"/>
      <c r="AC238" s="77"/>
      <c r="AD238" s="77"/>
      <c r="AE238" s="77"/>
      <c r="AF238" s="77"/>
      <c r="AG238" s="77"/>
      <c r="AH238" s="77"/>
      <c r="AI238" s="77"/>
      <c r="AJ238" s="77"/>
      <c r="AK238" s="77"/>
      <c r="AL238" s="77"/>
    </row>
    <row r="239" spans="1:38" ht="12.75" customHeight="1" x14ac:dyDescent="0.2">
      <c r="A239" s="224"/>
      <c r="B239" s="302" t="s">
        <v>268</v>
      </c>
      <c r="C239" s="409"/>
      <c r="D239" s="409"/>
      <c r="E239" s="558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  <c r="Q239" s="77"/>
      <c r="R239" s="77"/>
      <c r="S239" s="77"/>
      <c r="T239" s="77"/>
      <c r="U239" s="77"/>
      <c r="V239" s="77"/>
      <c r="W239" s="77"/>
      <c r="X239" s="77"/>
      <c r="Y239" s="77"/>
      <c r="Z239" s="77"/>
      <c r="AA239" s="77"/>
      <c r="AB239" s="77"/>
      <c r="AC239" s="77"/>
      <c r="AD239" s="77"/>
      <c r="AE239" s="77"/>
      <c r="AF239" s="77"/>
      <c r="AG239" s="77"/>
      <c r="AH239" s="77"/>
      <c r="AI239" s="77"/>
      <c r="AJ239" s="77"/>
      <c r="AK239" s="77"/>
      <c r="AL239" s="77"/>
    </row>
    <row r="240" spans="1:38" ht="17.25" customHeight="1" x14ac:dyDescent="0.2">
      <c r="A240" s="236" t="s">
        <v>93</v>
      </c>
      <c r="B240" s="330" t="s">
        <v>110</v>
      </c>
      <c r="C240" s="420"/>
      <c r="D240" s="420"/>
      <c r="E240" s="573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  <c r="Q240" s="77"/>
      <c r="R240" s="77"/>
      <c r="S240" s="77"/>
      <c r="T240" s="77"/>
      <c r="U240" s="77"/>
      <c r="V240" s="77"/>
      <c r="W240" s="77"/>
      <c r="X240" s="77"/>
      <c r="Y240" s="77"/>
      <c r="Z240" s="77"/>
      <c r="AA240" s="77"/>
      <c r="AB240" s="77"/>
      <c r="AC240" s="77"/>
      <c r="AD240" s="77"/>
      <c r="AE240" s="77"/>
      <c r="AF240" s="77"/>
      <c r="AG240" s="77"/>
      <c r="AH240" s="77"/>
      <c r="AI240" s="77"/>
      <c r="AJ240" s="77"/>
      <c r="AK240" s="77"/>
      <c r="AL240" s="77"/>
    </row>
    <row r="241" spans="1:38" ht="15" customHeight="1" x14ac:dyDescent="0.2">
      <c r="A241" s="200">
        <v>3</v>
      </c>
      <c r="B241" s="327" t="s">
        <v>58</v>
      </c>
      <c r="C241" s="658">
        <v>15000</v>
      </c>
      <c r="D241" s="658">
        <f>D242</f>
        <v>14988</v>
      </c>
      <c r="E241" s="659">
        <f t="shared" si="3"/>
        <v>0.99919999999999998</v>
      </c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  <c r="Q241" s="77"/>
      <c r="R241" s="77"/>
      <c r="S241" s="77"/>
      <c r="T241" s="77"/>
      <c r="U241" s="77"/>
      <c r="V241" s="77"/>
      <c r="W241" s="77"/>
      <c r="X241" s="77"/>
      <c r="Y241" s="77"/>
      <c r="Z241" s="77"/>
      <c r="AA241" s="77"/>
      <c r="AB241" s="77"/>
      <c r="AC241" s="77"/>
      <c r="AD241" s="77"/>
      <c r="AE241" s="77"/>
      <c r="AF241" s="77"/>
      <c r="AG241" s="77"/>
      <c r="AH241" s="77"/>
      <c r="AI241" s="77"/>
      <c r="AJ241" s="77"/>
      <c r="AK241" s="77"/>
      <c r="AL241" s="77"/>
    </row>
    <row r="242" spans="1:38" ht="12.75" customHeight="1" x14ac:dyDescent="0.2">
      <c r="A242" s="193">
        <v>38</v>
      </c>
      <c r="B242" s="328" t="s">
        <v>37</v>
      </c>
      <c r="C242" s="660">
        <v>15000</v>
      </c>
      <c r="D242" s="660">
        <f>D243</f>
        <v>14988</v>
      </c>
      <c r="E242" s="661">
        <f t="shared" si="3"/>
        <v>0.99919999999999998</v>
      </c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  <c r="Q242" s="77"/>
      <c r="R242" s="77"/>
      <c r="S242" s="77"/>
      <c r="T242" s="77"/>
      <c r="U242" s="77"/>
      <c r="V242" s="77"/>
      <c r="W242" s="77"/>
      <c r="X242" s="77"/>
      <c r="Y242" s="77"/>
      <c r="Z242" s="77"/>
      <c r="AA242" s="77"/>
      <c r="AB242" s="77"/>
      <c r="AC242" s="77"/>
      <c r="AD242" s="77"/>
      <c r="AE242" s="77"/>
      <c r="AF242" s="77"/>
      <c r="AG242" s="77"/>
      <c r="AH242" s="77"/>
      <c r="AI242" s="77"/>
      <c r="AJ242" s="77"/>
      <c r="AK242" s="77"/>
      <c r="AL242" s="77"/>
    </row>
    <row r="243" spans="1:38" ht="12.75" customHeight="1" x14ac:dyDescent="0.2">
      <c r="A243" s="221">
        <v>381</v>
      </c>
      <c r="B243" s="333" t="s">
        <v>105</v>
      </c>
      <c r="C243" s="694">
        <v>15000</v>
      </c>
      <c r="D243" s="694">
        <f>D244</f>
        <v>14988</v>
      </c>
      <c r="E243" s="695">
        <f t="shared" si="3"/>
        <v>0.99919999999999998</v>
      </c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  <c r="Q243" s="77"/>
      <c r="R243" s="77"/>
      <c r="S243" s="77"/>
      <c r="T243" s="77"/>
      <c r="U243" s="77"/>
      <c r="V243" s="77"/>
      <c r="W243" s="77"/>
      <c r="X243" s="77"/>
      <c r="Y243" s="77"/>
      <c r="Z243" s="77"/>
      <c r="AA243" s="77"/>
      <c r="AB243" s="77"/>
      <c r="AC243" s="77"/>
      <c r="AD243" s="77"/>
      <c r="AE243" s="77"/>
      <c r="AF243" s="77"/>
      <c r="AG243" s="77"/>
      <c r="AH243" s="77"/>
      <c r="AI243" s="77"/>
      <c r="AJ243" s="77"/>
      <c r="AK243" s="77"/>
      <c r="AL243" s="77"/>
    </row>
    <row r="244" spans="1:38" ht="26.25" customHeight="1" x14ac:dyDescent="0.2">
      <c r="A244" s="195">
        <v>381</v>
      </c>
      <c r="B244" s="330" t="s">
        <v>456</v>
      </c>
      <c r="C244" s="696">
        <v>15000</v>
      </c>
      <c r="D244" s="696">
        <v>14988</v>
      </c>
      <c r="E244" s="697">
        <f t="shared" si="3"/>
        <v>0.99919999999999998</v>
      </c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  <c r="Q244" s="77"/>
      <c r="R244" s="77"/>
      <c r="S244" s="77"/>
      <c r="T244" s="77"/>
      <c r="U244" s="77"/>
      <c r="V244" s="77"/>
      <c r="W244" s="77"/>
      <c r="X244" s="77"/>
      <c r="Y244" s="77"/>
      <c r="Z244" s="77"/>
      <c r="AA244" s="77"/>
      <c r="AB244" s="77"/>
      <c r="AC244" s="77"/>
      <c r="AD244" s="77"/>
      <c r="AE244" s="77"/>
      <c r="AF244" s="77"/>
      <c r="AG244" s="77"/>
      <c r="AH244" s="77"/>
      <c r="AI244" s="77"/>
      <c r="AJ244" s="77"/>
      <c r="AK244" s="77"/>
      <c r="AL244" s="77"/>
    </row>
    <row r="245" spans="1:38" ht="12.75" customHeight="1" x14ac:dyDescent="0.2">
      <c r="A245" s="801" t="s">
        <v>62</v>
      </c>
      <c r="B245" s="802"/>
      <c r="C245" s="421"/>
      <c r="D245" s="421"/>
      <c r="E245" s="574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  <c r="Q245" s="77"/>
      <c r="R245" s="77"/>
      <c r="S245" s="77"/>
      <c r="T245" s="77"/>
      <c r="U245" s="77"/>
      <c r="V245" s="77"/>
      <c r="W245" s="77"/>
      <c r="X245" s="77"/>
      <c r="Y245" s="77"/>
      <c r="Z245" s="77"/>
      <c r="AA245" s="77"/>
      <c r="AB245" s="77"/>
      <c r="AC245" s="77"/>
      <c r="AD245" s="77"/>
      <c r="AE245" s="77"/>
      <c r="AF245" s="77"/>
      <c r="AG245" s="77"/>
      <c r="AH245" s="77"/>
      <c r="AI245" s="77"/>
      <c r="AJ245" s="77"/>
      <c r="AK245" s="77"/>
      <c r="AL245" s="77"/>
    </row>
    <row r="246" spans="1:38" ht="12.75" customHeight="1" x14ac:dyDescent="0.2">
      <c r="A246" s="805" t="s">
        <v>292</v>
      </c>
      <c r="B246" s="806"/>
      <c r="C246" s="418">
        <v>1495000</v>
      </c>
      <c r="D246" s="418">
        <f>D247+D254+D261+D268+D275+D282+D289+D296+D303+D310</f>
        <v>1182008</v>
      </c>
      <c r="E246" s="570">
        <f t="shared" si="3"/>
        <v>0.79064080267558523</v>
      </c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  <c r="Q246" s="77"/>
      <c r="R246" s="77"/>
      <c r="S246" s="77"/>
      <c r="T246" s="77"/>
      <c r="U246" s="77"/>
      <c r="V246" s="77"/>
      <c r="W246" s="77"/>
      <c r="X246" s="77"/>
      <c r="Y246" s="77"/>
      <c r="Z246" s="77"/>
      <c r="AA246" s="77"/>
      <c r="AB246" s="77"/>
      <c r="AC246" s="77"/>
      <c r="AD246" s="77"/>
      <c r="AE246" s="77"/>
      <c r="AF246" s="77"/>
      <c r="AG246" s="77"/>
      <c r="AH246" s="77"/>
      <c r="AI246" s="77"/>
      <c r="AJ246" s="77"/>
      <c r="AK246" s="77"/>
      <c r="AL246" s="77"/>
    </row>
    <row r="247" spans="1:38" ht="21.75" customHeight="1" x14ac:dyDescent="0.2">
      <c r="A247" s="237" t="s">
        <v>250</v>
      </c>
      <c r="B247" s="357" t="s">
        <v>115</v>
      </c>
      <c r="C247" s="422">
        <v>655000</v>
      </c>
      <c r="D247" s="422">
        <f>D250</f>
        <v>511153</v>
      </c>
      <c r="E247" s="575">
        <f t="shared" si="3"/>
        <v>0.78038625954198471</v>
      </c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  <c r="Q247" s="77"/>
      <c r="R247" s="77"/>
      <c r="S247" s="77"/>
      <c r="T247" s="77"/>
      <c r="U247" s="77"/>
      <c r="V247" s="77"/>
      <c r="W247" s="77"/>
      <c r="X247" s="77"/>
      <c r="Y247" s="77"/>
      <c r="Z247" s="77"/>
      <c r="AA247" s="77"/>
      <c r="AB247" s="77"/>
      <c r="AC247" s="77"/>
      <c r="AD247" s="77"/>
      <c r="AE247" s="77"/>
      <c r="AF247" s="77"/>
      <c r="AG247" s="77"/>
      <c r="AH247" s="77"/>
      <c r="AI247" s="77"/>
      <c r="AJ247" s="77"/>
      <c r="AK247" s="77"/>
      <c r="AL247" s="77"/>
    </row>
    <row r="248" spans="1:38" ht="15" customHeight="1" x14ac:dyDescent="0.2">
      <c r="A248" s="238"/>
      <c r="B248" s="358" t="s">
        <v>265</v>
      </c>
      <c r="C248" s="422"/>
      <c r="D248" s="422"/>
      <c r="E248" s="575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  <c r="Q248" s="77"/>
      <c r="R248" s="77"/>
      <c r="S248" s="77"/>
      <c r="T248" s="77"/>
      <c r="U248" s="77"/>
      <c r="V248" s="77"/>
      <c r="W248" s="77"/>
      <c r="X248" s="77"/>
      <c r="Y248" s="77"/>
      <c r="Z248" s="77"/>
      <c r="AA248" s="77"/>
      <c r="AB248" s="77"/>
      <c r="AC248" s="77"/>
      <c r="AD248" s="77"/>
      <c r="AE248" s="77"/>
      <c r="AF248" s="77"/>
      <c r="AG248" s="77"/>
      <c r="AH248" s="77"/>
      <c r="AI248" s="77"/>
      <c r="AJ248" s="77"/>
      <c r="AK248" s="77"/>
      <c r="AL248" s="77"/>
    </row>
    <row r="249" spans="1:38" ht="12.75" customHeight="1" x14ac:dyDescent="0.2">
      <c r="A249" s="239" t="s">
        <v>87</v>
      </c>
      <c r="B249" s="359" t="s">
        <v>110</v>
      </c>
      <c r="C249" s="423"/>
      <c r="D249" s="423"/>
      <c r="E249" s="576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  <c r="Q249" s="77"/>
      <c r="R249" s="77"/>
      <c r="S249" s="77"/>
      <c r="T249" s="77"/>
      <c r="U249" s="77"/>
      <c r="V249" s="77"/>
      <c r="W249" s="77"/>
      <c r="X249" s="77"/>
      <c r="Y249" s="77"/>
      <c r="Z249" s="77"/>
      <c r="AA249" s="77"/>
      <c r="AB249" s="77"/>
      <c r="AC249" s="77"/>
      <c r="AD249" s="77"/>
      <c r="AE249" s="77"/>
      <c r="AF249" s="77"/>
      <c r="AG249" s="77"/>
      <c r="AH249" s="77"/>
      <c r="AI249" s="77"/>
      <c r="AJ249" s="77"/>
      <c r="AK249" s="77"/>
      <c r="AL249" s="77"/>
    </row>
    <row r="250" spans="1:38" ht="12.75" customHeight="1" x14ac:dyDescent="0.2">
      <c r="A250" s="200">
        <v>3</v>
      </c>
      <c r="B250" s="327" t="s">
        <v>58</v>
      </c>
      <c r="C250" s="414">
        <v>655000</v>
      </c>
      <c r="D250" s="414">
        <f>D251</f>
        <v>511153</v>
      </c>
      <c r="E250" s="565">
        <f t="shared" si="3"/>
        <v>0.78038625954198471</v>
      </c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  <c r="Q250" s="77"/>
      <c r="R250" s="77"/>
      <c r="S250" s="77"/>
      <c r="T250" s="77"/>
      <c r="U250" s="77"/>
      <c r="V250" s="77"/>
      <c r="W250" s="77"/>
      <c r="X250" s="77"/>
      <c r="Y250" s="77"/>
      <c r="Z250" s="77"/>
      <c r="AA250" s="77"/>
      <c r="AB250" s="77"/>
      <c r="AC250" s="77"/>
      <c r="AD250" s="77"/>
      <c r="AE250" s="77"/>
      <c r="AF250" s="77"/>
      <c r="AG250" s="77"/>
      <c r="AH250" s="77"/>
      <c r="AI250" s="77"/>
      <c r="AJ250" s="77"/>
      <c r="AK250" s="77"/>
      <c r="AL250" s="77"/>
    </row>
    <row r="251" spans="1:38" ht="12.75" customHeight="1" x14ac:dyDescent="0.2">
      <c r="A251" s="193">
        <v>32</v>
      </c>
      <c r="B251" s="328" t="s">
        <v>29</v>
      </c>
      <c r="C251" s="415">
        <v>655000</v>
      </c>
      <c r="D251" s="415">
        <f>D252</f>
        <v>511153</v>
      </c>
      <c r="E251" s="566">
        <f t="shared" si="3"/>
        <v>0.78038625954198471</v>
      </c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  <c r="Q251" s="77"/>
      <c r="R251" s="77"/>
      <c r="S251" s="77"/>
      <c r="T251" s="77"/>
      <c r="U251" s="77"/>
      <c r="V251" s="77"/>
      <c r="W251" s="77"/>
      <c r="X251" s="77"/>
      <c r="Y251" s="77"/>
      <c r="Z251" s="77"/>
      <c r="AA251" s="77"/>
      <c r="AB251" s="77"/>
      <c r="AC251" s="77"/>
      <c r="AD251" s="77"/>
      <c r="AE251" s="77"/>
      <c r="AF251" s="77"/>
      <c r="AG251" s="77"/>
      <c r="AH251" s="77"/>
      <c r="AI251" s="77"/>
      <c r="AJ251" s="77"/>
      <c r="AK251" s="77"/>
      <c r="AL251" s="77"/>
    </row>
    <row r="252" spans="1:38" ht="12.75" customHeight="1" x14ac:dyDescent="0.2">
      <c r="A252" s="226">
        <v>323</v>
      </c>
      <c r="B252" s="350" t="s">
        <v>32</v>
      </c>
      <c r="C252" s="416">
        <v>655000</v>
      </c>
      <c r="D252" s="416">
        <f>D253</f>
        <v>511153</v>
      </c>
      <c r="E252" s="567">
        <f t="shared" si="3"/>
        <v>0.78038625954198471</v>
      </c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  <c r="Q252" s="77"/>
      <c r="R252" s="77"/>
      <c r="S252" s="77"/>
      <c r="T252" s="77"/>
      <c r="U252" s="77"/>
      <c r="V252" s="77"/>
      <c r="W252" s="77"/>
      <c r="X252" s="77"/>
      <c r="Y252" s="77"/>
      <c r="Z252" s="77"/>
      <c r="AA252" s="77"/>
      <c r="AB252" s="77"/>
      <c r="AC252" s="77"/>
      <c r="AD252" s="77"/>
      <c r="AE252" s="77"/>
      <c r="AF252" s="77"/>
      <c r="AG252" s="77"/>
      <c r="AH252" s="77"/>
      <c r="AI252" s="77"/>
      <c r="AJ252" s="77"/>
      <c r="AK252" s="77"/>
      <c r="AL252" s="77"/>
    </row>
    <row r="253" spans="1:38" ht="12.75" customHeight="1" x14ac:dyDescent="0.2">
      <c r="A253" s="227">
        <v>323</v>
      </c>
      <c r="B253" s="351" t="s">
        <v>32</v>
      </c>
      <c r="C253" s="698">
        <v>655000</v>
      </c>
      <c r="D253" s="698">
        <v>511153</v>
      </c>
      <c r="E253" s="699">
        <f t="shared" si="3"/>
        <v>0.78038625954198471</v>
      </c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  <c r="Q253" s="77"/>
      <c r="R253" s="77"/>
      <c r="S253" s="77"/>
      <c r="T253" s="77"/>
      <c r="U253" s="77"/>
      <c r="V253" s="77"/>
      <c r="W253" s="77"/>
      <c r="X253" s="77"/>
      <c r="Y253" s="77"/>
      <c r="Z253" s="77"/>
      <c r="AA253" s="77"/>
      <c r="AB253" s="77"/>
      <c r="AC253" s="77"/>
      <c r="AD253" s="77"/>
      <c r="AE253" s="77"/>
      <c r="AF253" s="77"/>
      <c r="AG253" s="77"/>
      <c r="AH253" s="77"/>
      <c r="AI253" s="77"/>
      <c r="AJ253" s="77"/>
      <c r="AK253" s="77"/>
      <c r="AL253" s="77"/>
    </row>
    <row r="254" spans="1:38" ht="23.25" customHeight="1" x14ac:dyDescent="0.2">
      <c r="A254" s="240" t="s">
        <v>251</v>
      </c>
      <c r="B254" s="360" t="s">
        <v>186</v>
      </c>
      <c r="C254" s="422">
        <v>60000</v>
      </c>
      <c r="D254" s="422">
        <f>D257</f>
        <v>34597</v>
      </c>
      <c r="E254" s="575">
        <f t="shared" si="3"/>
        <v>0.57661666666666667</v>
      </c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  <c r="Q254" s="77"/>
      <c r="R254" s="77"/>
      <c r="S254" s="77"/>
      <c r="T254" s="77"/>
      <c r="U254" s="77"/>
      <c r="V254" s="77"/>
      <c r="W254" s="77"/>
      <c r="X254" s="77"/>
      <c r="Y254" s="77"/>
      <c r="Z254" s="77"/>
      <c r="AA254" s="77"/>
      <c r="AB254" s="77"/>
      <c r="AC254" s="77"/>
      <c r="AD254" s="77"/>
      <c r="AE254" s="77"/>
      <c r="AF254" s="77"/>
      <c r="AG254" s="77"/>
      <c r="AH254" s="77"/>
      <c r="AI254" s="77"/>
      <c r="AJ254" s="77"/>
      <c r="AK254" s="77"/>
      <c r="AL254" s="77"/>
    </row>
    <row r="255" spans="1:38" ht="15" customHeight="1" x14ac:dyDescent="0.2">
      <c r="A255" s="238"/>
      <c r="B255" s="361" t="s">
        <v>265</v>
      </c>
      <c r="C255" s="422"/>
      <c r="D255" s="422"/>
      <c r="E255" s="575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  <c r="Q255" s="77"/>
      <c r="R255" s="77"/>
      <c r="S255" s="77"/>
      <c r="T255" s="77"/>
      <c r="U255" s="77"/>
      <c r="V255" s="77"/>
      <c r="W255" s="77"/>
      <c r="X255" s="77"/>
      <c r="Y255" s="77"/>
      <c r="Z255" s="77"/>
      <c r="AA255" s="77"/>
      <c r="AB255" s="77"/>
      <c r="AC255" s="77"/>
      <c r="AD255" s="77"/>
      <c r="AE255" s="77"/>
      <c r="AF255" s="77"/>
      <c r="AG255" s="77"/>
      <c r="AH255" s="77"/>
      <c r="AI255" s="77"/>
      <c r="AJ255" s="77"/>
      <c r="AK255" s="77"/>
      <c r="AL255" s="77"/>
    </row>
    <row r="256" spans="1:38" ht="12.75" customHeight="1" x14ac:dyDescent="0.2">
      <c r="A256" s="241" t="s">
        <v>88</v>
      </c>
      <c r="B256" s="362" t="s">
        <v>110</v>
      </c>
      <c r="C256" s="424"/>
      <c r="D256" s="424"/>
      <c r="E256" s="5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  <c r="Q256" s="77"/>
      <c r="R256" s="77"/>
      <c r="S256" s="77"/>
      <c r="T256" s="77"/>
      <c r="U256" s="77"/>
      <c r="V256" s="77"/>
      <c r="W256" s="77"/>
      <c r="X256" s="77"/>
      <c r="Y256" s="77"/>
      <c r="Z256" s="77"/>
      <c r="AA256" s="77"/>
      <c r="AB256" s="77"/>
      <c r="AC256" s="77"/>
      <c r="AD256" s="77"/>
      <c r="AE256" s="77"/>
      <c r="AF256" s="77"/>
      <c r="AG256" s="77"/>
      <c r="AH256" s="77"/>
      <c r="AI256" s="77"/>
      <c r="AJ256" s="77"/>
      <c r="AK256" s="77"/>
      <c r="AL256" s="77"/>
    </row>
    <row r="257" spans="1:38" ht="12.75" customHeight="1" x14ac:dyDescent="0.2">
      <c r="A257" s="200">
        <v>3</v>
      </c>
      <c r="B257" s="327" t="s">
        <v>58</v>
      </c>
      <c r="C257" s="414">
        <v>60000</v>
      </c>
      <c r="D257" s="414">
        <f>D258</f>
        <v>34597</v>
      </c>
      <c r="E257" s="565">
        <f t="shared" si="3"/>
        <v>0.57661666666666667</v>
      </c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  <c r="Y257" s="77"/>
      <c r="Z257" s="77"/>
      <c r="AA257" s="77"/>
      <c r="AB257" s="77"/>
      <c r="AC257" s="77"/>
      <c r="AD257" s="77"/>
      <c r="AE257" s="77"/>
      <c r="AF257" s="77"/>
      <c r="AG257" s="77"/>
      <c r="AH257" s="77"/>
      <c r="AI257" s="77"/>
      <c r="AJ257" s="77"/>
      <c r="AK257" s="77"/>
      <c r="AL257" s="77"/>
    </row>
    <row r="258" spans="1:38" ht="12.75" customHeight="1" x14ac:dyDescent="0.2">
      <c r="A258" s="193">
        <v>32</v>
      </c>
      <c r="B258" s="328" t="s">
        <v>29</v>
      </c>
      <c r="C258" s="415">
        <v>60000</v>
      </c>
      <c r="D258" s="415">
        <f>D259</f>
        <v>34597</v>
      </c>
      <c r="E258" s="566">
        <f t="shared" si="3"/>
        <v>0.57661666666666667</v>
      </c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  <c r="Q258" s="77"/>
      <c r="R258" s="77"/>
      <c r="S258" s="77"/>
      <c r="T258" s="77"/>
      <c r="U258" s="77"/>
      <c r="V258" s="77"/>
      <c r="W258" s="77"/>
      <c r="X258" s="77"/>
      <c r="Y258" s="77"/>
      <c r="Z258" s="77"/>
      <c r="AA258" s="77"/>
      <c r="AB258" s="77"/>
      <c r="AC258" s="77"/>
      <c r="AD258" s="77"/>
      <c r="AE258" s="77"/>
      <c r="AF258" s="77"/>
      <c r="AG258" s="77"/>
      <c r="AH258" s="77"/>
      <c r="AI258" s="77"/>
      <c r="AJ258" s="77"/>
      <c r="AK258" s="77"/>
      <c r="AL258" s="77"/>
    </row>
    <row r="259" spans="1:38" ht="12.75" customHeight="1" x14ac:dyDescent="0.2">
      <c r="A259" s="226">
        <v>323</v>
      </c>
      <c r="B259" s="350" t="s">
        <v>32</v>
      </c>
      <c r="C259" s="416">
        <v>60000</v>
      </c>
      <c r="D259" s="416">
        <f>D260</f>
        <v>34597</v>
      </c>
      <c r="E259" s="567">
        <f t="shared" si="3"/>
        <v>0.57661666666666667</v>
      </c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  <c r="Q259" s="77"/>
      <c r="R259" s="77"/>
      <c r="S259" s="77"/>
      <c r="T259" s="77"/>
      <c r="U259" s="77"/>
      <c r="V259" s="77"/>
      <c r="W259" s="77"/>
      <c r="X259" s="77"/>
      <c r="Y259" s="77"/>
      <c r="Z259" s="77"/>
      <c r="AA259" s="77"/>
      <c r="AB259" s="77"/>
      <c r="AC259" s="77"/>
      <c r="AD259" s="77"/>
      <c r="AE259" s="77"/>
      <c r="AF259" s="77"/>
      <c r="AG259" s="77"/>
      <c r="AH259" s="77"/>
      <c r="AI259" s="77"/>
      <c r="AJ259" s="77"/>
      <c r="AK259" s="77"/>
      <c r="AL259" s="77"/>
    </row>
    <row r="260" spans="1:38" ht="12.75" customHeight="1" x14ac:dyDescent="0.2">
      <c r="A260" s="227">
        <v>323</v>
      </c>
      <c r="B260" s="351" t="s">
        <v>32</v>
      </c>
      <c r="C260" s="698">
        <v>60000</v>
      </c>
      <c r="D260" s="698">
        <v>34597</v>
      </c>
      <c r="E260" s="699">
        <f t="shared" ref="E260:E323" si="4">D260/C260</f>
        <v>0.57661666666666667</v>
      </c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  <c r="Q260" s="77"/>
      <c r="R260" s="77"/>
      <c r="S260" s="77"/>
      <c r="T260" s="77"/>
      <c r="U260" s="77"/>
      <c r="V260" s="77"/>
      <c r="W260" s="77"/>
      <c r="X260" s="77"/>
      <c r="Y260" s="77"/>
      <c r="Z260" s="77"/>
      <c r="AA260" s="77"/>
      <c r="AB260" s="77"/>
      <c r="AC260" s="77"/>
      <c r="AD260" s="77"/>
      <c r="AE260" s="77"/>
      <c r="AF260" s="77"/>
      <c r="AG260" s="77"/>
      <c r="AH260" s="77"/>
      <c r="AI260" s="77"/>
      <c r="AJ260" s="77"/>
      <c r="AK260" s="77"/>
      <c r="AL260" s="77"/>
    </row>
    <row r="261" spans="1:38" ht="15" customHeight="1" x14ac:dyDescent="0.2">
      <c r="A261" s="240" t="s">
        <v>252</v>
      </c>
      <c r="B261" s="360" t="s">
        <v>187</v>
      </c>
      <c r="C261" s="422">
        <v>360000</v>
      </c>
      <c r="D261" s="422">
        <f>D264</f>
        <v>356028</v>
      </c>
      <c r="E261" s="575">
        <f t="shared" si="4"/>
        <v>0.98896666666666666</v>
      </c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  <c r="Q261" s="77"/>
      <c r="R261" s="77"/>
      <c r="S261" s="77"/>
      <c r="T261" s="77"/>
      <c r="U261" s="77"/>
      <c r="V261" s="77"/>
      <c r="W261" s="77"/>
      <c r="X261" s="77"/>
      <c r="Y261" s="77"/>
      <c r="Z261" s="77"/>
      <c r="AA261" s="77"/>
      <c r="AB261" s="77"/>
      <c r="AC261" s="77"/>
      <c r="AD261" s="77"/>
      <c r="AE261" s="77"/>
      <c r="AF261" s="77"/>
      <c r="AG261" s="77"/>
      <c r="AH261" s="77"/>
      <c r="AI261" s="77"/>
      <c r="AJ261" s="77"/>
      <c r="AK261" s="77"/>
      <c r="AL261" s="77"/>
    </row>
    <row r="262" spans="1:38" ht="15" customHeight="1" x14ac:dyDescent="0.2">
      <c r="A262" s="238" t="s">
        <v>90</v>
      </c>
      <c r="B262" s="361" t="s">
        <v>265</v>
      </c>
      <c r="C262" s="422"/>
      <c r="D262" s="422"/>
      <c r="E262" s="575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  <c r="Q262" s="77"/>
      <c r="R262" s="77"/>
      <c r="S262" s="77"/>
      <c r="T262" s="77"/>
      <c r="U262" s="77"/>
      <c r="V262" s="77"/>
      <c r="W262" s="77"/>
      <c r="X262" s="77"/>
      <c r="Y262" s="77"/>
      <c r="Z262" s="77"/>
      <c r="AA262" s="77"/>
      <c r="AB262" s="77"/>
      <c r="AC262" s="77"/>
      <c r="AD262" s="77"/>
      <c r="AE262" s="77"/>
      <c r="AF262" s="77"/>
      <c r="AG262" s="77"/>
      <c r="AH262" s="77"/>
      <c r="AI262" s="77"/>
      <c r="AJ262" s="77"/>
      <c r="AK262" s="77"/>
      <c r="AL262" s="77"/>
    </row>
    <row r="263" spans="1:38" ht="15" customHeight="1" x14ac:dyDescent="0.2">
      <c r="A263" s="241" t="s">
        <v>88</v>
      </c>
      <c r="B263" s="362" t="s">
        <v>110</v>
      </c>
      <c r="C263" s="423"/>
      <c r="D263" s="423"/>
      <c r="E263" s="576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  <c r="Q263" s="77"/>
      <c r="R263" s="77"/>
      <c r="S263" s="77"/>
      <c r="T263" s="77"/>
      <c r="U263" s="77"/>
      <c r="V263" s="77"/>
      <c r="W263" s="77"/>
      <c r="X263" s="77"/>
      <c r="Y263" s="77"/>
      <c r="Z263" s="77"/>
      <c r="AA263" s="77"/>
      <c r="AB263" s="77"/>
      <c r="AC263" s="77"/>
      <c r="AD263" s="77"/>
      <c r="AE263" s="77"/>
      <c r="AF263" s="77"/>
      <c r="AG263" s="77"/>
      <c r="AH263" s="77"/>
      <c r="AI263" s="77"/>
      <c r="AJ263" s="77"/>
      <c r="AK263" s="77"/>
      <c r="AL263" s="77"/>
    </row>
    <row r="264" spans="1:38" ht="15" customHeight="1" x14ac:dyDescent="0.2">
      <c r="A264" s="200">
        <v>3</v>
      </c>
      <c r="B264" s="327" t="s">
        <v>58</v>
      </c>
      <c r="C264" s="414">
        <v>360000</v>
      </c>
      <c r="D264" s="414">
        <f>D265</f>
        <v>356028</v>
      </c>
      <c r="E264" s="565">
        <f t="shared" si="4"/>
        <v>0.98896666666666666</v>
      </c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  <c r="Q264" s="77"/>
      <c r="R264" s="77"/>
      <c r="S264" s="77"/>
      <c r="T264" s="77"/>
      <c r="U264" s="77"/>
      <c r="V264" s="77"/>
      <c r="W264" s="77"/>
      <c r="X264" s="77"/>
      <c r="Y264" s="77"/>
      <c r="Z264" s="77"/>
      <c r="AA264" s="77"/>
      <c r="AB264" s="77"/>
      <c r="AC264" s="77"/>
      <c r="AD264" s="77"/>
      <c r="AE264" s="77"/>
      <c r="AF264" s="77"/>
      <c r="AG264" s="77"/>
      <c r="AH264" s="77"/>
      <c r="AI264" s="77"/>
      <c r="AJ264" s="77"/>
      <c r="AK264" s="77"/>
      <c r="AL264" s="77"/>
    </row>
    <row r="265" spans="1:38" ht="12.75" customHeight="1" x14ac:dyDescent="0.2">
      <c r="A265" s="193">
        <v>32</v>
      </c>
      <c r="B265" s="328" t="s">
        <v>29</v>
      </c>
      <c r="C265" s="415">
        <v>360000</v>
      </c>
      <c r="D265" s="415">
        <f>D266</f>
        <v>356028</v>
      </c>
      <c r="E265" s="566">
        <f t="shared" si="4"/>
        <v>0.98896666666666666</v>
      </c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  <c r="Q265" s="77"/>
      <c r="R265" s="77"/>
      <c r="S265" s="77"/>
      <c r="T265" s="77"/>
      <c r="U265" s="77"/>
      <c r="V265" s="77"/>
      <c r="W265" s="77"/>
      <c r="X265" s="77"/>
      <c r="Y265" s="77"/>
      <c r="Z265" s="77"/>
      <c r="AA265" s="77"/>
      <c r="AB265" s="77"/>
      <c r="AC265" s="77"/>
      <c r="AD265" s="77"/>
      <c r="AE265" s="77"/>
      <c r="AF265" s="77"/>
      <c r="AG265" s="77"/>
      <c r="AH265" s="77"/>
      <c r="AI265" s="77"/>
      <c r="AJ265" s="77"/>
      <c r="AK265" s="77"/>
      <c r="AL265" s="77"/>
    </row>
    <row r="266" spans="1:38" ht="12.75" customHeight="1" x14ac:dyDescent="0.2">
      <c r="A266" s="226">
        <v>323</v>
      </c>
      <c r="B266" s="350" t="s">
        <v>32</v>
      </c>
      <c r="C266" s="416">
        <v>360000</v>
      </c>
      <c r="D266" s="416">
        <f>D267</f>
        <v>356028</v>
      </c>
      <c r="E266" s="567">
        <f t="shared" si="4"/>
        <v>0.98896666666666666</v>
      </c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  <c r="Q266" s="77"/>
      <c r="R266" s="77"/>
      <c r="S266" s="77"/>
      <c r="T266" s="77"/>
      <c r="U266" s="77"/>
      <c r="V266" s="77"/>
      <c r="W266" s="77"/>
      <c r="X266" s="77"/>
      <c r="Y266" s="77"/>
      <c r="Z266" s="77"/>
      <c r="AA266" s="77"/>
      <c r="AB266" s="77"/>
      <c r="AC266" s="77"/>
      <c r="AD266" s="77"/>
      <c r="AE266" s="77"/>
      <c r="AF266" s="77"/>
      <c r="AG266" s="77"/>
      <c r="AH266" s="77"/>
      <c r="AI266" s="77"/>
      <c r="AJ266" s="77"/>
      <c r="AK266" s="77"/>
      <c r="AL266" s="77"/>
    </row>
    <row r="267" spans="1:38" ht="12.75" customHeight="1" x14ac:dyDescent="0.2">
      <c r="A267" s="227">
        <v>323</v>
      </c>
      <c r="B267" s="351" t="s">
        <v>32</v>
      </c>
      <c r="C267" s="698">
        <v>360000</v>
      </c>
      <c r="D267" s="698">
        <v>356028</v>
      </c>
      <c r="E267" s="699">
        <f t="shared" si="4"/>
        <v>0.98896666666666666</v>
      </c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  <c r="Q267" s="77"/>
      <c r="R267" s="77"/>
      <c r="S267" s="77"/>
      <c r="T267" s="77"/>
      <c r="U267" s="77"/>
      <c r="V267" s="77"/>
      <c r="W267" s="77"/>
      <c r="X267" s="77"/>
      <c r="Y267" s="77"/>
      <c r="Z267" s="77"/>
      <c r="AA267" s="77"/>
      <c r="AB267" s="77"/>
      <c r="AC267" s="77"/>
      <c r="AD267" s="77"/>
      <c r="AE267" s="77"/>
      <c r="AF267" s="77"/>
      <c r="AG267" s="77"/>
      <c r="AH267" s="77"/>
      <c r="AI267" s="77"/>
      <c r="AJ267" s="77"/>
      <c r="AK267" s="77"/>
      <c r="AL267" s="77"/>
    </row>
    <row r="268" spans="1:38" ht="20.100000000000001" customHeight="1" x14ac:dyDescent="0.2">
      <c r="A268" s="240" t="s">
        <v>310</v>
      </c>
      <c r="B268" s="360" t="s">
        <v>300</v>
      </c>
      <c r="C268" s="422">
        <v>10000</v>
      </c>
      <c r="D268" s="422">
        <v>0</v>
      </c>
      <c r="E268" s="575">
        <f t="shared" si="4"/>
        <v>0</v>
      </c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  <c r="Q268" s="77"/>
      <c r="R268" s="77"/>
      <c r="S268" s="77"/>
      <c r="T268" s="77"/>
      <c r="U268" s="77"/>
      <c r="V268" s="77"/>
      <c r="W268" s="77"/>
      <c r="X268" s="77"/>
      <c r="Y268" s="77"/>
      <c r="Z268" s="77"/>
      <c r="AA268" s="77"/>
      <c r="AB268" s="77"/>
      <c r="AC268" s="77"/>
      <c r="AD268" s="77"/>
      <c r="AE268" s="77"/>
      <c r="AF268" s="77"/>
      <c r="AG268" s="77"/>
      <c r="AH268" s="77"/>
      <c r="AI268" s="77"/>
      <c r="AJ268" s="77"/>
      <c r="AK268" s="77"/>
      <c r="AL268" s="77"/>
    </row>
    <row r="269" spans="1:38" ht="20.100000000000001" customHeight="1" x14ac:dyDescent="0.2">
      <c r="A269" s="238" t="s">
        <v>90</v>
      </c>
      <c r="B269" s="361" t="s">
        <v>265</v>
      </c>
      <c r="C269" s="422"/>
      <c r="D269" s="422"/>
      <c r="E269" s="575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  <c r="Q269" s="77"/>
      <c r="R269" s="77"/>
      <c r="S269" s="77"/>
      <c r="T269" s="77"/>
      <c r="U269" s="77"/>
      <c r="V269" s="77"/>
      <c r="W269" s="77"/>
      <c r="X269" s="77"/>
      <c r="Y269" s="77"/>
      <c r="Z269" s="77"/>
      <c r="AA269" s="77"/>
      <c r="AB269" s="77"/>
      <c r="AC269" s="77"/>
      <c r="AD269" s="77"/>
      <c r="AE269" s="77"/>
      <c r="AF269" s="77"/>
      <c r="AG269" s="77"/>
      <c r="AH269" s="77"/>
      <c r="AI269" s="77"/>
      <c r="AJ269" s="77"/>
      <c r="AK269" s="77"/>
      <c r="AL269" s="77"/>
    </row>
    <row r="270" spans="1:38" ht="15" customHeight="1" x14ac:dyDescent="0.2">
      <c r="A270" s="241" t="s">
        <v>88</v>
      </c>
      <c r="B270" s="362" t="s">
        <v>110</v>
      </c>
      <c r="C270" s="423"/>
      <c r="D270" s="423"/>
      <c r="E270" s="576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  <c r="Q270" s="77"/>
      <c r="R270" s="77"/>
      <c r="S270" s="77"/>
      <c r="T270" s="77"/>
      <c r="U270" s="77"/>
      <c r="V270" s="77"/>
      <c r="W270" s="77"/>
      <c r="X270" s="77"/>
      <c r="Y270" s="77"/>
      <c r="Z270" s="77"/>
      <c r="AA270" s="77"/>
      <c r="AB270" s="77"/>
      <c r="AC270" s="77"/>
      <c r="AD270" s="77"/>
      <c r="AE270" s="77"/>
      <c r="AF270" s="77"/>
      <c r="AG270" s="77"/>
      <c r="AH270" s="77"/>
      <c r="AI270" s="77"/>
      <c r="AJ270" s="77"/>
      <c r="AK270" s="77"/>
      <c r="AL270" s="77"/>
    </row>
    <row r="271" spans="1:38" ht="15" customHeight="1" x14ac:dyDescent="0.2">
      <c r="A271" s="200">
        <v>3</v>
      </c>
      <c r="B271" s="327" t="s">
        <v>58</v>
      </c>
      <c r="C271" s="414">
        <v>10000</v>
      </c>
      <c r="D271" s="414">
        <v>0</v>
      </c>
      <c r="E271" s="565">
        <f t="shared" si="4"/>
        <v>0</v>
      </c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  <c r="Q271" s="77"/>
      <c r="R271" s="77"/>
      <c r="S271" s="77"/>
      <c r="T271" s="77"/>
      <c r="U271" s="77"/>
      <c r="V271" s="77"/>
      <c r="W271" s="77"/>
      <c r="X271" s="77"/>
      <c r="Y271" s="77"/>
      <c r="Z271" s="77"/>
      <c r="AA271" s="77"/>
      <c r="AB271" s="77"/>
      <c r="AC271" s="77"/>
      <c r="AD271" s="77"/>
      <c r="AE271" s="77"/>
      <c r="AF271" s="77"/>
      <c r="AG271" s="77"/>
      <c r="AH271" s="77"/>
      <c r="AI271" s="77"/>
      <c r="AJ271" s="77"/>
      <c r="AK271" s="77"/>
      <c r="AL271" s="77"/>
    </row>
    <row r="272" spans="1:38" ht="12.75" customHeight="1" x14ac:dyDescent="0.2">
      <c r="A272" s="193">
        <v>32</v>
      </c>
      <c r="B272" s="328" t="s">
        <v>29</v>
      </c>
      <c r="C272" s="415">
        <v>10000</v>
      </c>
      <c r="D272" s="415">
        <v>0</v>
      </c>
      <c r="E272" s="566">
        <f t="shared" si="4"/>
        <v>0</v>
      </c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  <c r="Q272" s="77"/>
      <c r="R272" s="77"/>
      <c r="S272" s="77"/>
      <c r="T272" s="77"/>
      <c r="U272" s="77"/>
      <c r="V272" s="77"/>
      <c r="W272" s="77"/>
      <c r="X272" s="77"/>
      <c r="Y272" s="77"/>
      <c r="Z272" s="77"/>
      <c r="AA272" s="77"/>
      <c r="AB272" s="77"/>
      <c r="AC272" s="77"/>
      <c r="AD272" s="77"/>
      <c r="AE272" s="77"/>
      <c r="AF272" s="77"/>
      <c r="AG272" s="77"/>
      <c r="AH272" s="77"/>
      <c r="AI272" s="77"/>
      <c r="AJ272" s="77"/>
      <c r="AK272" s="77"/>
      <c r="AL272" s="77"/>
    </row>
    <row r="273" spans="1:38" ht="12.75" customHeight="1" x14ac:dyDescent="0.2">
      <c r="A273" s="226">
        <v>323</v>
      </c>
      <c r="B273" s="350" t="s">
        <v>32</v>
      </c>
      <c r="C273" s="416">
        <v>10000</v>
      </c>
      <c r="D273" s="416">
        <v>0</v>
      </c>
      <c r="E273" s="567">
        <f t="shared" si="4"/>
        <v>0</v>
      </c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  <c r="Q273" s="77"/>
      <c r="R273" s="77"/>
      <c r="S273" s="77"/>
      <c r="T273" s="77"/>
      <c r="U273" s="77"/>
      <c r="V273" s="77"/>
      <c r="W273" s="77"/>
      <c r="X273" s="77"/>
      <c r="Y273" s="77"/>
      <c r="Z273" s="77"/>
      <c r="AA273" s="77"/>
      <c r="AB273" s="77"/>
      <c r="AC273" s="77"/>
      <c r="AD273" s="77"/>
      <c r="AE273" s="77"/>
      <c r="AF273" s="77"/>
      <c r="AG273" s="77"/>
      <c r="AH273" s="77"/>
      <c r="AI273" s="77"/>
      <c r="AJ273" s="77"/>
      <c r="AK273" s="77"/>
      <c r="AL273" s="77"/>
    </row>
    <row r="274" spans="1:38" ht="12.75" customHeight="1" x14ac:dyDescent="0.2">
      <c r="A274" s="227">
        <v>323</v>
      </c>
      <c r="B274" s="351" t="s">
        <v>32</v>
      </c>
      <c r="C274" s="698">
        <v>10000</v>
      </c>
      <c r="D274" s="698">
        <v>0</v>
      </c>
      <c r="E274" s="699">
        <f t="shared" si="4"/>
        <v>0</v>
      </c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  <c r="Q274" s="77"/>
      <c r="R274" s="77"/>
      <c r="S274" s="77"/>
      <c r="T274" s="77"/>
      <c r="U274" s="77"/>
      <c r="V274" s="77"/>
      <c r="W274" s="77"/>
      <c r="X274" s="77"/>
      <c r="Y274" s="77"/>
      <c r="Z274" s="77"/>
      <c r="AA274" s="77"/>
      <c r="AB274" s="77"/>
      <c r="AC274" s="77"/>
      <c r="AD274" s="77"/>
      <c r="AE274" s="77"/>
      <c r="AF274" s="77"/>
      <c r="AG274" s="77"/>
      <c r="AH274" s="77"/>
      <c r="AI274" s="77"/>
      <c r="AJ274" s="77"/>
      <c r="AK274" s="77"/>
      <c r="AL274" s="77"/>
    </row>
    <row r="275" spans="1:38" ht="12.75" customHeight="1" x14ac:dyDescent="0.2">
      <c r="A275" s="240" t="s">
        <v>318</v>
      </c>
      <c r="B275" s="360" t="s">
        <v>377</v>
      </c>
      <c r="C275" s="422">
        <v>300000</v>
      </c>
      <c r="D275" s="422">
        <f>D278</f>
        <v>233183</v>
      </c>
      <c r="E275" s="575">
        <f t="shared" si="4"/>
        <v>0.77727666666666662</v>
      </c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  <c r="Q275" s="77"/>
      <c r="R275" s="77"/>
      <c r="S275" s="77"/>
      <c r="T275" s="77"/>
      <c r="U275" s="77"/>
      <c r="V275" s="77"/>
      <c r="W275" s="77"/>
      <c r="X275" s="77"/>
      <c r="Y275" s="77"/>
      <c r="Z275" s="77"/>
      <c r="AA275" s="77"/>
      <c r="AB275" s="77"/>
      <c r="AC275" s="77"/>
      <c r="AD275" s="77"/>
      <c r="AE275" s="77"/>
      <c r="AF275" s="77"/>
      <c r="AG275" s="77"/>
      <c r="AH275" s="77"/>
      <c r="AI275" s="77"/>
      <c r="AJ275" s="77"/>
      <c r="AK275" s="77"/>
      <c r="AL275" s="77"/>
    </row>
    <row r="276" spans="1:38" ht="12.75" customHeight="1" x14ac:dyDescent="0.2">
      <c r="A276" s="238" t="s">
        <v>90</v>
      </c>
      <c r="B276" s="361" t="s">
        <v>265</v>
      </c>
      <c r="C276" s="422"/>
      <c r="D276" s="422"/>
      <c r="E276" s="575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  <c r="Q276" s="77"/>
      <c r="R276" s="77"/>
      <c r="S276" s="77"/>
      <c r="T276" s="77"/>
      <c r="U276" s="77"/>
      <c r="V276" s="77"/>
      <c r="W276" s="77"/>
      <c r="X276" s="77"/>
      <c r="Y276" s="77"/>
      <c r="Z276" s="77"/>
      <c r="AA276" s="77"/>
      <c r="AB276" s="77"/>
      <c r="AC276" s="77"/>
      <c r="AD276" s="77"/>
      <c r="AE276" s="77"/>
      <c r="AF276" s="77"/>
      <c r="AG276" s="77"/>
      <c r="AH276" s="77"/>
      <c r="AI276" s="77"/>
      <c r="AJ276" s="77"/>
      <c r="AK276" s="77"/>
      <c r="AL276" s="77"/>
    </row>
    <row r="277" spans="1:38" ht="15" customHeight="1" x14ac:dyDescent="0.2">
      <c r="A277" s="241" t="s">
        <v>88</v>
      </c>
      <c r="B277" s="362" t="s">
        <v>110</v>
      </c>
      <c r="C277" s="423"/>
      <c r="D277" s="423"/>
      <c r="E277" s="576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  <c r="Q277" s="77"/>
      <c r="R277" s="77"/>
      <c r="S277" s="77"/>
      <c r="T277" s="77"/>
      <c r="U277" s="77"/>
      <c r="V277" s="77"/>
      <c r="W277" s="77"/>
      <c r="X277" s="77"/>
      <c r="Y277" s="77"/>
      <c r="Z277" s="77"/>
      <c r="AA277" s="77"/>
      <c r="AB277" s="77"/>
      <c r="AC277" s="77"/>
      <c r="AD277" s="77"/>
      <c r="AE277" s="77"/>
      <c r="AF277" s="77"/>
      <c r="AG277" s="77"/>
      <c r="AH277" s="77"/>
      <c r="AI277" s="77"/>
      <c r="AJ277" s="77"/>
      <c r="AK277" s="77"/>
      <c r="AL277" s="77"/>
    </row>
    <row r="278" spans="1:38" ht="15" customHeight="1" x14ac:dyDescent="0.2">
      <c r="A278" s="200">
        <v>4</v>
      </c>
      <c r="B278" s="327" t="s">
        <v>58</v>
      </c>
      <c r="C278" s="414">
        <v>300000</v>
      </c>
      <c r="D278" s="414">
        <f>D279</f>
        <v>233183</v>
      </c>
      <c r="E278" s="565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  <c r="Q278" s="77"/>
      <c r="R278" s="77"/>
      <c r="S278" s="77"/>
      <c r="T278" s="77"/>
      <c r="U278" s="77"/>
      <c r="V278" s="77"/>
      <c r="W278" s="77"/>
      <c r="X278" s="77"/>
      <c r="Y278" s="77"/>
      <c r="Z278" s="77"/>
      <c r="AA278" s="77"/>
      <c r="AB278" s="77"/>
      <c r="AC278" s="77"/>
      <c r="AD278" s="77"/>
      <c r="AE278" s="77"/>
      <c r="AF278" s="77"/>
      <c r="AG278" s="77"/>
      <c r="AH278" s="77"/>
      <c r="AI278" s="77"/>
      <c r="AJ278" s="77"/>
      <c r="AK278" s="77"/>
      <c r="AL278" s="77"/>
    </row>
    <row r="279" spans="1:38" ht="12.75" customHeight="1" x14ac:dyDescent="0.2">
      <c r="A279" s="193">
        <v>42</v>
      </c>
      <c r="B279" s="328" t="s">
        <v>29</v>
      </c>
      <c r="C279" s="415">
        <v>300000</v>
      </c>
      <c r="D279" s="415">
        <f>D280</f>
        <v>233183</v>
      </c>
      <c r="E279" s="566">
        <f t="shared" si="4"/>
        <v>0.77727666666666662</v>
      </c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  <c r="Y279" s="77"/>
      <c r="Z279" s="77"/>
      <c r="AA279" s="77"/>
      <c r="AB279" s="77"/>
      <c r="AC279" s="77"/>
      <c r="AD279" s="77"/>
      <c r="AE279" s="77"/>
      <c r="AF279" s="77"/>
      <c r="AG279" s="77"/>
      <c r="AH279" s="77"/>
      <c r="AI279" s="77"/>
      <c r="AJ279" s="77"/>
      <c r="AK279" s="77"/>
      <c r="AL279" s="77"/>
    </row>
    <row r="280" spans="1:38" ht="12.75" customHeight="1" x14ac:dyDescent="0.2">
      <c r="A280" s="226">
        <v>421</v>
      </c>
      <c r="B280" s="350" t="s">
        <v>32</v>
      </c>
      <c r="C280" s="416">
        <v>300000</v>
      </c>
      <c r="D280" s="416">
        <f>D281</f>
        <v>233183</v>
      </c>
      <c r="E280" s="567">
        <f t="shared" si="4"/>
        <v>0.77727666666666662</v>
      </c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  <c r="Q280" s="77"/>
      <c r="R280" s="77"/>
      <c r="S280" s="77"/>
      <c r="T280" s="77"/>
      <c r="U280" s="77"/>
      <c r="V280" s="77"/>
      <c r="W280" s="77"/>
      <c r="X280" s="77"/>
      <c r="Y280" s="77"/>
      <c r="Z280" s="77"/>
      <c r="AA280" s="77"/>
      <c r="AB280" s="77"/>
      <c r="AC280" s="77"/>
      <c r="AD280" s="77"/>
      <c r="AE280" s="77"/>
      <c r="AF280" s="77"/>
      <c r="AG280" s="77"/>
      <c r="AH280" s="77"/>
      <c r="AI280" s="77"/>
      <c r="AJ280" s="77"/>
      <c r="AK280" s="77"/>
      <c r="AL280" s="77"/>
    </row>
    <row r="281" spans="1:38" ht="12.75" customHeight="1" x14ac:dyDescent="0.2">
      <c r="A281" s="227">
        <v>421</v>
      </c>
      <c r="B281" s="351" t="s">
        <v>32</v>
      </c>
      <c r="C281" s="698">
        <v>300000</v>
      </c>
      <c r="D281" s="698">
        <v>233183</v>
      </c>
      <c r="E281" s="699">
        <f t="shared" si="4"/>
        <v>0.77727666666666662</v>
      </c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  <c r="Q281" s="77"/>
      <c r="R281" s="77"/>
      <c r="S281" s="77"/>
      <c r="T281" s="77"/>
      <c r="U281" s="77"/>
      <c r="V281" s="77"/>
      <c r="W281" s="77"/>
      <c r="X281" s="77"/>
      <c r="Y281" s="77"/>
      <c r="Z281" s="77"/>
      <c r="AA281" s="77"/>
      <c r="AB281" s="77"/>
      <c r="AC281" s="77"/>
      <c r="AD281" s="77"/>
      <c r="AE281" s="77"/>
      <c r="AF281" s="77"/>
      <c r="AG281" s="77"/>
      <c r="AH281" s="77"/>
      <c r="AI281" s="77"/>
      <c r="AJ281" s="77"/>
      <c r="AK281" s="77"/>
      <c r="AL281" s="77"/>
    </row>
    <row r="282" spans="1:38" ht="12.75" customHeight="1" x14ac:dyDescent="0.2">
      <c r="A282" s="240" t="s">
        <v>332</v>
      </c>
      <c r="B282" s="361" t="s">
        <v>302</v>
      </c>
      <c r="C282" s="422">
        <v>50000</v>
      </c>
      <c r="D282" s="422">
        <f>D285</f>
        <v>41682</v>
      </c>
      <c r="E282" s="575">
        <f t="shared" si="4"/>
        <v>0.83364000000000005</v>
      </c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  <c r="Q282" s="77"/>
      <c r="R282" s="77"/>
      <c r="S282" s="77"/>
      <c r="T282" s="77"/>
      <c r="U282" s="77"/>
      <c r="V282" s="77"/>
      <c r="W282" s="77"/>
      <c r="X282" s="77"/>
      <c r="Y282" s="77"/>
      <c r="Z282" s="77"/>
      <c r="AA282" s="77"/>
      <c r="AB282" s="77"/>
      <c r="AC282" s="77"/>
      <c r="AD282" s="77"/>
      <c r="AE282" s="77"/>
      <c r="AF282" s="77"/>
      <c r="AG282" s="77"/>
      <c r="AH282" s="77"/>
      <c r="AI282" s="77"/>
      <c r="AJ282" s="77"/>
      <c r="AK282" s="77"/>
      <c r="AL282" s="77"/>
    </row>
    <row r="283" spans="1:38" ht="12.75" customHeight="1" x14ac:dyDescent="0.2">
      <c r="A283" s="242"/>
      <c r="B283" s="363" t="s">
        <v>267</v>
      </c>
      <c r="C283" s="425"/>
      <c r="D283" s="425"/>
      <c r="E283" s="578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  <c r="Q283" s="77"/>
      <c r="R283" s="77"/>
      <c r="S283" s="77"/>
      <c r="T283" s="77"/>
      <c r="U283" s="77"/>
      <c r="V283" s="77"/>
      <c r="W283" s="77"/>
      <c r="X283" s="77"/>
      <c r="Y283" s="77"/>
      <c r="Z283" s="77"/>
      <c r="AA283" s="77"/>
      <c r="AB283" s="77"/>
      <c r="AC283" s="77"/>
      <c r="AD283" s="77"/>
      <c r="AE283" s="77"/>
      <c r="AF283" s="77"/>
      <c r="AG283" s="77"/>
      <c r="AH283" s="77"/>
      <c r="AI283" s="77"/>
      <c r="AJ283" s="77"/>
      <c r="AK283" s="77"/>
      <c r="AL283" s="77"/>
    </row>
    <row r="284" spans="1:38" ht="15" customHeight="1" x14ac:dyDescent="0.2">
      <c r="A284" s="239" t="s">
        <v>87</v>
      </c>
      <c r="B284" s="359" t="s">
        <v>110</v>
      </c>
      <c r="C284" s="423"/>
      <c r="D284" s="423"/>
      <c r="E284" s="576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  <c r="Q284" s="77"/>
      <c r="R284" s="77"/>
      <c r="S284" s="77"/>
      <c r="T284" s="77"/>
      <c r="U284" s="77"/>
      <c r="V284" s="77"/>
      <c r="W284" s="77"/>
      <c r="X284" s="77"/>
      <c r="Y284" s="77"/>
      <c r="Z284" s="77"/>
      <c r="AA284" s="77"/>
      <c r="AB284" s="77"/>
      <c r="AC284" s="77"/>
      <c r="AD284" s="77"/>
      <c r="AE284" s="77"/>
      <c r="AF284" s="77"/>
      <c r="AG284" s="77"/>
      <c r="AH284" s="77"/>
      <c r="AI284" s="77"/>
      <c r="AJ284" s="77"/>
      <c r="AK284" s="77"/>
      <c r="AL284" s="77"/>
    </row>
    <row r="285" spans="1:38" ht="15" customHeight="1" x14ac:dyDescent="0.2">
      <c r="A285" s="200">
        <v>3</v>
      </c>
      <c r="B285" s="327" t="s">
        <v>58</v>
      </c>
      <c r="C285" s="414">
        <v>50000</v>
      </c>
      <c r="D285" s="414">
        <f>D286</f>
        <v>41682</v>
      </c>
      <c r="E285" s="565">
        <f t="shared" si="4"/>
        <v>0.83364000000000005</v>
      </c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  <c r="Q285" s="77"/>
      <c r="R285" s="77"/>
      <c r="S285" s="77"/>
      <c r="T285" s="77"/>
      <c r="U285" s="77"/>
      <c r="V285" s="77"/>
      <c r="W285" s="77"/>
      <c r="X285" s="77"/>
      <c r="Y285" s="77"/>
      <c r="Z285" s="77"/>
      <c r="AA285" s="77"/>
      <c r="AB285" s="77"/>
      <c r="AC285" s="77"/>
      <c r="AD285" s="77"/>
      <c r="AE285" s="77"/>
      <c r="AF285" s="77"/>
      <c r="AG285" s="77"/>
      <c r="AH285" s="77"/>
      <c r="AI285" s="77"/>
      <c r="AJ285" s="77"/>
      <c r="AK285" s="77"/>
      <c r="AL285" s="77"/>
    </row>
    <row r="286" spans="1:38" ht="12.75" customHeight="1" x14ac:dyDescent="0.2">
      <c r="A286" s="193">
        <v>32</v>
      </c>
      <c r="B286" s="328" t="s">
        <v>29</v>
      </c>
      <c r="C286" s="415">
        <v>50000</v>
      </c>
      <c r="D286" s="415">
        <f>D287</f>
        <v>41682</v>
      </c>
      <c r="E286" s="566">
        <f t="shared" si="4"/>
        <v>0.83364000000000005</v>
      </c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  <c r="Q286" s="77"/>
      <c r="R286" s="77"/>
      <c r="S286" s="77"/>
      <c r="T286" s="77"/>
      <c r="U286" s="77"/>
      <c r="V286" s="77"/>
      <c r="W286" s="77"/>
      <c r="X286" s="77"/>
      <c r="Y286" s="77"/>
      <c r="Z286" s="77"/>
      <c r="AA286" s="77"/>
      <c r="AB286" s="77"/>
      <c r="AC286" s="77"/>
      <c r="AD286" s="77"/>
      <c r="AE286" s="77"/>
      <c r="AF286" s="77"/>
      <c r="AG286" s="77"/>
      <c r="AH286" s="77"/>
      <c r="AI286" s="77"/>
      <c r="AJ286" s="77"/>
      <c r="AK286" s="77"/>
      <c r="AL286" s="77"/>
    </row>
    <row r="287" spans="1:38" ht="12.75" customHeight="1" x14ac:dyDescent="0.2">
      <c r="A287" s="226">
        <v>323</v>
      </c>
      <c r="B287" s="350" t="s">
        <v>32</v>
      </c>
      <c r="C287" s="416">
        <v>50000</v>
      </c>
      <c r="D287" s="416">
        <f>D288</f>
        <v>41682</v>
      </c>
      <c r="E287" s="567">
        <f t="shared" si="4"/>
        <v>0.83364000000000005</v>
      </c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  <c r="Q287" s="77"/>
      <c r="R287" s="77"/>
      <c r="S287" s="77"/>
      <c r="T287" s="77"/>
      <c r="U287" s="77"/>
      <c r="V287" s="77"/>
      <c r="W287" s="77"/>
      <c r="X287" s="77"/>
      <c r="Y287" s="77"/>
      <c r="Z287" s="77"/>
      <c r="AA287" s="77"/>
      <c r="AB287" s="77"/>
      <c r="AC287" s="77"/>
      <c r="AD287" s="77"/>
      <c r="AE287" s="77"/>
      <c r="AF287" s="77"/>
      <c r="AG287" s="77"/>
      <c r="AH287" s="77"/>
      <c r="AI287" s="77"/>
      <c r="AJ287" s="77"/>
      <c r="AK287" s="77"/>
      <c r="AL287" s="77"/>
    </row>
    <row r="288" spans="1:38" ht="12.75" customHeight="1" x14ac:dyDescent="0.2">
      <c r="A288" s="227">
        <v>323</v>
      </c>
      <c r="B288" s="351" t="s">
        <v>32</v>
      </c>
      <c r="C288" s="698">
        <v>50000</v>
      </c>
      <c r="D288" s="698">
        <v>41682</v>
      </c>
      <c r="E288" s="699">
        <f t="shared" si="4"/>
        <v>0.83364000000000005</v>
      </c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  <c r="Q288" s="77"/>
      <c r="R288" s="77"/>
      <c r="S288" s="77"/>
      <c r="T288" s="77"/>
      <c r="U288" s="77"/>
      <c r="V288" s="77"/>
      <c r="W288" s="77"/>
      <c r="X288" s="77"/>
      <c r="Y288" s="77"/>
      <c r="Z288" s="77"/>
      <c r="AA288" s="77"/>
      <c r="AB288" s="77"/>
      <c r="AC288" s="77"/>
      <c r="AD288" s="77"/>
      <c r="AE288" s="77"/>
      <c r="AF288" s="77"/>
      <c r="AG288" s="77"/>
      <c r="AH288" s="77"/>
      <c r="AI288" s="77"/>
      <c r="AJ288" s="77"/>
      <c r="AK288" s="77"/>
      <c r="AL288" s="77"/>
    </row>
    <row r="289" spans="1:38" ht="12.75" customHeight="1" x14ac:dyDescent="0.2">
      <c r="A289" s="240" t="s">
        <v>301</v>
      </c>
      <c r="B289" s="361" t="s">
        <v>321</v>
      </c>
      <c r="C289" s="422">
        <v>15000</v>
      </c>
      <c r="D289" s="422">
        <v>0</v>
      </c>
      <c r="E289" s="575">
        <f t="shared" si="4"/>
        <v>0</v>
      </c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  <c r="Q289" s="77"/>
      <c r="R289" s="77"/>
      <c r="S289" s="77"/>
      <c r="T289" s="77"/>
      <c r="U289" s="77"/>
      <c r="V289" s="77"/>
      <c r="W289" s="77"/>
      <c r="X289" s="77"/>
      <c r="Y289" s="77"/>
      <c r="Z289" s="77"/>
      <c r="AA289" s="77"/>
      <c r="AB289" s="77"/>
      <c r="AC289" s="77"/>
      <c r="AD289" s="77"/>
      <c r="AE289" s="77"/>
      <c r="AF289" s="77"/>
      <c r="AG289" s="77"/>
      <c r="AH289" s="77"/>
      <c r="AI289" s="77"/>
      <c r="AJ289" s="77"/>
      <c r="AK289" s="77"/>
      <c r="AL289" s="77"/>
    </row>
    <row r="290" spans="1:38" ht="12.75" customHeight="1" x14ac:dyDescent="0.2">
      <c r="A290" s="242"/>
      <c r="B290" s="363" t="s">
        <v>267</v>
      </c>
      <c r="C290" s="425"/>
      <c r="D290" s="425"/>
      <c r="E290" s="578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  <c r="Q290" s="77"/>
      <c r="R290" s="77"/>
      <c r="S290" s="77"/>
      <c r="T290" s="77"/>
      <c r="U290" s="77"/>
      <c r="V290" s="77"/>
      <c r="W290" s="77"/>
      <c r="X290" s="77"/>
      <c r="Y290" s="77"/>
      <c r="Z290" s="77"/>
      <c r="AA290" s="77"/>
      <c r="AB290" s="77"/>
      <c r="AC290" s="77"/>
      <c r="AD290" s="77"/>
      <c r="AE290" s="77"/>
      <c r="AF290" s="77"/>
      <c r="AG290" s="77"/>
      <c r="AH290" s="77"/>
      <c r="AI290" s="77"/>
      <c r="AJ290" s="77"/>
      <c r="AK290" s="77"/>
      <c r="AL290" s="77"/>
    </row>
    <row r="291" spans="1:38" ht="20.100000000000001" customHeight="1" x14ac:dyDescent="0.2">
      <c r="A291" s="239" t="s">
        <v>87</v>
      </c>
      <c r="B291" s="359" t="s">
        <v>110</v>
      </c>
      <c r="C291" s="423"/>
      <c r="D291" s="423"/>
      <c r="E291" s="576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  <c r="Q291" s="77"/>
      <c r="R291" s="77"/>
      <c r="S291" s="77"/>
      <c r="T291" s="77"/>
      <c r="U291" s="77"/>
      <c r="V291" s="77"/>
      <c r="W291" s="77"/>
      <c r="X291" s="77"/>
      <c r="Y291" s="77"/>
      <c r="Z291" s="77"/>
      <c r="AA291" s="77"/>
      <c r="AB291" s="77"/>
      <c r="AC291" s="77"/>
      <c r="AD291" s="77"/>
      <c r="AE291" s="77"/>
      <c r="AF291" s="77"/>
      <c r="AG291" s="77"/>
      <c r="AH291" s="77"/>
      <c r="AI291" s="77"/>
      <c r="AJ291" s="77"/>
      <c r="AK291" s="77"/>
      <c r="AL291" s="77"/>
    </row>
    <row r="292" spans="1:38" ht="15" customHeight="1" x14ac:dyDescent="0.2">
      <c r="A292" s="200">
        <v>3</v>
      </c>
      <c r="B292" s="327" t="s">
        <v>58</v>
      </c>
      <c r="C292" s="414">
        <v>15000</v>
      </c>
      <c r="D292" s="414">
        <v>0</v>
      </c>
      <c r="E292" s="565">
        <f t="shared" si="4"/>
        <v>0</v>
      </c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  <c r="Q292" s="77"/>
      <c r="R292" s="77"/>
      <c r="S292" s="77"/>
      <c r="T292" s="77"/>
      <c r="U292" s="77"/>
      <c r="V292" s="77"/>
      <c r="W292" s="77"/>
      <c r="X292" s="77"/>
      <c r="Y292" s="77"/>
      <c r="Z292" s="77"/>
      <c r="AA292" s="77"/>
      <c r="AB292" s="77"/>
      <c r="AC292" s="77"/>
      <c r="AD292" s="77"/>
      <c r="AE292" s="77"/>
      <c r="AF292" s="77"/>
      <c r="AG292" s="77"/>
      <c r="AH292" s="77"/>
      <c r="AI292" s="77"/>
      <c r="AJ292" s="77"/>
      <c r="AK292" s="77"/>
      <c r="AL292" s="77"/>
    </row>
    <row r="293" spans="1:38" ht="15" customHeight="1" x14ac:dyDescent="0.2">
      <c r="A293" s="193">
        <v>32</v>
      </c>
      <c r="B293" s="328" t="s">
        <v>29</v>
      </c>
      <c r="C293" s="415">
        <v>15000</v>
      </c>
      <c r="D293" s="415">
        <v>0</v>
      </c>
      <c r="E293" s="566">
        <f t="shared" si="4"/>
        <v>0</v>
      </c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  <c r="Q293" s="77"/>
      <c r="R293" s="77"/>
      <c r="S293" s="77"/>
      <c r="T293" s="77"/>
      <c r="U293" s="77"/>
      <c r="V293" s="77"/>
      <c r="W293" s="77"/>
      <c r="X293" s="77"/>
      <c r="Y293" s="77"/>
      <c r="Z293" s="77"/>
      <c r="AA293" s="77"/>
      <c r="AB293" s="77"/>
      <c r="AC293" s="77"/>
      <c r="AD293" s="77"/>
      <c r="AE293" s="77"/>
      <c r="AF293" s="77"/>
      <c r="AG293" s="77"/>
      <c r="AH293" s="77"/>
      <c r="AI293" s="77"/>
      <c r="AJ293" s="77"/>
      <c r="AK293" s="77"/>
      <c r="AL293" s="77"/>
    </row>
    <row r="294" spans="1:38" ht="12.75" customHeight="1" x14ac:dyDescent="0.2">
      <c r="A294" s="226">
        <v>323</v>
      </c>
      <c r="B294" s="350" t="s">
        <v>32</v>
      </c>
      <c r="C294" s="416">
        <v>15000</v>
      </c>
      <c r="D294" s="416">
        <v>0</v>
      </c>
      <c r="E294" s="567">
        <f t="shared" si="4"/>
        <v>0</v>
      </c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  <c r="Q294" s="77"/>
      <c r="R294" s="77"/>
      <c r="S294" s="77"/>
      <c r="T294" s="77"/>
      <c r="U294" s="77"/>
      <c r="V294" s="77"/>
      <c r="W294" s="77"/>
      <c r="X294" s="77"/>
      <c r="Y294" s="77"/>
      <c r="Z294" s="77"/>
      <c r="AA294" s="77"/>
      <c r="AB294" s="77"/>
      <c r="AC294" s="77"/>
      <c r="AD294" s="77"/>
      <c r="AE294" s="77"/>
      <c r="AF294" s="77"/>
      <c r="AG294" s="77"/>
      <c r="AH294" s="77"/>
      <c r="AI294" s="77"/>
      <c r="AJ294" s="77"/>
      <c r="AK294" s="77"/>
      <c r="AL294" s="77"/>
    </row>
    <row r="295" spans="1:38" ht="12.75" customHeight="1" x14ac:dyDescent="0.2">
      <c r="A295" s="227">
        <v>323</v>
      </c>
      <c r="B295" s="351" t="s">
        <v>32</v>
      </c>
      <c r="C295" s="698">
        <v>15000</v>
      </c>
      <c r="D295" s="698">
        <v>0</v>
      </c>
      <c r="E295" s="699">
        <f t="shared" si="4"/>
        <v>0</v>
      </c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  <c r="Q295" s="77"/>
      <c r="R295" s="77"/>
      <c r="S295" s="77"/>
      <c r="T295" s="77"/>
      <c r="U295" s="77"/>
      <c r="V295" s="77"/>
      <c r="W295" s="77"/>
      <c r="X295" s="77"/>
      <c r="Y295" s="77"/>
      <c r="Z295" s="77"/>
      <c r="AA295" s="77"/>
      <c r="AB295" s="77"/>
      <c r="AC295" s="77"/>
      <c r="AD295" s="77"/>
      <c r="AE295" s="77"/>
      <c r="AF295" s="77"/>
      <c r="AG295" s="77"/>
      <c r="AH295" s="77"/>
      <c r="AI295" s="77"/>
      <c r="AJ295" s="77"/>
      <c r="AK295" s="77"/>
      <c r="AL295" s="77"/>
    </row>
    <row r="296" spans="1:38" ht="12.75" customHeight="1" x14ac:dyDescent="0.2">
      <c r="A296" s="240" t="s">
        <v>320</v>
      </c>
      <c r="B296" s="361" t="s">
        <v>331</v>
      </c>
      <c r="C296" s="422">
        <v>15000</v>
      </c>
      <c r="D296" s="422">
        <f>D299</f>
        <v>5365</v>
      </c>
      <c r="E296" s="575">
        <f t="shared" si="4"/>
        <v>0.35766666666666669</v>
      </c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  <c r="Q296" s="77"/>
      <c r="R296" s="77"/>
      <c r="S296" s="77"/>
      <c r="T296" s="77"/>
      <c r="U296" s="77"/>
      <c r="V296" s="77"/>
      <c r="W296" s="77"/>
      <c r="X296" s="77"/>
      <c r="Y296" s="77"/>
      <c r="Z296" s="77"/>
      <c r="AA296" s="77"/>
      <c r="AB296" s="77"/>
      <c r="AC296" s="77"/>
      <c r="AD296" s="77"/>
      <c r="AE296" s="77"/>
      <c r="AF296" s="77"/>
      <c r="AG296" s="77"/>
      <c r="AH296" s="77"/>
      <c r="AI296" s="77"/>
      <c r="AJ296" s="77"/>
      <c r="AK296" s="77"/>
      <c r="AL296" s="77"/>
    </row>
    <row r="297" spans="1:38" ht="12.75" customHeight="1" x14ac:dyDescent="0.2">
      <c r="A297" s="242"/>
      <c r="B297" s="363" t="s">
        <v>267</v>
      </c>
      <c r="C297" s="425"/>
      <c r="D297" s="425"/>
      <c r="E297" s="578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  <c r="Q297" s="77"/>
      <c r="R297" s="77"/>
      <c r="S297" s="77"/>
      <c r="T297" s="77"/>
      <c r="U297" s="77"/>
      <c r="V297" s="77"/>
      <c r="W297" s="77"/>
      <c r="X297" s="77"/>
      <c r="Y297" s="77"/>
      <c r="Z297" s="77"/>
      <c r="AA297" s="77"/>
      <c r="AB297" s="77"/>
      <c r="AC297" s="77"/>
      <c r="AD297" s="77"/>
      <c r="AE297" s="77"/>
      <c r="AF297" s="77"/>
      <c r="AG297" s="77"/>
      <c r="AH297" s="77"/>
      <c r="AI297" s="77"/>
      <c r="AJ297" s="77"/>
      <c r="AK297" s="77"/>
      <c r="AL297" s="77"/>
    </row>
    <row r="298" spans="1:38" ht="12.75" customHeight="1" x14ac:dyDescent="0.2">
      <c r="A298" s="239" t="s">
        <v>87</v>
      </c>
      <c r="B298" s="359" t="s">
        <v>110</v>
      </c>
      <c r="C298" s="423"/>
      <c r="D298" s="423"/>
      <c r="E298" s="576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  <c r="Q298" s="77"/>
      <c r="R298" s="77"/>
      <c r="S298" s="77"/>
      <c r="T298" s="77"/>
      <c r="U298" s="77"/>
      <c r="V298" s="77"/>
      <c r="W298" s="77"/>
      <c r="X298" s="77"/>
      <c r="Y298" s="77"/>
      <c r="Z298" s="77"/>
      <c r="AA298" s="77"/>
      <c r="AB298" s="77"/>
      <c r="AC298" s="77"/>
      <c r="AD298" s="77"/>
      <c r="AE298" s="77"/>
      <c r="AF298" s="77"/>
      <c r="AG298" s="77"/>
      <c r="AH298" s="77"/>
      <c r="AI298" s="77"/>
      <c r="AJ298" s="77"/>
      <c r="AK298" s="77"/>
      <c r="AL298" s="77"/>
    </row>
    <row r="299" spans="1:38" ht="12.75" customHeight="1" x14ac:dyDescent="0.2">
      <c r="A299" s="200">
        <v>3</v>
      </c>
      <c r="B299" s="327" t="s">
        <v>58</v>
      </c>
      <c r="C299" s="414">
        <v>15000</v>
      </c>
      <c r="D299" s="414">
        <f>D300</f>
        <v>5365</v>
      </c>
      <c r="E299" s="565">
        <f t="shared" si="4"/>
        <v>0.35766666666666669</v>
      </c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  <c r="Q299" s="77"/>
      <c r="R299" s="77"/>
      <c r="S299" s="77"/>
      <c r="T299" s="77"/>
      <c r="U299" s="77"/>
      <c r="V299" s="77"/>
      <c r="W299" s="77"/>
      <c r="X299" s="77"/>
      <c r="Y299" s="77"/>
      <c r="Z299" s="77"/>
      <c r="AA299" s="77"/>
      <c r="AB299" s="77"/>
      <c r="AC299" s="77"/>
      <c r="AD299" s="77"/>
      <c r="AE299" s="77"/>
      <c r="AF299" s="77"/>
      <c r="AG299" s="77"/>
      <c r="AH299" s="77"/>
      <c r="AI299" s="77"/>
      <c r="AJ299" s="77"/>
      <c r="AK299" s="77"/>
      <c r="AL299" s="77"/>
    </row>
    <row r="300" spans="1:38" ht="12.75" customHeight="1" x14ac:dyDescent="0.2">
      <c r="A300" s="193">
        <v>32</v>
      </c>
      <c r="B300" s="328" t="s">
        <v>29</v>
      </c>
      <c r="C300" s="415">
        <v>15000</v>
      </c>
      <c r="D300" s="415">
        <f>D301</f>
        <v>5365</v>
      </c>
      <c r="E300" s="566">
        <f t="shared" si="4"/>
        <v>0.35766666666666669</v>
      </c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  <c r="Q300" s="77"/>
      <c r="R300" s="77"/>
      <c r="S300" s="77"/>
      <c r="T300" s="77"/>
      <c r="U300" s="77"/>
      <c r="V300" s="77"/>
      <c r="W300" s="77"/>
      <c r="X300" s="77"/>
      <c r="Y300" s="77"/>
      <c r="Z300" s="77"/>
      <c r="AA300" s="77"/>
      <c r="AB300" s="77"/>
      <c r="AC300" s="77"/>
      <c r="AD300" s="77"/>
      <c r="AE300" s="77"/>
      <c r="AF300" s="77"/>
      <c r="AG300" s="77"/>
      <c r="AH300" s="77"/>
      <c r="AI300" s="77"/>
      <c r="AJ300" s="77"/>
      <c r="AK300" s="77"/>
      <c r="AL300" s="77"/>
    </row>
    <row r="301" spans="1:38" ht="12.75" customHeight="1" x14ac:dyDescent="0.2">
      <c r="A301" s="226">
        <v>323</v>
      </c>
      <c r="B301" s="350" t="s">
        <v>32</v>
      </c>
      <c r="C301" s="416">
        <v>15000</v>
      </c>
      <c r="D301" s="416">
        <f>D302</f>
        <v>5365</v>
      </c>
      <c r="E301" s="567">
        <f t="shared" si="4"/>
        <v>0.35766666666666669</v>
      </c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7"/>
      <c r="Z301" s="77"/>
      <c r="AA301" s="77"/>
      <c r="AB301" s="77"/>
      <c r="AC301" s="77"/>
      <c r="AD301" s="77"/>
      <c r="AE301" s="77"/>
      <c r="AF301" s="77"/>
      <c r="AG301" s="77"/>
      <c r="AH301" s="77"/>
      <c r="AI301" s="77"/>
      <c r="AJ301" s="77"/>
      <c r="AK301" s="77"/>
      <c r="AL301" s="77"/>
    </row>
    <row r="302" spans="1:38" ht="15.75" customHeight="1" x14ac:dyDescent="0.2">
      <c r="A302" s="227">
        <v>323</v>
      </c>
      <c r="B302" s="351" t="s">
        <v>32</v>
      </c>
      <c r="C302" s="698">
        <v>15000</v>
      </c>
      <c r="D302" s="698">
        <v>5365</v>
      </c>
      <c r="E302" s="699">
        <f t="shared" si="4"/>
        <v>0.35766666666666669</v>
      </c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  <c r="Q302" s="77"/>
      <c r="R302" s="77"/>
      <c r="S302" s="77"/>
      <c r="T302" s="77"/>
      <c r="U302" s="77"/>
      <c r="V302" s="77"/>
      <c r="W302" s="77"/>
      <c r="X302" s="77"/>
      <c r="Y302" s="77"/>
      <c r="Z302" s="77"/>
      <c r="AA302" s="77"/>
      <c r="AB302" s="77"/>
      <c r="AC302" s="77"/>
      <c r="AD302" s="77"/>
      <c r="AE302" s="77"/>
      <c r="AF302" s="77"/>
      <c r="AG302" s="77"/>
      <c r="AH302" s="77"/>
      <c r="AI302" s="77"/>
      <c r="AJ302" s="77"/>
      <c r="AK302" s="77"/>
      <c r="AL302" s="77"/>
    </row>
    <row r="303" spans="1:38" ht="12.75" customHeight="1" x14ac:dyDescent="0.2">
      <c r="A303" s="240" t="s">
        <v>431</v>
      </c>
      <c r="B303" s="361" t="s">
        <v>350</v>
      </c>
      <c r="C303" s="422">
        <v>0</v>
      </c>
      <c r="D303" s="422">
        <v>0</v>
      </c>
      <c r="E303" s="575">
        <v>0</v>
      </c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  <c r="Q303" s="77"/>
      <c r="R303" s="77"/>
      <c r="S303" s="77"/>
      <c r="T303" s="77"/>
      <c r="U303" s="77"/>
      <c r="V303" s="77"/>
      <c r="W303" s="77"/>
      <c r="X303" s="77"/>
      <c r="Y303" s="77"/>
      <c r="Z303" s="77"/>
      <c r="AA303" s="77"/>
      <c r="AB303" s="77"/>
      <c r="AC303" s="77"/>
      <c r="AD303" s="77"/>
      <c r="AE303" s="77"/>
      <c r="AF303" s="77"/>
      <c r="AG303" s="77"/>
      <c r="AH303" s="77"/>
      <c r="AI303" s="77"/>
      <c r="AJ303" s="77"/>
      <c r="AK303" s="77"/>
      <c r="AL303" s="77"/>
    </row>
    <row r="304" spans="1:38" ht="15" customHeight="1" x14ac:dyDescent="0.2">
      <c r="A304" s="242"/>
      <c r="B304" s="363" t="s">
        <v>267</v>
      </c>
      <c r="C304" s="425"/>
      <c r="D304" s="425"/>
      <c r="E304" s="578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  <c r="Q304" s="77"/>
      <c r="R304" s="77"/>
      <c r="S304" s="77"/>
      <c r="T304" s="77"/>
      <c r="U304" s="77"/>
      <c r="V304" s="77"/>
      <c r="W304" s="77"/>
      <c r="X304" s="77"/>
      <c r="Y304" s="77"/>
      <c r="Z304" s="77"/>
      <c r="AA304" s="77"/>
      <c r="AB304" s="77"/>
      <c r="AC304" s="77"/>
      <c r="AD304" s="77"/>
      <c r="AE304" s="77"/>
      <c r="AF304" s="77"/>
      <c r="AG304" s="77"/>
      <c r="AH304" s="77"/>
      <c r="AI304" s="77"/>
      <c r="AJ304" s="77"/>
      <c r="AK304" s="77"/>
      <c r="AL304" s="77"/>
    </row>
    <row r="305" spans="1:38" ht="15" customHeight="1" x14ac:dyDescent="0.2">
      <c r="A305" s="239" t="s">
        <v>87</v>
      </c>
      <c r="B305" s="359" t="s">
        <v>110</v>
      </c>
      <c r="C305" s="423"/>
      <c r="D305" s="423"/>
      <c r="E305" s="576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  <c r="Q305" s="77"/>
      <c r="R305" s="77"/>
      <c r="S305" s="77"/>
      <c r="T305" s="77"/>
      <c r="U305" s="77"/>
      <c r="V305" s="77"/>
      <c r="W305" s="77"/>
      <c r="X305" s="77"/>
      <c r="Y305" s="77"/>
      <c r="Z305" s="77"/>
      <c r="AA305" s="77"/>
      <c r="AB305" s="77"/>
      <c r="AC305" s="77"/>
      <c r="AD305" s="77"/>
      <c r="AE305" s="77"/>
      <c r="AF305" s="77"/>
      <c r="AG305" s="77"/>
      <c r="AH305" s="77"/>
      <c r="AI305" s="77"/>
      <c r="AJ305" s="77"/>
      <c r="AK305" s="77"/>
      <c r="AL305" s="77"/>
    </row>
    <row r="306" spans="1:38" ht="12.75" customHeight="1" x14ac:dyDescent="0.2">
      <c r="A306" s="200">
        <v>4</v>
      </c>
      <c r="B306" s="327" t="s">
        <v>58</v>
      </c>
      <c r="C306" s="414">
        <v>0</v>
      </c>
      <c r="D306" s="414">
        <v>0</v>
      </c>
      <c r="E306" s="565">
        <v>0</v>
      </c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  <c r="Q306" s="77"/>
      <c r="R306" s="77"/>
      <c r="S306" s="77"/>
      <c r="T306" s="77"/>
      <c r="U306" s="77"/>
      <c r="V306" s="77"/>
      <c r="W306" s="77"/>
      <c r="X306" s="77"/>
      <c r="Y306" s="77"/>
      <c r="Z306" s="77"/>
      <c r="AA306" s="77"/>
      <c r="AB306" s="77"/>
      <c r="AC306" s="77"/>
      <c r="AD306" s="77"/>
      <c r="AE306" s="77"/>
      <c r="AF306" s="77"/>
      <c r="AG306" s="77"/>
      <c r="AH306" s="77"/>
      <c r="AI306" s="77"/>
      <c r="AJ306" s="77"/>
      <c r="AK306" s="77"/>
      <c r="AL306" s="77"/>
    </row>
    <row r="307" spans="1:38" ht="12.75" customHeight="1" x14ac:dyDescent="0.2">
      <c r="A307" s="193">
        <v>42</v>
      </c>
      <c r="B307" s="328" t="s">
        <v>29</v>
      </c>
      <c r="C307" s="415">
        <v>0</v>
      </c>
      <c r="D307" s="415">
        <v>0</v>
      </c>
      <c r="E307" s="566">
        <v>0</v>
      </c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  <c r="Q307" s="77"/>
      <c r="R307" s="77"/>
      <c r="S307" s="77"/>
      <c r="T307" s="77"/>
      <c r="U307" s="77"/>
      <c r="V307" s="77"/>
      <c r="W307" s="77"/>
      <c r="X307" s="77"/>
      <c r="Y307" s="77"/>
      <c r="Z307" s="77"/>
      <c r="AA307" s="77"/>
      <c r="AB307" s="77"/>
      <c r="AC307" s="77"/>
      <c r="AD307" s="77"/>
      <c r="AE307" s="77"/>
      <c r="AF307" s="77"/>
      <c r="AG307" s="77"/>
      <c r="AH307" s="77"/>
      <c r="AI307" s="77"/>
      <c r="AJ307" s="77"/>
      <c r="AK307" s="77"/>
      <c r="AL307" s="77"/>
    </row>
    <row r="308" spans="1:38" ht="12.75" customHeight="1" x14ac:dyDescent="0.2">
      <c r="A308" s="226">
        <v>421</v>
      </c>
      <c r="B308" s="350" t="s">
        <v>42</v>
      </c>
      <c r="C308" s="416">
        <v>0</v>
      </c>
      <c r="D308" s="416">
        <v>0</v>
      </c>
      <c r="E308" s="567">
        <v>0</v>
      </c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  <c r="Q308" s="77"/>
      <c r="R308" s="77"/>
      <c r="S308" s="77"/>
      <c r="T308" s="77"/>
      <c r="U308" s="77"/>
      <c r="V308" s="77"/>
      <c r="W308" s="77"/>
      <c r="X308" s="77"/>
      <c r="Y308" s="77"/>
      <c r="Z308" s="77"/>
      <c r="AA308" s="77"/>
      <c r="AB308" s="77"/>
      <c r="AC308" s="77"/>
      <c r="AD308" s="77"/>
      <c r="AE308" s="77"/>
      <c r="AF308" s="77"/>
      <c r="AG308" s="77"/>
      <c r="AH308" s="77"/>
      <c r="AI308" s="77"/>
      <c r="AJ308" s="77"/>
      <c r="AK308" s="77"/>
      <c r="AL308" s="77"/>
    </row>
    <row r="309" spans="1:38" ht="12.75" customHeight="1" x14ac:dyDescent="0.2">
      <c r="A309" s="227">
        <v>421</v>
      </c>
      <c r="B309" s="351" t="s">
        <v>351</v>
      </c>
      <c r="C309" s="698">
        <v>0</v>
      </c>
      <c r="D309" s="698">
        <v>0</v>
      </c>
      <c r="E309" s="699">
        <v>0</v>
      </c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  <c r="Q309" s="77"/>
      <c r="R309" s="77"/>
      <c r="S309" s="77"/>
      <c r="T309" s="77"/>
      <c r="U309" s="77"/>
      <c r="V309" s="77"/>
      <c r="W309" s="77"/>
      <c r="X309" s="77"/>
      <c r="Y309" s="77"/>
      <c r="Z309" s="77"/>
      <c r="AA309" s="77"/>
      <c r="AB309" s="77"/>
      <c r="AC309" s="77"/>
      <c r="AD309" s="77"/>
      <c r="AE309" s="77"/>
      <c r="AF309" s="77"/>
      <c r="AG309" s="77"/>
      <c r="AH309" s="77"/>
      <c r="AI309" s="77"/>
      <c r="AJ309" s="77"/>
      <c r="AK309" s="77"/>
      <c r="AL309" s="77"/>
    </row>
    <row r="310" spans="1:38" ht="12.75" customHeight="1" x14ac:dyDescent="0.2">
      <c r="A310" s="549" t="s">
        <v>349</v>
      </c>
      <c r="B310" s="361" t="s">
        <v>430</v>
      </c>
      <c r="C310" s="550">
        <v>30000</v>
      </c>
      <c r="D310" s="550">
        <f>D313</f>
        <v>0</v>
      </c>
      <c r="E310" s="579">
        <f t="shared" si="4"/>
        <v>0</v>
      </c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  <c r="Q310" s="77"/>
      <c r="R310" s="77"/>
      <c r="S310" s="77"/>
      <c r="T310" s="77"/>
      <c r="U310" s="77"/>
      <c r="V310" s="77"/>
      <c r="W310" s="77"/>
      <c r="X310" s="77"/>
      <c r="Y310" s="77"/>
      <c r="Z310" s="77"/>
      <c r="AA310" s="77"/>
      <c r="AB310" s="77"/>
      <c r="AC310" s="77"/>
      <c r="AD310" s="77"/>
      <c r="AE310" s="77"/>
      <c r="AF310" s="77"/>
      <c r="AG310" s="77"/>
      <c r="AH310" s="77"/>
      <c r="AI310" s="77"/>
      <c r="AJ310" s="77"/>
      <c r="AK310" s="77"/>
      <c r="AL310" s="77"/>
    </row>
    <row r="311" spans="1:38" ht="12.75" customHeight="1" x14ac:dyDescent="0.2">
      <c r="A311" s="551"/>
      <c r="B311" s="363" t="s">
        <v>267</v>
      </c>
      <c r="C311" s="552"/>
      <c r="D311" s="552"/>
      <c r="E311" s="580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  <c r="Q311" s="77"/>
      <c r="R311" s="77"/>
      <c r="S311" s="77"/>
      <c r="T311" s="77"/>
      <c r="U311" s="77"/>
      <c r="V311" s="77"/>
      <c r="W311" s="77"/>
      <c r="X311" s="77"/>
      <c r="Y311" s="77"/>
      <c r="Z311" s="77"/>
      <c r="AA311" s="77"/>
      <c r="AB311" s="77"/>
      <c r="AC311" s="77"/>
      <c r="AD311" s="77"/>
      <c r="AE311" s="77"/>
      <c r="AF311" s="77"/>
      <c r="AG311" s="77"/>
      <c r="AH311" s="77"/>
      <c r="AI311" s="77"/>
      <c r="AJ311" s="77"/>
      <c r="AK311" s="77"/>
      <c r="AL311" s="77"/>
    </row>
    <row r="312" spans="1:38" x14ac:dyDescent="0.2">
      <c r="A312" s="553" t="s">
        <v>87</v>
      </c>
      <c r="B312" s="359" t="s">
        <v>110</v>
      </c>
      <c r="C312" s="554"/>
      <c r="D312" s="554"/>
      <c r="E312" s="581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  <c r="Q312" s="77"/>
      <c r="R312" s="77"/>
      <c r="S312" s="77"/>
      <c r="T312" s="77"/>
      <c r="U312" s="77"/>
      <c r="V312" s="77"/>
      <c r="W312" s="77"/>
      <c r="X312" s="77"/>
      <c r="Y312" s="77"/>
      <c r="Z312" s="77"/>
      <c r="AA312" s="77"/>
      <c r="AB312" s="77"/>
      <c r="AC312" s="77"/>
      <c r="AD312" s="77"/>
      <c r="AE312" s="77"/>
      <c r="AF312" s="77"/>
      <c r="AG312" s="77"/>
      <c r="AH312" s="77"/>
      <c r="AI312" s="77"/>
      <c r="AJ312" s="77"/>
      <c r="AK312" s="77"/>
      <c r="AL312" s="77"/>
    </row>
    <row r="313" spans="1:38" ht="15" customHeight="1" x14ac:dyDescent="0.2">
      <c r="A313" s="200">
        <v>3</v>
      </c>
      <c r="B313" s="327" t="s">
        <v>58</v>
      </c>
      <c r="C313" s="700">
        <v>30000</v>
      </c>
      <c r="D313" s="700">
        <f>D314</f>
        <v>0</v>
      </c>
      <c r="E313" s="701">
        <f t="shared" si="4"/>
        <v>0</v>
      </c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  <c r="Q313" s="77"/>
      <c r="R313" s="77"/>
      <c r="S313" s="77"/>
      <c r="T313" s="77"/>
      <c r="U313" s="77"/>
      <c r="V313" s="77"/>
      <c r="W313" s="77"/>
      <c r="X313" s="77"/>
      <c r="Y313" s="77"/>
      <c r="Z313" s="77"/>
      <c r="AA313" s="77"/>
      <c r="AB313" s="77"/>
      <c r="AC313" s="77"/>
      <c r="AD313" s="77"/>
      <c r="AE313" s="77"/>
      <c r="AF313" s="77"/>
      <c r="AG313" s="77"/>
      <c r="AH313" s="77"/>
      <c r="AI313" s="77"/>
      <c r="AJ313" s="77"/>
      <c r="AK313" s="77"/>
      <c r="AL313" s="77"/>
    </row>
    <row r="314" spans="1:38" ht="13.5" customHeight="1" x14ac:dyDescent="0.2">
      <c r="A314" s="555">
        <v>32</v>
      </c>
      <c r="B314" s="328" t="s">
        <v>29</v>
      </c>
      <c r="C314" s="688">
        <v>30000</v>
      </c>
      <c r="D314" s="688">
        <f>D315</f>
        <v>0</v>
      </c>
      <c r="E314" s="689">
        <f t="shared" si="4"/>
        <v>0</v>
      </c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  <c r="Q314" s="77"/>
      <c r="R314" s="77"/>
      <c r="S314" s="77"/>
      <c r="T314" s="77"/>
      <c r="U314" s="77"/>
      <c r="V314" s="77"/>
      <c r="W314" s="77"/>
      <c r="X314" s="77"/>
      <c r="Y314" s="77"/>
      <c r="Z314" s="77"/>
      <c r="AA314" s="77"/>
      <c r="AB314" s="77"/>
      <c r="AC314" s="77"/>
      <c r="AD314" s="77"/>
      <c r="AE314" s="77"/>
      <c r="AF314" s="77"/>
      <c r="AG314" s="77"/>
      <c r="AH314" s="77"/>
      <c r="AI314" s="77"/>
      <c r="AJ314" s="77"/>
      <c r="AK314" s="77"/>
      <c r="AL314" s="77"/>
    </row>
    <row r="315" spans="1:38" ht="15" customHeight="1" x14ac:dyDescent="0.2">
      <c r="A315" s="556">
        <v>323</v>
      </c>
      <c r="B315" s="350" t="s">
        <v>32</v>
      </c>
      <c r="C315" s="702">
        <v>30000</v>
      </c>
      <c r="D315" s="702">
        <f>D316</f>
        <v>0</v>
      </c>
      <c r="E315" s="703">
        <f t="shared" si="4"/>
        <v>0</v>
      </c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  <c r="Q315" s="77"/>
      <c r="R315" s="77"/>
      <c r="S315" s="77"/>
      <c r="T315" s="77"/>
      <c r="U315" s="77"/>
      <c r="V315" s="77"/>
      <c r="W315" s="77"/>
      <c r="X315" s="77"/>
      <c r="Y315" s="77"/>
      <c r="Z315" s="77"/>
      <c r="AA315" s="77"/>
      <c r="AB315" s="77"/>
      <c r="AC315" s="77"/>
      <c r="AD315" s="77"/>
      <c r="AE315" s="77"/>
      <c r="AF315" s="77"/>
      <c r="AG315" s="77"/>
      <c r="AH315" s="77"/>
      <c r="AI315" s="77"/>
      <c r="AJ315" s="77"/>
      <c r="AK315" s="77"/>
      <c r="AL315" s="77"/>
    </row>
    <row r="316" spans="1:38" ht="12.75" customHeight="1" x14ac:dyDescent="0.2">
      <c r="A316" s="457">
        <v>323</v>
      </c>
      <c r="B316" s="351" t="s">
        <v>32</v>
      </c>
      <c r="C316" s="692">
        <v>30000</v>
      </c>
      <c r="D316" s="692">
        <v>0</v>
      </c>
      <c r="E316" s="693">
        <f t="shared" si="4"/>
        <v>0</v>
      </c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  <c r="Q316" s="77"/>
      <c r="R316" s="77"/>
      <c r="S316" s="77"/>
      <c r="T316" s="77"/>
      <c r="U316" s="77"/>
      <c r="V316" s="77"/>
      <c r="W316" s="77"/>
      <c r="X316" s="77"/>
      <c r="Y316" s="77"/>
      <c r="Z316" s="77"/>
      <c r="AA316" s="77"/>
      <c r="AB316" s="77"/>
      <c r="AC316" s="77"/>
      <c r="AD316" s="77"/>
      <c r="AE316" s="77"/>
      <c r="AF316" s="77"/>
      <c r="AG316" s="77"/>
      <c r="AH316" s="77"/>
      <c r="AI316" s="77"/>
      <c r="AJ316" s="77"/>
      <c r="AK316" s="77"/>
      <c r="AL316" s="77"/>
    </row>
    <row r="317" spans="1:38" ht="12.75" customHeight="1" x14ac:dyDescent="0.2">
      <c r="A317" s="243"/>
      <c r="B317" s="364" t="s">
        <v>96</v>
      </c>
      <c r="C317" s="419"/>
      <c r="D317" s="419"/>
      <c r="E317" s="571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  <c r="Q317" s="77"/>
      <c r="R317" s="77"/>
      <c r="S317" s="77"/>
      <c r="T317" s="77"/>
      <c r="U317" s="77"/>
      <c r="V317" s="77"/>
      <c r="W317" s="77"/>
      <c r="X317" s="77"/>
      <c r="Y317" s="77"/>
      <c r="Z317" s="77"/>
      <c r="AA317" s="77"/>
      <c r="AB317" s="77"/>
      <c r="AC317" s="77"/>
      <c r="AD317" s="77"/>
      <c r="AE317" s="77"/>
      <c r="AF317" s="77"/>
      <c r="AG317" s="77"/>
      <c r="AH317" s="77"/>
      <c r="AI317" s="77"/>
      <c r="AJ317" s="77"/>
      <c r="AK317" s="77"/>
      <c r="AL317" s="77"/>
    </row>
    <row r="318" spans="1:38" ht="12.75" customHeight="1" x14ac:dyDescent="0.2">
      <c r="A318" s="244" t="s">
        <v>272</v>
      </c>
      <c r="B318" s="365"/>
      <c r="C318" s="408">
        <v>235000</v>
      </c>
      <c r="D318" s="408">
        <f>D319+D326</f>
        <v>112439</v>
      </c>
      <c r="E318" s="564">
        <f t="shared" si="4"/>
        <v>0.47846382978723406</v>
      </c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  <c r="Q318" s="77"/>
      <c r="R318" s="77"/>
      <c r="S318" s="77"/>
      <c r="T318" s="77"/>
      <c r="U318" s="77"/>
      <c r="V318" s="77"/>
      <c r="W318" s="77"/>
      <c r="X318" s="77"/>
      <c r="Y318" s="77"/>
      <c r="Z318" s="77"/>
      <c r="AA318" s="77"/>
      <c r="AB318" s="77"/>
      <c r="AC318" s="77"/>
      <c r="AD318" s="77"/>
      <c r="AE318" s="77"/>
      <c r="AF318" s="77"/>
      <c r="AG318" s="77"/>
      <c r="AH318" s="77"/>
      <c r="AI318" s="77"/>
      <c r="AJ318" s="77"/>
      <c r="AK318" s="77"/>
      <c r="AL318" s="77"/>
    </row>
    <row r="319" spans="1:38" ht="15" customHeight="1" x14ac:dyDescent="0.2">
      <c r="A319" s="248" t="s">
        <v>433</v>
      </c>
      <c r="B319" s="85" t="s">
        <v>188</v>
      </c>
      <c r="C319" s="409">
        <v>35000</v>
      </c>
      <c r="D319" s="409">
        <f>D322</f>
        <v>20175</v>
      </c>
      <c r="E319" s="558">
        <f t="shared" si="4"/>
        <v>0.5764285714285714</v>
      </c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  <c r="Q319" s="77"/>
      <c r="R319" s="77"/>
      <c r="S319" s="77"/>
      <c r="T319" s="77"/>
      <c r="U319" s="77"/>
      <c r="V319" s="77"/>
      <c r="W319" s="77"/>
      <c r="X319" s="77"/>
      <c r="Y319" s="77"/>
      <c r="Z319" s="77"/>
      <c r="AA319" s="77"/>
      <c r="AB319" s="77"/>
      <c r="AC319" s="77"/>
      <c r="AD319" s="77"/>
      <c r="AE319" s="77"/>
      <c r="AF319" s="77"/>
      <c r="AG319" s="77"/>
      <c r="AH319" s="77"/>
      <c r="AI319" s="77"/>
      <c r="AJ319" s="77"/>
      <c r="AK319" s="77"/>
      <c r="AL319" s="77"/>
    </row>
    <row r="320" spans="1:38" ht="15" customHeight="1" x14ac:dyDescent="0.2">
      <c r="A320" s="245"/>
      <c r="B320" s="366" t="s">
        <v>265</v>
      </c>
      <c r="C320" s="409"/>
      <c r="D320" s="409"/>
      <c r="E320" s="558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  <c r="Q320" s="77"/>
      <c r="R320" s="77"/>
      <c r="S320" s="77"/>
      <c r="T320" s="77"/>
      <c r="U320" s="77"/>
      <c r="V320" s="77"/>
      <c r="W320" s="77"/>
      <c r="X320" s="77"/>
      <c r="Y320" s="77"/>
      <c r="Z320" s="77"/>
      <c r="AA320" s="77"/>
      <c r="AB320" s="77"/>
      <c r="AC320" s="77"/>
      <c r="AD320" s="77"/>
      <c r="AE320" s="77"/>
      <c r="AF320" s="77"/>
      <c r="AG320" s="77"/>
      <c r="AH320" s="77"/>
      <c r="AI320" s="77"/>
      <c r="AJ320" s="77"/>
      <c r="AK320" s="77"/>
      <c r="AL320" s="77"/>
    </row>
    <row r="321" spans="1:38" ht="12.75" customHeight="1" x14ac:dyDescent="0.2">
      <c r="A321" s="246" t="s">
        <v>93</v>
      </c>
      <c r="B321" s="187" t="s">
        <v>110</v>
      </c>
      <c r="C321" s="410"/>
      <c r="D321" s="410"/>
      <c r="E321" s="559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  <c r="Q321" s="77"/>
      <c r="R321" s="77"/>
      <c r="S321" s="77"/>
      <c r="T321" s="77"/>
      <c r="U321" s="77"/>
      <c r="V321" s="77"/>
      <c r="W321" s="77"/>
      <c r="X321" s="77"/>
      <c r="Y321" s="77"/>
      <c r="Z321" s="77"/>
      <c r="AA321" s="77"/>
      <c r="AB321" s="77"/>
      <c r="AC321" s="77"/>
      <c r="AD321" s="77"/>
      <c r="AE321" s="77"/>
      <c r="AF321" s="77"/>
      <c r="AG321" s="77"/>
      <c r="AH321" s="77"/>
      <c r="AI321" s="77"/>
      <c r="AJ321" s="77"/>
      <c r="AK321" s="77"/>
      <c r="AL321" s="77"/>
    </row>
    <row r="322" spans="1:38" ht="12.75" customHeight="1" x14ac:dyDescent="0.2">
      <c r="A322" s="247">
        <v>3</v>
      </c>
      <c r="B322" s="367" t="s">
        <v>58</v>
      </c>
      <c r="C322" s="658">
        <v>35000</v>
      </c>
      <c r="D322" s="658">
        <f>D323</f>
        <v>20175</v>
      </c>
      <c r="E322" s="659">
        <f t="shared" si="4"/>
        <v>0.5764285714285714</v>
      </c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  <c r="Q322" s="77"/>
      <c r="R322" s="77"/>
      <c r="S322" s="77"/>
      <c r="T322" s="77"/>
      <c r="U322" s="77"/>
      <c r="V322" s="77"/>
      <c r="W322" s="77"/>
      <c r="X322" s="77"/>
      <c r="Y322" s="77"/>
      <c r="Z322" s="77"/>
      <c r="AA322" s="77"/>
      <c r="AB322" s="77"/>
      <c r="AC322" s="77"/>
      <c r="AD322" s="77"/>
      <c r="AE322" s="77"/>
      <c r="AF322" s="77"/>
      <c r="AG322" s="77"/>
      <c r="AH322" s="77"/>
      <c r="AI322" s="77"/>
      <c r="AJ322" s="77"/>
      <c r="AK322" s="77"/>
      <c r="AL322" s="77"/>
    </row>
    <row r="323" spans="1:38" ht="12.75" customHeight="1" x14ac:dyDescent="0.2">
      <c r="A323" s="193">
        <v>32</v>
      </c>
      <c r="B323" s="328" t="s">
        <v>29</v>
      </c>
      <c r="C323" s="660">
        <v>35000</v>
      </c>
      <c r="D323" s="660">
        <f>D324</f>
        <v>20175</v>
      </c>
      <c r="E323" s="661">
        <f t="shared" si="4"/>
        <v>0.5764285714285714</v>
      </c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  <c r="Q323" s="77"/>
      <c r="R323" s="77"/>
      <c r="S323" s="77"/>
      <c r="T323" s="77"/>
      <c r="U323" s="77"/>
      <c r="V323" s="77"/>
      <c r="W323" s="77"/>
      <c r="X323" s="77"/>
      <c r="Y323" s="77"/>
      <c r="Z323" s="77"/>
      <c r="AA323" s="77"/>
      <c r="AB323" s="77"/>
      <c r="AC323" s="77"/>
      <c r="AD323" s="77"/>
      <c r="AE323" s="77"/>
      <c r="AF323" s="77"/>
      <c r="AG323" s="77"/>
      <c r="AH323" s="77"/>
      <c r="AI323" s="77"/>
      <c r="AJ323" s="77"/>
      <c r="AK323" s="77"/>
      <c r="AL323" s="77"/>
    </row>
    <row r="324" spans="1:38" ht="12.75" customHeight="1" x14ac:dyDescent="0.2">
      <c r="A324" s="226">
        <v>323</v>
      </c>
      <c r="B324" s="350" t="s">
        <v>32</v>
      </c>
      <c r="C324" s="694">
        <v>35000</v>
      </c>
      <c r="D324" s="694">
        <f>D325</f>
        <v>20175</v>
      </c>
      <c r="E324" s="695">
        <f t="shared" ref="E324:E387" si="5">D324/C324</f>
        <v>0.5764285714285714</v>
      </c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  <c r="Q324" s="77"/>
      <c r="R324" s="77"/>
      <c r="S324" s="77"/>
      <c r="T324" s="77"/>
      <c r="U324" s="77"/>
      <c r="V324" s="77"/>
      <c r="W324" s="77"/>
      <c r="X324" s="77"/>
      <c r="Y324" s="77"/>
      <c r="Z324" s="77"/>
      <c r="AA324" s="77"/>
      <c r="AB324" s="77"/>
      <c r="AC324" s="77"/>
      <c r="AD324" s="77"/>
      <c r="AE324" s="77"/>
      <c r="AF324" s="77"/>
      <c r="AG324" s="77"/>
      <c r="AH324" s="77"/>
      <c r="AI324" s="77"/>
      <c r="AJ324" s="77"/>
      <c r="AK324" s="77"/>
      <c r="AL324" s="77"/>
    </row>
    <row r="325" spans="1:38" ht="12.75" customHeight="1" x14ac:dyDescent="0.2">
      <c r="A325" s="227">
        <v>323</v>
      </c>
      <c r="B325" s="351" t="s">
        <v>32</v>
      </c>
      <c r="C325" s="410">
        <v>35000</v>
      </c>
      <c r="D325" s="410">
        <v>20175</v>
      </c>
      <c r="E325" s="559">
        <f t="shared" si="5"/>
        <v>0.5764285714285714</v>
      </c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  <c r="Q325" s="77"/>
      <c r="R325" s="77"/>
      <c r="S325" s="77"/>
      <c r="T325" s="77"/>
      <c r="U325" s="77"/>
      <c r="V325" s="77"/>
      <c r="W325" s="77"/>
      <c r="X325" s="77"/>
      <c r="Y325" s="77"/>
      <c r="Z325" s="77"/>
      <c r="AA325" s="77"/>
      <c r="AB325" s="77"/>
      <c r="AC325" s="77"/>
      <c r="AD325" s="77"/>
      <c r="AE325" s="77"/>
      <c r="AF325" s="77"/>
      <c r="AG325" s="77"/>
      <c r="AH325" s="77"/>
      <c r="AI325" s="77"/>
      <c r="AJ325" s="77"/>
      <c r="AK325" s="77"/>
      <c r="AL325" s="77"/>
    </row>
    <row r="326" spans="1:38" ht="20.100000000000001" customHeight="1" x14ac:dyDescent="0.2">
      <c r="A326" s="240" t="s">
        <v>434</v>
      </c>
      <c r="B326" s="361" t="s">
        <v>189</v>
      </c>
      <c r="C326" s="422">
        <v>200000</v>
      </c>
      <c r="D326" s="422">
        <f>D329</f>
        <v>92264</v>
      </c>
      <c r="E326" s="575">
        <f t="shared" si="5"/>
        <v>0.46132000000000001</v>
      </c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  <c r="Q326" s="77"/>
      <c r="R326" s="77"/>
      <c r="S326" s="77"/>
      <c r="T326" s="77"/>
      <c r="U326" s="77"/>
      <c r="V326" s="77"/>
      <c r="W326" s="77"/>
      <c r="X326" s="77"/>
      <c r="Y326" s="77"/>
      <c r="Z326" s="77"/>
      <c r="AA326" s="77"/>
      <c r="AB326" s="77"/>
      <c r="AC326" s="77"/>
      <c r="AD326" s="77"/>
      <c r="AE326" s="77"/>
      <c r="AF326" s="77"/>
      <c r="AG326" s="77"/>
      <c r="AH326" s="77"/>
      <c r="AI326" s="77"/>
      <c r="AJ326" s="77"/>
      <c r="AK326" s="77"/>
      <c r="AL326" s="77"/>
    </row>
    <row r="327" spans="1:38" ht="15" customHeight="1" x14ac:dyDescent="0.2">
      <c r="A327" s="249"/>
      <c r="B327" s="368" t="s">
        <v>266</v>
      </c>
      <c r="C327" s="422"/>
      <c r="D327" s="422"/>
      <c r="E327" s="575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  <c r="Q327" s="77"/>
      <c r="R327" s="77"/>
      <c r="S327" s="77"/>
      <c r="T327" s="77"/>
      <c r="U327" s="77"/>
      <c r="V327" s="77"/>
      <c r="W327" s="77"/>
      <c r="X327" s="77"/>
      <c r="Y327" s="77"/>
      <c r="Z327" s="77"/>
      <c r="AA327" s="77"/>
      <c r="AB327" s="77"/>
      <c r="AC327" s="77"/>
      <c r="AD327" s="77"/>
      <c r="AE327" s="77"/>
      <c r="AF327" s="77"/>
      <c r="AG327" s="77"/>
      <c r="AH327" s="77"/>
      <c r="AI327" s="77"/>
      <c r="AJ327" s="77"/>
      <c r="AK327" s="77"/>
      <c r="AL327" s="77"/>
    </row>
    <row r="328" spans="1:38" ht="27.75" customHeight="1" x14ac:dyDescent="0.2">
      <c r="A328" s="250" t="s">
        <v>87</v>
      </c>
      <c r="B328" s="369" t="s">
        <v>110</v>
      </c>
      <c r="C328" s="423"/>
      <c r="D328" s="423"/>
      <c r="E328" s="576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  <c r="Q328" s="77"/>
      <c r="R328" s="77"/>
      <c r="S328" s="77"/>
      <c r="T328" s="77"/>
      <c r="U328" s="77"/>
      <c r="V328" s="77"/>
      <c r="W328" s="77"/>
      <c r="X328" s="77"/>
      <c r="Y328" s="77"/>
      <c r="Z328" s="77"/>
      <c r="AA328" s="77"/>
      <c r="AB328" s="77"/>
      <c r="AC328" s="77"/>
      <c r="AD328" s="77"/>
      <c r="AE328" s="77"/>
      <c r="AF328" s="77"/>
      <c r="AG328" s="77"/>
      <c r="AH328" s="77"/>
      <c r="AI328" s="77"/>
      <c r="AJ328" s="77"/>
      <c r="AK328" s="77"/>
      <c r="AL328" s="77"/>
    </row>
    <row r="329" spans="1:38" ht="15" customHeight="1" x14ac:dyDescent="0.2">
      <c r="A329" s="247">
        <v>3</v>
      </c>
      <c r="B329" s="367" t="s">
        <v>58</v>
      </c>
      <c r="C329" s="658">
        <v>200000</v>
      </c>
      <c r="D329" s="658">
        <f>D330</f>
        <v>92264</v>
      </c>
      <c r="E329" s="659">
        <f t="shared" si="5"/>
        <v>0.46132000000000001</v>
      </c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  <c r="Q329" s="77"/>
      <c r="R329" s="77"/>
      <c r="S329" s="77"/>
      <c r="T329" s="77"/>
      <c r="U329" s="77"/>
      <c r="V329" s="77"/>
      <c r="W329" s="77"/>
      <c r="X329" s="77"/>
      <c r="Y329" s="77"/>
      <c r="Z329" s="77"/>
      <c r="AA329" s="77"/>
      <c r="AB329" s="77"/>
      <c r="AC329" s="77"/>
      <c r="AD329" s="77"/>
      <c r="AE329" s="77"/>
      <c r="AF329" s="77"/>
      <c r="AG329" s="77"/>
      <c r="AH329" s="77"/>
      <c r="AI329" s="77"/>
      <c r="AJ329" s="77"/>
      <c r="AK329" s="77"/>
      <c r="AL329" s="77"/>
    </row>
    <row r="330" spans="1:38" ht="12.75" customHeight="1" x14ac:dyDescent="0.2">
      <c r="A330" s="229">
        <v>38</v>
      </c>
      <c r="B330" s="328" t="s">
        <v>37</v>
      </c>
      <c r="C330" s="415">
        <v>200000</v>
      </c>
      <c r="D330" s="415">
        <f>D331</f>
        <v>92264</v>
      </c>
      <c r="E330" s="566">
        <f t="shared" si="5"/>
        <v>0.46132000000000001</v>
      </c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  <c r="Q330" s="77"/>
      <c r="R330" s="77"/>
      <c r="S330" s="77"/>
      <c r="T330" s="77"/>
      <c r="U330" s="77"/>
      <c r="V330" s="77"/>
      <c r="W330" s="77"/>
      <c r="X330" s="77"/>
      <c r="Y330" s="77"/>
      <c r="Z330" s="77"/>
      <c r="AA330" s="77"/>
      <c r="AB330" s="77"/>
      <c r="AC330" s="77"/>
      <c r="AD330" s="77"/>
      <c r="AE330" s="77"/>
      <c r="AF330" s="77"/>
      <c r="AG330" s="77"/>
      <c r="AH330" s="77"/>
      <c r="AI330" s="77"/>
      <c r="AJ330" s="77"/>
      <c r="AK330" s="77"/>
      <c r="AL330" s="77"/>
    </row>
    <row r="331" spans="1:38" ht="12.75" customHeight="1" x14ac:dyDescent="0.2">
      <c r="A331" s="226">
        <v>383</v>
      </c>
      <c r="B331" s="350" t="s">
        <v>104</v>
      </c>
      <c r="C331" s="416">
        <v>200000</v>
      </c>
      <c r="D331" s="416">
        <f>D332</f>
        <v>92264</v>
      </c>
      <c r="E331" s="567">
        <f t="shared" si="5"/>
        <v>0.46132000000000001</v>
      </c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  <c r="Q331" s="77"/>
      <c r="R331" s="77"/>
      <c r="S331" s="77"/>
      <c r="T331" s="77"/>
      <c r="U331" s="77"/>
      <c r="V331" s="77"/>
      <c r="W331" s="77"/>
      <c r="X331" s="77"/>
      <c r="Y331" s="77"/>
      <c r="Z331" s="77"/>
      <c r="AA331" s="77"/>
      <c r="AB331" s="77"/>
      <c r="AC331" s="77"/>
      <c r="AD331" s="77"/>
      <c r="AE331" s="77"/>
      <c r="AF331" s="77"/>
      <c r="AG331" s="77"/>
      <c r="AH331" s="77"/>
      <c r="AI331" s="77"/>
      <c r="AJ331" s="77"/>
      <c r="AK331" s="77"/>
      <c r="AL331" s="77"/>
    </row>
    <row r="332" spans="1:38" ht="12.75" customHeight="1" x14ac:dyDescent="0.2">
      <c r="A332" s="227">
        <v>383</v>
      </c>
      <c r="B332" s="351" t="s">
        <v>104</v>
      </c>
      <c r="C332" s="698">
        <v>200000</v>
      </c>
      <c r="D332" s="698">
        <v>92264</v>
      </c>
      <c r="E332" s="699">
        <f t="shared" si="5"/>
        <v>0.46132000000000001</v>
      </c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  <c r="Q332" s="77"/>
      <c r="R332" s="77"/>
      <c r="S332" s="77"/>
      <c r="T332" s="77"/>
      <c r="U332" s="77"/>
      <c r="V332" s="77"/>
      <c r="W332" s="77"/>
      <c r="X332" s="77"/>
      <c r="Y332" s="77"/>
      <c r="Z332" s="77"/>
      <c r="AA332" s="77"/>
      <c r="AB332" s="77"/>
      <c r="AC332" s="77"/>
      <c r="AD332" s="77"/>
      <c r="AE332" s="77"/>
      <c r="AF332" s="77"/>
      <c r="AG332" s="77"/>
      <c r="AH332" s="77"/>
      <c r="AI332" s="77"/>
      <c r="AJ332" s="77"/>
      <c r="AK332" s="77"/>
      <c r="AL332" s="77"/>
    </row>
    <row r="333" spans="1:38" ht="12.75" customHeight="1" x14ac:dyDescent="0.2">
      <c r="A333" s="799" t="s">
        <v>239</v>
      </c>
      <c r="B333" s="800"/>
      <c r="C333" s="408">
        <v>13843526.57</v>
      </c>
      <c r="D333" s="408">
        <f>D334+D343+D350+D356+D363</f>
        <v>13287527</v>
      </c>
      <c r="E333" s="564">
        <f t="shared" si="5"/>
        <v>0.95983685463464963</v>
      </c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  <c r="Q333" s="77"/>
      <c r="R333" s="77"/>
      <c r="S333" s="77"/>
      <c r="T333" s="77"/>
      <c r="U333" s="77"/>
      <c r="V333" s="77"/>
      <c r="W333" s="77"/>
      <c r="X333" s="77"/>
      <c r="Y333" s="77"/>
      <c r="Z333" s="77"/>
      <c r="AA333" s="77"/>
      <c r="AB333" s="77"/>
      <c r="AC333" s="77"/>
      <c r="AD333" s="77"/>
      <c r="AE333" s="77"/>
      <c r="AF333" s="77"/>
      <c r="AG333" s="77"/>
      <c r="AH333" s="77"/>
      <c r="AI333" s="77"/>
      <c r="AJ333" s="77"/>
      <c r="AK333" s="77"/>
      <c r="AL333" s="77"/>
    </row>
    <row r="334" spans="1:38" ht="12.75" customHeight="1" x14ac:dyDescent="0.2">
      <c r="A334" s="223" t="s">
        <v>253</v>
      </c>
      <c r="B334" s="349" t="s">
        <v>282</v>
      </c>
      <c r="C334" s="409">
        <v>545000</v>
      </c>
      <c r="D334" s="409">
        <f>D337</f>
        <v>0</v>
      </c>
      <c r="E334" s="558">
        <f t="shared" si="5"/>
        <v>0</v>
      </c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  <c r="Q334" s="77"/>
      <c r="R334" s="77"/>
      <c r="S334" s="77"/>
      <c r="T334" s="77"/>
      <c r="U334" s="77"/>
      <c r="V334" s="77"/>
      <c r="W334" s="77"/>
      <c r="X334" s="77"/>
      <c r="Y334" s="77"/>
      <c r="Z334" s="77"/>
      <c r="AA334" s="77"/>
      <c r="AB334" s="77"/>
      <c r="AC334" s="77"/>
      <c r="AD334" s="77"/>
      <c r="AE334" s="77"/>
      <c r="AF334" s="77"/>
      <c r="AG334" s="77"/>
      <c r="AH334" s="77"/>
      <c r="AI334" s="77"/>
      <c r="AJ334" s="77"/>
      <c r="AK334" s="77"/>
      <c r="AL334" s="77"/>
    </row>
    <row r="335" spans="1:38" ht="15" customHeight="1" x14ac:dyDescent="0.2">
      <c r="A335" s="245"/>
      <c r="B335" s="366" t="s">
        <v>265</v>
      </c>
      <c r="C335" s="409"/>
      <c r="D335" s="409"/>
      <c r="E335" s="558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  <c r="Q335" s="77"/>
      <c r="R335" s="77"/>
      <c r="S335" s="77"/>
      <c r="T335" s="77"/>
      <c r="U335" s="77"/>
      <c r="V335" s="77"/>
      <c r="W335" s="77"/>
      <c r="X335" s="77"/>
      <c r="Y335" s="77"/>
      <c r="Z335" s="77"/>
      <c r="AA335" s="77"/>
      <c r="AB335" s="77"/>
      <c r="AC335" s="77"/>
      <c r="AD335" s="77"/>
      <c r="AE335" s="77"/>
      <c r="AF335" s="77"/>
      <c r="AG335" s="77"/>
      <c r="AH335" s="77"/>
      <c r="AI335" s="77"/>
      <c r="AJ335" s="77"/>
      <c r="AK335" s="77"/>
      <c r="AL335" s="77"/>
    </row>
    <row r="336" spans="1:38" ht="12.75" customHeight="1" x14ac:dyDescent="0.2">
      <c r="A336" s="251" t="s">
        <v>93</v>
      </c>
      <c r="B336" s="188" t="s">
        <v>110</v>
      </c>
      <c r="C336" s="410"/>
      <c r="D336" s="410"/>
      <c r="E336" s="559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  <c r="Q336" s="77"/>
      <c r="R336" s="77"/>
      <c r="S336" s="77"/>
      <c r="T336" s="77"/>
      <c r="U336" s="77"/>
      <c r="V336" s="77"/>
      <c r="W336" s="77"/>
      <c r="X336" s="77"/>
      <c r="Y336" s="77"/>
      <c r="Z336" s="77"/>
      <c r="AA336" s="77"/>
      <c r="AB336" s="77"/>
      <c r="AC336" s="77"/>
      <c r="AD336" s="77"/>
      <c r="AE336" s="77"/>
      <c r="AF336" s="77"/>
      <c r="AG336" s="77"/>
      <c r="AH336" s="77"/>
      <c r="AI336" s="77"/>
      <c r="AJ336" s="77"/>
      <c r="AK336" s="77"/>
      <c r="AL336" s="77"/>
    </row>
    <row r="337" spans="1:38" ht="12.75" customHeight="1" x14ac:dyDescent="0.2">
      <c r="A337" s="247">
        <v>3</v>
      </c>
      <c r="B337" s="367" t="s">
        <v>58</v>
      </c>
      <c r="C337" s="658">
        <v>545000</v>
      </c>
      <c r="D337" s="658">
        <f>D338</f>
        <v>0</v>
      </c>
      <c r="E337" s="659">
        <f t="shared" si="5"/>
        <v>0</v>
      </c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  <c r="Q337" s="77"/>
      <c r="R337" s="77"/>
      <c r="S337" s="77"/>
      <c r="T337" s="77"/>
      <c r="U337" s="77"/>
      <c r="V337" s="77"/>
      <c r="W337" s="77"/>
      <c r="X337" s="77"/>
      <c r="Y337" s="77"/>
      <c r="Z337" s="77"/>
      <c r="AA337" s="77"/>
      <c r="AB337" s="77"/>
      <c r="AC337" s="77"/>
      <c r="AD337" s="77"/>
      <c r="AE337" s="77"/>
      <c r="AF337" s="77"/>
      <c r="AG337" s="77"/>
      <c r="AH337" s="77"/>
      <c r="AI337" s="77"/>
      <c r="AJ337" s="77"/>
      <c r="AK337" s="77"/>
      <c r="AL337" s="77"/>
    </row>
    <row r="338" spans="1:38" x14ac:dyDescent="0.2">
      <c r="A338" s="193">
        <v>35</v>
      </c>
      <c r="B338" s="328" t="s">
        <v>284</v>
      </c>
      <c r="C338" s="660">
        <v>545000</v>
      </c>
      <c r="D338" s="660">
        <f>D339</f>
        <v>0</v>
      </c>
      <c r="E338" s="661">
        <f t="shared" si="5"/>
        <v>0</v>
      </c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  <c r="Q338" s="77"/>
      <c r="R338" s="77"/>
      <c r="S338" s="77"/>
      <c r="T338" s="77"/>
      <c r="U338" s="77"/>
      <c r="V338" s="77"/>
      <c r="W338" s="77"/>
      <c r="X338" s="77"/>
      <c r="Y338" s="77"/>
      <c r="Z338" s="77"/>
      <c r="AA338" s="77"/>
      <c r="AB338" s="77"/>
      <c r="AC338" s="77"/>
      <c r="AD338" s="77"/>
      <c r="AE338" s="77"/>
      <c r="AF338" s="77"/>
      <c r="AG338" s="77"/>
      <c r="AH338" s="77"/>
      <c r="AI338" s="77"/>
      <c r="AJ338" s="77"/>
      <c r="AK338" s="77"/>
      <c r="AL338" s="77"/>
    </row>
    <row r="339" spans="1:38" ht="26.25" customHeight="1" x14ac:dyDescent="0.2">
      <c r="A339" s="252">
        <v>351</v>
      </c>
      <c r="B339" s="333" t="s">
        <v>285</v>
      </c>
      <c r="C339" s="694">
        <v>545000</v>
      </c>
      <c r="D339" s="694">
        <f>D340+D341+D342</f>
        <v>0</v>
      </c>
      <c r="E339" s="695">
        <f t="shared" si="5"/>
        <v>0</v>
      </c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  <c r="Q339" s="77"/>
      <c r="R339" s="77"/>
      <c r="S339" s="77"/>
      <c r="T339" s="77"/>
      <c r="U339" s="77"/>
      <c r="V339" s="77"/>
      <c r="W339" s="77"/>
      <c r="X339" s="77"/>
      <c r="Y339" s="77"/>
      <c r="Z339" s="77"/>
      <c r="AA339" s="77"/>
      <c r="AB339" s="77"/>
      <c r="AC339" s="77"/>
      <c r="AD339" s="77"/>
      <c r="AE339" s="77"/>
      <c r="AF339" s="77"/>
      <c r="AG339" s="77"/>
      <c r="AH339" s="77"/>
      <c r="AI339" s="77"/>
      <c r="AJ339" s="77"/>
      <c r="AK339" s="77"/>
      <c r="AL339" s="77"/>
    </row>
    <row r="340" spans="1:38" ht="12.75" customHeight="1" x14ac:dyDescent="0.2">
      <c r="A340" s="253">
        <v>351</v>
      </c>
      <c r="B340" s="331" t="s">
        <v>283</v>
      </c>
      <c r="C340" s="664">
        <v>50000</v>
      </c>
      <c r="D340" s="664">
        <v>0</v>
      </c>
      <c r="E340" s="665">
        <f t="shared" si="5"/>
        <v>0</v>
      </c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  <c r="Q340" s="77"/>
      <c r="R340" s="77"/>
      <c r="S340" s="77"/>
      <c r="T340" s="77"/>
      <c r="U340" s="77"/>
      <c r="V340" s="77"/>
      <c r="W340" s="77"/>
      <c r="X340" s="77"/>
      <c r="Y340" s="77"/>
      <c r="Z340" s="77"/>
      <c r="AA340" s="77"/>
      <c r="AB340" s="77"/>
      <c r="AC340" s="77"/>
      <c r="AD340" s="77"/>
      <c r="AE340" s="77"/>
      <c r="AF340" s="77"/>
      <c r="AG340" s="77"/>
      <c r="AH340" s="77"/>
      <c r="AI340" s="77"/>
      <c r="AJ340" s="77"/>
      <c r="AK340" s="77"/>
      <c r="AL340" s="77"/>
    </row>
    <row r="341" spans="1:38" ht="16.5" customHeight="1" x14ac:dyDescent="0.2">
      <c r="A341" s="253">
        <v>351</v>
      </c>
      <c r="B341" s="331" t="s">
        <v>286</v>
      </c>
      <c r="C341" s="664">
        <v>40000</v>
      </c>
      <c r="D341" s="664">
        <v>0</v>
      </c>
      <c r="E341" s="665">
        <f t="shared" si="5"/>
        <v>0</v>
      </c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  <c r="Q341" s="77"/>
      <c r="R341" s="77"/>
      <c r="S341" s="77"/>
      <c r="T341" s="77"/>
      <c r="U341" s="77"/>
      <c r="V341" s="77"/>
      <c r="W341" s="77"/>
      <c r="X341" s="77"/>
      <c r="Y341" s="77"/>
      <c r="Z341" s="77"/>
      <c r="AA341" s="77"/>
      <c r="AB341" s="77"/>
      <c r="AC341" s="77"/>
      <c r="AD341" s="77"/>
      <c r="AE341" s="77"/>
      <c r="AF341" s="77"/>
      <c r="AG341" s="77"/>
      <c r="AH341" s="77"/>
      <c r="AI341" s="77"/>
      <c r="AJ341" s="77"/>
      <c r="AK341" s="77"/>
      <c r="AL341" s="77"/>
    </row>
    <row r="342" spans="1:38" ht="28.5" customHeight="1" x14ac:dyDescent="0.2">
      <c r="A342" s="253">
        <v>351</v>
      </c>
      <c r="B342" s="331" t="s">
        <v>313</v>
      </c>
      <c r="C342" s="664">
        <v>455000</v>
      </c>
      <c r="D342" s="664">
        <v>0</v>
      </c>
      <c r="E342" s="665">
        <f t="shared" si="5"/>
        <v>0</v>
      </c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  <c r="Q342" s="77"/>
      <c r="R342" s="77"/>
      <c r="S342" s="77"/>
      <c r="T342" s="77"/>
      <c r="U342" s="77"/>
      <c r="V342" s="77"/>
      <c r="W342" s="77"/>
      <c r="X342" s="77"/>
      <c r="Y342" s="77"/>
      <c r="Z342" s="77"/>
      <c r="AA342" s="77"/>
      <c r="AB342" s="77"/>
      <c r="AC342" s="77"/>
      <c r="AD342" s="77"/>
      <c r="AE342" s="77"/>
      <c r="AF342" s="77"/>
      <c r="AG342" s="77"/>
      <c r="AH342" s="77"/>
      <c r="AI342" s="77"/>
      <c r="AJ342" s="77"/>
      <c r="AK342" s="77"/>
      <c r="AL342" s="77"/>
    </row>
    <row r="343" spans="1:38" ht="27.75" customHeight="1" x14ac:dyDescent="0.2">
      <c r="A343" s="223" t="s">
        <v>352</v>
      </c>
      <c r="B343" s="349" t="s">
        <v>124</v>
      </c>
      <c r="C343" s="409">
        <v>42000</v>
      </c>
      <c r="D343" s="409">
        <f>D346</f>
        <v>36000</v>
      </c>
      <c r="E343" s="558">
        <f t="shared" si="5"/>
        <v>0.8571428571428571</v>
      </c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  <c r="Q343" s="77"/>
      <c r="R343" s="77"/>
      <c r="S343" s="77"/>
      <c r="T343" s="77"/>
      <c r="U343" s="77"/>
      <c r="V343" s="77"/>
      <c r="W343" s="77"/>
      <c r="X343" s="77"/>
      <c r="Y343" s="77"/>
      <c r="Z343" s="77"/>
      <c r="AA343" s="77"/>
      <c r="AB343" s="77"/>
      <c r="AC343" s="77"/>
      <c r="AD343" s="77"/>
      <c r="AE343" s="77"/>
      <c r="AF343" s="77"/>
      <c r="AG343" s="77"/>
      <c r="AH343" s="77"/>
      <c r="AI343" s="77"/>
      <c r="AJ343" s="77"/>
      <c r="AK343" s="77"/>
      <c r="AL343" s="77"/>
    </row>
    <row r="344" spans="1:38" ht="12.75" customHeight="1" x14ac:dyDescent="0.2">
      <c r="A344" s="224"/>
      <c r="B344" s="349" t="s">
        <v>265</v>
      </c>
      <c r="C344" s="409"/>
      <c r="D344" s="409"/>
      <c r="E344" s="558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  <c r="Q344" s="77"/>
      <c r="R344" s="77"/>
      <c r="S344" s="77"/>
      <c r="T344" s="77"/>
      <c r="U344" s="77"/>
      <c r="V344" s="77"/>
      <c r="W344" s="77"/>
      <c r="X344" s="77"/>
      <c r="Y344" s="77"/>
      <c r="Z344" s="77"/>
      <c r="AA344" s="77"/>
      <c r="AB344" s="77"/>
      <c r="AC344" s="77"/>
      <c r="AD344" s="77"/>
      <c r="AE344" s="77"/>
      <c r="AF344" s="77"/>
      <c r="AG344" s="77"/>
      <c r="AH344" s="77"/>
      <c r="AI344" s="77"/>
      <c r="AJ344" s="77"/>
      <c r="AK344" s="77"/>
      <c r="AL344" s="77"/>
    </row>
    <row r="345" spans="1:38" ht="16.5" customHeight="1" x14ac:dyDescent="0.2">
      <c r="A345" s="254" t="s">
        <v>93</v>
      </c>
      <c r="B345" s="369" t="s">
        <v>110</v>
      </c>
      <c r="C345" s="410"/>
      <c r="D345" s="410"/>
      <c r="E345" s="559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  <c r="Q345" s="77"/>
      <c r="R345" s="77"/>
      <c r="S345" s="77"/>
      <c r="T345" s="77"/>
      <c r="U345" s="77"/>
      <c r="V345" s="77"/>
      <c r="W345" s="77"/>
      <c r="X345" s="77"/>
      <c r="Y345" s="77"/>
      <c r="Z345" s="77"/>
      <c r="AA345" s="77"/>
      <c r="AB345" s="77"/>
      <c r="AC345" s="77"/>
      <c r="AD345" s="77"/>
      <c r="AE345" s="77"/>
      <c r="AF345" s="77"/>
      <c r="AG345" s="77"/>
      <c r="AH345" s="77"/>
      <c r="AI345" s="77"/>
      <c r="AJ345" s="77"/>
      <c r="AK345" s="77"/>
      <c r="AL345" s="77"/>
    </row>
    <row r="346" spans="1:38" ht="12.75" customHeight="1" x14ac:dyDescent="0.2">
      <c r="A346" s="192">
        <v>3</v>
      </c>
      <c r="B346" s="327" t="s">
        <v>58</v>
      </c>
      <c r="C346" s="658">
        <v>42000</v>
      </c>
      <c r="D346" s="658">
        <f>D347</f>
        <v>36000</v>
      </c>
      <c r="E346" s="659">
        <f t="shared" si="5"/>
        <v>0.8571428571428571</v>
      </c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  <c r="Q346" s="77"/>
      <c r="R346" s="77"/>
      <c r="S346" s="77"/>
      <c r="T346" s="77"/>
      <c r="U346" s="77"/>
      <c r="V346" s="77"/>
      <c r="W346" s="77"/>
      <c r="X346" s="77"/>
      <c r="Y346" s="77"/>
      <c r="Z346" s="77"/>
      <c r="AA346" s="77"/>
      <c r="AB346" s="77"/>
      <c r="AC346" s="77"/>
      <c r="AD346" s="77"/>
      <c r="AE346" s="77"/>
      <c r="AF346" s="77"/>
      <c r="AG346" s="77"/>
      <c r="AH346" s="77"/>
      <c r="AI346" s="77"/>
      <c r="AJ346" s="77"/>
      <c r="AK346" s="77"/>
      <c r="AL346" s="77"/>
    </row>
    <row r="347" spans="1:38" ht="25.5" customHeight="1" x14ac:dyDescent="0.2">
      <c r="A347" s="193">
        <v>35</v>
      </c>
      <c r="B347" s="328" t="s">
        <v>70</v>
      </c>
      <c r="C347" s="660">
        <v>42000</v>
      </c>
      <c r="D347" s="660">
        <f>D348+D349</f>
        <v>36000</v>
      </c>
      <c r="E347" s="661">
        <f t="shared" si="5"/>
        <v>0.8571428571428571</v>
      </c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  <c r="Q347" s="77"/>
      <c r="R347" s="77"/>
      <c r="S347" s="77"/>
      <c r="T347" s="77"/>
      <c r="U347" s="77"/>
      <c r="V347" s="77"/>
      <c r="W347" s="77"/>
      <c r="X347" s="77"/>
      <c r="Y347" s="77"/>
      <c r="Z347" s="77"/>
      <c r="AA347" s="77"/>
      <c r="AB347" s="77"/>
      <c r="AC347" s="77"/>
      <c r="AD347" s="77"/>
      <c r="AE347" s="77"/>
      <c r="AF347" s="77"/>
      <c r="AG347" s="77"/>
      <c r="AH347" s="77"/>
      <c r="AI347" s="77"/>
      <c r="AJ347" s="77"/>
      <c r="AK347" s="77"/>
      <c r="AL347" s="77"/>
    </row>
    <row r="348" spans="1:38" ht="15" customHeight="1" x14ac:dyDescent="0.2">
      <c r="A348" s="253">
        <v>352</v>
      </c>
      <c r="B348" s="455" t="s">
        <v>443</v>
      </c>
      <c r="C348" s="664">
        <v>0</v>
      </c>
      <c r="D348" s="664">
        <v>0</v>
      </c>
      <c r="E348" s="665">
        <v>0</v>
      </c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  <c r="Q348" s="77"/>
      <c r="R348" s="77"/>
      <c r="S348" s="77"/>
      <c r="T348" s="77"/>
      <c r="U348" s="77"/>
      <c r="V348" s="77"/>
      <c r="W348" s="77"/>
      <c r="X348" s="77"/>
      <c r="Y348" s="77"/>
      <c r="Z348" s="77"/>
      <c r="AA348" s="77"/>
      <c r="AB348" s="77"/>
      <c r="AC348" s="77"/>
      <c r="AD348" s="77"/>
      <c r="AE348" s="77"/>
      <c r="AF348" s="77"/>
      <c r="AG348" s="77"/>
      <c r="AH348" s="77"/>
      <c r="AI348" s="77"/>
      <c r="AJ348" s="77"/>
      <c r="AK348" s="77"/>
      <c r="AL348" s="77"/>
    </row>
    <row r="349" spans="1:38" ht="25.5" customHeight="1" x14ac:dyDescent="0.2">
      <c r="A349" s="643">
        <v>352</v>
      </c>
      <c r="B349" s="454" t="s">
        <v>444</v>
      </c>
      <c r="C349" s="684">
        <v>42000</v>
      </c>
      <c r="D349" s="684">
        <v>36000</v>
      </c>
      <c r="E349" s="685">
        <f t="shared" si="5"/>
        <v>0.8571428571428571</v>
      </c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  <c r="Q349" s="77"/>
      <c r="R349" s="77"/>
      <c r="S349" s="77"/>
      <c r="T349" s="77"/>
      <c r="U349" s="77"/>
      <c r="V349" s="77"/>
      <c r="W349" s="77"/>
      <c r="X349" s="77"/>
      <c r="Y349" s="77"/>
      <c r="Z349" s="77"/>
      <c r="AA349" s="77"/>
      <c r="AB349" s="77"/>
      <c r="AC349" s="77"/>
      <c r="AD349" s="77"/>
      <c r="AE349" s="77"/>
      <c r="AF349" s="77"/>
      <c r="AG349" s="77"/>
      <c r="AH349" s="77"/>
      <c r="AI349" s="77"/>
      <c r="AJ349" s="77"/>
      <c r="AK349" s="77"/>
      <c r="AL349" s="77"/>
    </row>
    <row r="350" spans="1:38" ht="25.5" customHeight="1" x14ac:dyDescent="0.2">
      <c r="A350" s="223" t="s">
        <v>445</v>
      </c>
      <c r="B350" s="349" t="s">
        <v>448</v>
      </c>
      <c r="C350" s="409">
        <v>13183789.57</v>
      </c>
      <c r="D350" s="409">
        <f>D353</f>
        <v>13183790</v>
      </c>
      <c r="E350" s="558">
        <f t="shared" si="5"/>
        <v>1.0000000326158118</v>
      </c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  <c r="Q350" s="77"/>
      <c r="R350" s="77"/>
      <c r="S350" s="77"/>
      <c r="T350" s="77"/>
      <c r="U350" s="77"/>
      <c r="V350" s="77"/>
      <c r="W350" s="77"/>
      <c r="X350" s="77"/>
      <c r="Y350" s="77"/>
      <c r="Z350" s="77"/>
      <c r="AA350" s="77"/>
      <c r="AB350" s="77"/>
      <c r="AC350" s="77"/>
      <c r="AD350" s="77"/>
      <c r="AE350" s="77"/>
      <c r="AF350" s="77"/>
      <c r="AG350" s="77"/>
      <c r="AH350" s="77"/>
      <c r="AI350" s="77"/>
      <c r="AJ350" s="77"/>
      <c r="AK350" s="77"/>
      <c r="AL350" s="77"/>
    </row>
    <row r="351" spans="1:38" ht="12.75" customHeight="1" x14ac:dyDescent="0.2">
      <c r="A351" s="224"/>
      <c r="B351" s="349" t="s">
        <v>265</v>
      </c>
      <c r="C351" s="409"/>
      <c r="D351" s="409"/>
      <c r="E351" s="558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  <c r="Q351" s="77"/>
      <c r="R351" s="77"/>
      <c r="S351" s="77"/>
      <c r="T351" s="77"/>
      <c r="U351" s="77"/>
      <c r="V351" s="77"/>
      <c r="W351" s="77"/>
      <c r="X351" s="77"/>
      <c r="Y351" s="77"/>
      <c r="Z351" s="77"/>
      <c r="AA351" s="77"/>
      <c r="AB351" s="77"/>
      <c r="AC351" s="77"/>
      <c r="AD351" s="77"/>
      <c r="AE351" s="77"/>
      <c r="AF351" s="77"/>
      <c r="AG351" s="77"/>
      <c r="AH351" s="77"/>
      <c r="AI351" s="77"/>
      <c r="AJ351" s="77"/>
      <c r="AK351" s="77"/>
      <c r="AL351" s="77"/>
    </row>
    <row r="352" spans="1:38" ht="12.75" customHeight="1" x14ac:dyDescent="0.2">
      <c r="A352" s="254" t="s">
        <v>93</v>
      </c>
      <c r="B352" s="369" t="s">
        <v>110</v>
      </c>
      <c r="C352" s="410"/>
      <c r="D352" s="410"/>
      <c r="E352" s="559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  <c r="Q352" s="77"/>
      <c r="R352" s="77"/>
      <c r="S352" s="77"/>
      <c r="T352" s="77"/>
      <c r="U352" s="77"/>
      <c r="V352" s="77"/>
      <c r="W352" s="77"/>
      <c r="X352" s="77"/>
      <c r="Y352" s="77"/>
      <c r="Z352" s="77"/>
      <c r="AA352" s="77"/>
      <c r="AB352" s="77"/>
      <c r="AC352" s="77"/>
      <c r="AD352" s="77"/>
      <c r="AE352" s="77"/>
      <c r="AF352" s="77"/>
      <c r="AG352" s="77"/>
      <c r="AH352" s="77"/>
      <c r="AI352" s="77"/>
      <c r="AJ352" s="77"/>
      <c r="AK352" s="77"/>
      <c r="AL352" s="77"/>
    </row>
    <row r="353" spans="1:38" ht="12.75" customHeight="1" x14ac:dyDescent="0.2">
      <c r="A353" s="192">
        <v>3</v>
      </c>
      <c r="B353" s="327" t="s">
        <v>58</v>
      </c>
      <c r="C353" s="658">
        <v>13183789.57</v>
      </c>
      <c r="D353" s="658">
        <f>D354</f>
        <v>13183790</v>
      </c>
      <c r="E353" s="659">
        <f t="shared" si="5"/>
        <v>1.0000000326158118</v>
      </c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  <c r="Q353" s="77"/>
      <c r="R353" s="77"/>
      <c r="S353" s="77"/>
      <c r="T353" s="77"/>
      <c r="U353" s="77"/>
      <c r="V353" s="77"/>
      <c r="W353" s="77"/>
      <c r="X353" s="77"/>
      <c r="Y353" s="77"/>
      <c r="Z353" s="77"/>
      <c r="AA353" s="77"/>
      <c r="AB353" s="77"/>
      <c r="AC353" s="77"/>
      <c r="AD353" s="77"/>
      <c r="AE353" s="77"/>
      <c r="AF353" s="77"/>
      <c r="AG353" s="77"/>
      <c r="AH353" s="77"/>
      <c r="AI353" s="77"/>
      <c r="AJ353" s="77"/>
      <c r="AK353" s="77"/>
      <c r="AL353" s="77"/>
    </row>
    <row r="354" spans="1:38" ht="12.75" customHeight="1" x14ac:dyDescent="0.2">
      <c r="A354" s="193">
        <v>38</v>
      </c>
      <c r="B354" s="328" t="s">
        <v>446</v>
      </c>
      <c r="C354" s="660">
        <v>13183789.57</v>
      </c>
      <c r="D354" s="660">
        <f>D355</f>
        <v>13183790</v>
      </c>
      <c r="E354" s="661">
        <f t="shared" si="5"/>
        <v>1.0000000326158118</v>
      </c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  <c r="Q354" s="77"/>
      <c r="R354" s="77"/>
      <c r="S354" s="77"/>
      <c r="T354" s="77"/>
      <c r="U354" s="77"/>
      <c r="V354" s="77"/>
      <c r="W354" s="77"/>
      <c r="X354" s="77"/>
      <c r="Y354" s="77"/>
      <c r="Z354" s="77"/>
      <c r="AA354" s="77"/>
      <c r="AB354" s="77"/>
      <c r="AC354" s="77"/>
      <c r="AD354" s="77"/>
      <c r="AE354" s="77"/>
      <c r="AF354" s="77"/>
      <c r="AG354" s="77"/>
      <c r="AH354" s="77"/>
      <c r="AI354" s="77"/>
      <c r="AJ354" s="77"/>
      <c r="AK354" s="77"/>
      <c r="AL354" s="77"/>
    </row>
    <row r="355" spans="1:38" ht="15" customHeight="1" x14ac:dyDescent="0.2">
      <c r="A355" s="253">
        <v>386</v>
      </c>
      <c r="B355" s="455" t="s">
        <v>449</v>
      </c>
      <c r="C355" s="664">
        <v>13183789.57</v>
      </c>
      <c r="D355" s="664">
        <v>13183790</v>
      </c>
      <c r="E355" s="665">
        <f t="shared" si="5"/>
        <v>1.0000000326158118</v>
      </c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  <c r="Q355" s="77"/>
      <c r="R355" s="77"/>
      <c r="S355" s="77"/>
      <c r="T355" s="77"/>
      <c r="U355" s="77"/>
      <c r="V355" s="77"/>
      <c r="W355" s="77"/>
      <c r="X355" s="77"/>
      <c r="Y355" s="77"/>
      <c r="Z355" s="77"/>
      <c r="AA355" s="77"/>
      <c r="AB355" s="77"/>
      <c r="AC355" s="77"/>
      <c r="AD355" s="77"/>
      <c r="AE355" s="77"/>
      <c r="AF355" s="77"/>
      <c r="AG355" s="77"/>
      <c r="AH355" s="77"/>
      <c r="AI355" s="77"/>
      <c r="AJ355" s="77"/>
      <c r="AK355" s="77"/>
      <c r="AL355" s="77"/>
    </row>
    <row r="356" spans="1:38" ht="15" customHeight="1" x14ac:dyDescent="0.2">
      <c r="A356" s="223" t="s">
        <v>460</v>
      </c>
      <c r="B356" s="349" t="s">
        <v>282</v>
      </c>
      <c r="C356" s="409">
        <v>47737</v>
      </c>
      <c r="D356" s="409">
        <f>D359</f>
        <v>47737</v>
      </c>
      <c r="E356" s="558">
        <f t="shared" si="5"/>
        <v>1</v>
      </c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  <c r="Q356" s="77"/>
      <c r="R356" s="77"/>
      <c r="S356" s="77"/>
      <c r="T356" s="77"/>
      <c r="U356" s="77"/>
      <c r="V356" s="77"/>
      <c r="W356" s="77"/>
      <c r="X356" s="77"/>
      <c r="Y356" s="77"/>
      <c r="Z356" s="77"/>
      <c r="AA356" s="77"/>
      <c r="AB356" s="77"/>
      <c r="AC356" s="77"/>
      <c r="AD356" s="77"/>
      <c r="AE356" s="77"/>
      <c r="AF356" s="77"/>
      <c r="AG356" s="77"/>
      <c r="AH356" s="77"/>
      <c r="AI356" s="77"/>
      <c r="AJ356" s="77"/>
      <c r="AK356" s="77"/>
      <c r="AL356" s="77"/>
    </row>
    <row r="357" spans="1:38" ht="12.75" customHeight="1" x14ac:dyDescent="0.2">
      <c r="A357" s="224" t="s">
        <v>463</v>
      </c>
      <c r="B357" s="302" t="s">
        <v>269</v>
      </c>
      <c r="C357" s="409"/>
      <c r="D357" s="409"/>
      <c r="E357" s="558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  <c r="Q357" s="77"/>
      <c r="R357" s="77"/>
      <c r="S357" s="77"/>
      <c r="T357" s="77"/>
      <c r="U357" s="77"/>
      <c r="V357" s="77"/>
      <c r="W357" s="77"/>
      <c r="X357" s="77"/>
      <c r="Y357" s="77"/>
      <c r="Z357" s="77"/>
      <c r="AA357" s="77"/>
      <c r="AB357" s="77"/>
      <c r="AC357" s="77"/>
      <c r="AD357" s="77"/>
      <c r="AE357" s="77"/>
      <c r="AF357" s="77"/>
      <c r="AG357" s="77"/>
      <c r="AH357" s="77"/>
      <c r="AI357" s="77"/>
      <c r="AJ357" s="77"/>
      <c r="AK357" s="77"/>
      <c r="AL357" s="77"/>
    </row>
    <row r="358" spans="1:38" ht="12.75" customHeight="1" x14ac:dyDescent="0.2">
      <c r="A358" s="228" t="s">
        <v>91</v>
      </c>
      <c r="B358" s="326" t="s">
        <v>111</v>
      </c>
      <c r="C358" s="410"/>
      <c r="D358" s="410"/>
      <c r="E358" s="559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  <c r="Q358" s="77"/>
      <c r="R358" s="77"/>
      <c r="S358" s="77"/>
      <c r="T358" s="77"/>
      <c r="U358" s="77"/>
      <c r="V358" s="77"/>
      <c r="W358" s="77"/>
      <c r="X358" s="77"/>
      <c r="Y358" s="77"/>
      <c r="Z358" s="77"/>
      <c r="AA358" s="77"/>
      <c r="AB358" s="77"/>
      <c r="AC358" s="77"/>
      <c r="AD358" s="77"/>
      <c r="AE358" s="77"/>
      <c r="AF358" s="77"/>
      <c r="AG358" s="77"/>
      <c r="AH358" s="77"/>
      <c r="AI358" s="77"/>
      <c r="AJ358" s="77"/>
      <c r="AK358" s="77"/>
      <c r="AL358" s="77"/>
    </row>
    <row r="359" spans="1:38" ht="12.75" customHeight="1" x14ac:dyDescent="0.2">
      <c r="A359" s="219">
        <v>3</v>
      </c>
      <c r="B359" s="346" t="s">
        <v>58</v>
      </c>
      <c r="C359" s="658">
        <v>47737</v>
      </c>
      <c r="D359" s="658">
        <f>D360</f>
        <v>47737</v>
      </c>
      <c r="E359" s="659">
        <f t="shared" si="5"/>
        <v>1</v>
      </c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  <c r="Q359" s="77"/>
      <c r="R359" s="77"/>
      <c r="S359" s="77"/>
      <c r="T359" s="77"/>
      <c r="U359" s="77"/>
      <c r="V359" s="77"/>
      <c r="W359" s="77"/>
      <c r="X359" s="77"/>
      <c r="Y359" s="77"/>
      <c r="Z359" s="77"/>
      <c r="AA359" s="77"/>
      <c r="AB359" s="77"/>
      <c r="AC359" s="77"/>
      <c r="AD359" s="77"/>
      <c r="AE359" s="77"/>
      <c r="AF359" s="77"/>
      <c r="AG359" s="77"/>
      <c r="AH359" s="77"/>
      <c r="AI359" s="77"/>
      <c r="AJ359" s="77"/>
      <c r="AK359" s="77"/>
      <c r="AL359" s="77"/>
    </row>
    <row r="360" spans="1:38" ht="12.75" customHeight="1" x14ac:dyDescent="0.2">
      <c r="A360" s="229">
        <v>35</v>
      </c>
      <c r="B360" s="347" t="s">
        <v>462</v>
      </c>
      <c r="C360" s="660">
        <v>47737</v>
      </c>
      <c r="D360" s="660">
        <f>D361</f>
        <v>47737</v>
      </c>
      <c r="E360" s="661">
        <f t="shared" si="5"/>
        <v>1</v>
      </c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  <c r="Q360" s="77"/>
      <c r="R360" s="77"/>
      <c r="S360" s="77"/>
      <c r="T360" s="77"/>
      <c r="U360" s="77"/>
      <c r="V360" s="77"/>
      <c r="W360" s="77"/>
      <c r="X360" s="77"/>
      <c r="Y360" s="77"/>
      <c r="Z360" s="77"/>
      <c r="AA360" s="77"/>
      <c r="AB360" s="77"/>
      <c r="AC360" s="77"/>
      <c r="AD360" s="77"/>
      <c r="AE360" s="77"/>
      <c r="AF360" s="77"/>
      <c r="AG360" s="77"/>
      <c r="AH360" s="77"/>
      <c r="AI360" s="77"/>
      <c r="AJ360" s="77"/>
      <c r="AK360" s="77"/>
      <c r="AL360" s="77"/>
    </row>
    <row r="361" spans="1:38" ht="24.75" customHeight="1" x14ac:dyDescent="0.2">
      <c r="A361" s="230">
        <v>351</v>
      </c>
      <c r="B361" s="350" t="s">
        <v>461</v>
      </c>
      <c r="C361" s="694">
        <v>47737</v>
      </c>
      <c r="D361" s="694">
        <f>D362</f>
        <v>47737</v>
      </c>
      <c r="E361" s="695">
        <f t="shared" si="5"/>
        <v>1</v>
      </c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  <c r="Q361" s="77"/>
      <c r="R361" s="77"/>
      <c r="S361" s="77"/>
      <c r="T361" s="77"/>
      <c r="U361" s="77"/>
      <c r="V361" s="77"/>
      <c r="W361" s="77"/>
      <c r="X361" s="77"/>
      <c r="Y361" s="77"/>
      <c r="Z361" s="77"/>
      <c r="AA361" s="77"/>
      <c r="AB361" s="77"/>
      <c r="AC361" s="77"/>
      <c r="AD361" s="77"/>
      <c r="AE361" s="77"/>
      <c r="AF361" s="77"/>
      <c r="AG361" s="77"/>
      <c r="AH361" s="77"/>
      <c r="AI361" s="77"/>
      <c r="AJ361" s="77"/>
      <c r="AK361" s="77"/>
      <c r="AL361" s="77"/>
    </row>
    <row r="362" spans="1:38" ht="28.5" customHeight="1" x14ac:dyDescent="0.2">
      <c r="A362" s="231">
        <v>351</v>
      </c>
      <c r="B362" s="326" t="s">
        <v>459</v>
      </c>
      <c r="C362" s="410">
        <v>47737</v>
      </c>
      <c r="D362" s="410">
        <v>47737</v>
      </c>
      <c r="E362" s="559">
        <f t="shared" si="5"/>
        <v>1</v>
      </c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  <c r="Q362" s="77"/>
      <c r="R362" s="77"/>
      <c r="S362" s="77"/>
      <c r="T362" s="77"/>
      <c r="U362" s="77"/>
      <c r="V362" s="77"/>
      <c r="W362" s="77"/>
      <c r="X362" s="77"/>
      <c r="Y362" s="77"/>
      <c r="Z362" s="77"/>
      <c r="AA362" s="77"/>
      <c r="AB362" s="77"/>
      <c r="AC362" s="77"/>
      <c r="AD362" s="77"/>
      <c r="AE362" s="77"/>
      <c r="AF362" s="77"/>
      <c r="AG362" s="77"/>
      <c r="AH362" s="77"/>
      <c r="AI362" s="77"/>
      <c r="AJ362" s="77"/>
      <c r="AK362" s="77"/>
      <c r="AL362" s="77"/>
    </row>
    <row r="363" spans="1:38" ht="15" customHeight="1" x14ac:dyDescent="0.2">
      <c r="A363" s="223" t="s">
        <v>460</v>
      </c>
      <c r="B363" s="349" t="s">
        <v>282</v>
      </c>
      <c r="C363" s="409">
        <v>25000</v>
      </c>
      <c r="D363" s="409">
        <f>D366</f>
        <v>20000</v>
      </c>
      <c r="E363" s="558">
        <f t="shared" si="5"/>
        <v>0.8</v>
      </c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  <c r="Q363" s="77"/>
      <c r="R363" s="77"/>
      <c r="S363" s="77"/>
      <c r="T363" s="77"/>
      <c r="U363" s="77"/>
      <c r="V363" s="77"/>
      <c r="W363" s="77"/>
      <c r="X363" s="77"/>
      <c r="Y363" s="77"/>
      <c r="Z363" s="77"/>
      <c r="AA363" s="77"/>
      <c r="AB363" s="77"/>
      <c r="AC363" s="77"/>
      <c r="AD363" s="77"/>
      <c r="AE363" s="77"/>
      <c r="AF363" s="77"/>
      <c r="AG363" s="77"/>
      <c r="AH363" s="77"/>
      <c r="AI363" s="77"/>
      <c r="AJ363" s="77"/>
      <c r="AK363" s="77"/>
      <c r="AL363" s="77"/>
    </row>
    <row r="364" spans="1:38" ht="12.75" customHeight="1" x14ac:dyDescent="0.2">
      <c r="A364" s="224" t="s">
        <v>464</v>
      </c>
      <c r="B364" s="302" t="s">
        <v>269</v>
      </c>
      <c r="C364" s="409"/>
      <c r="D364" s="409"/>
      <c r="E364" s="558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  <c r="Q364" s="77"/>
      <c r="R364" s="77"/>
      <c r="S364" s="77"/>
      <c r="T364" s="77"/>
      <c r="U364" s="77"/>
      <c r="V364" s="77"/>
      <c r="W364" s="77"/>
      <c r="X364" s="77"/>
      <c r="Y364" s="77"/>
      <c r="Z364" s="77"/>
      <c r="AA364" s="77"/>
      <c r="AB364" s="77"/>
      <c r="AC364" s="77"/>
      <c r="AD364" s="77"/>
      <c r="AE364" s="77"/>
      <c r="AF364" s="77"/>
      <c r="AG364" s="77"/>
      <c r="AH364" s="77"/>
      <c r="AI364" s="77"/>
      <c r="AJ364" s="77"/>
      <c r="AK364" s="77"/>
      <c r="AL364" s="77"/>
    </row>
    <row r="365" spans="1:38" ht="12.75" customHeight="1" x14ac:dyDescent="0.2">
      <c r="A365" s="228" t="s">
        <v>91</v>
      </c>
      <c r="B365" s="326" t="s">
        <v>111</v>
      </c>
      <c r="C365" s="410"/>
      <c r="D365" s="410"/>
      <c r="E365" s="559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  <c r="Q365" s="77"/>
      <c r="R365" s="77"/>
      <c r="S365" s="77"/>
      <c r="T365" s="77"/>
      <c r="U365" s="77"/>
      <c r="V365" s="77"/>
      <c r="W365" s="77"/>
      <c r="X365" s="77"/>
      <c r="Y365" s="77"/>
      <c r="Z365" s="77"/>
      <c r="AA365" s="77"/>
      <c r="AB365" s="77"/>
      <c r="AC365" s="77"/>
      <c r="AD365" s="77"/>
      <c r="AE365" s="77"/>
      <c r="AF365" s="77"/>
      <c r="AG365" s="77"/>
      <c r="AH365" s="77"/>
      <c r="AI365" s="77"/>
      <c r="AJ365" s="77"/>
      <c r="AK365" s="77"/>
      <c r="AL365" s="77"/>
    </row>
    <row r="366" spans="1:38" ht="12.75" customHeight="1" x14ac:dyDescent="0.2">
      <c r="A366" s="219">
        <v>3</v>
      </c>
      <c r="B366" s="346" t="s">
        <v>58</v>
      </c>
      <c r="C366" s="658">
        <v>25000</v>
      </c>
      <c r="D366" s="658">
        <f>D367</f>
        <v>20000</v>
      </c>
      <c r="E366" s="659">
        <f t="shared" si="5"/>
        <v>0.8</v>
      </c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  <c r="Q366" s="77"/>
      <c r="R366" s="77"/>
      <c r="S366" s="77"/>
      <c r="T366" s="77"/>
      <c r="U366" s="77"/>
      <c r="V366" s="77"/>
      <c r="W366" s="77"/>
      <c r="X366" s="77"/>
      <c r="Y366" s="77"/>
      <c r="Z366" s="77"/>
      <c r="AA366" s="77"/>
      <c r="AB366" s="77"/>
      <c r="AC366" s="77"/>
      <c r="AD366" s="77"/>
      <c r="AE366" s="77"/>
      <c r="AF366" s="77"/>
      <c r="AG366" s="77"/>
      <c r="AH366" s="77"/>
      <c r="AI366" s="77"/>
      <c r="AJ366" s="77"/>
      <c r="AK366" s="77"/>
      <c r="AL366" s="77"/>
    </row>
    <row r="367" spans="1:38" ht="12.75" customHeight="1" x14ac:dyDescent="0.2">
      <c r="A367" s="229">
        <v>35</v>
      </c>
      <c r="B367" s="347" t="s">
        <v>462</v>
      </c>
      <c r="C367" s="660">
        <v>25000</v>
      </c>
      <c r="D367" s="660">
        <f>D368</f>
        <v>20000</v>
      </c>
      <c r="E367" s="661">
        <f t="shared" si="5"/>
        <v>0.8</v>
      </c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  <c r="Q367" s="77"/>
      <c r="R367" s="77"/>
      <c r="S367" s="77"/>
      <c r="T367" s="77"/>
      <c r="U367" s="77"/>
      <c r="V367" s="77"/>
      <c r="W367" s="77"/>
      <c r="X367" s="77"/>
      <c r="Y367" s="77"/>
      <c r="Z367" s="77"/>
      <c r="AA367" s="77"/>
      <c r="AB367" s="77"/>
      <c r="AC367" s="77"/>
      <c r="AD367" s="77"/>
      <c r="AE367" s="77"/>
      <c r="AF367" s="77"/>
      <c r="AG367" s="77"/>
      <c r="AH367" s="77"/>
      <c r="AI367" s="77"/>
      <c r="AJ367" s="77"/>
      <c r="AK367" s="77"/>
      <c r="AL367" s="77"/>
    </row>
    <row r="368" spans="1:38" ht="12.75" customHeight="1" x14ac:dyDescent="0.2">
      <c r="A368" s="230">
        <v>351</v>
      </c>
      <c r="B368" s="350" t="s">
        <v>461</v>
      </c>
      <c r="C368" s="694">
        <v>25000</v>
      </c>
      <c r="D368" s="694">
        <f>D369</f>
        <v>20000</v>
      </c>
      <c r="E368" s="695">
        <f t="shared" si="5"/>
        <v>0.8</v>
      </c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  <c r="Q368" s="77"/>
      <c r="R368" s="77"/>
      <c r="S368" s="77"/>
      <c r="T368" s="77"/>
      <c r="U368" s="77"/>
      <c r="V368" s="77"/>
      <c r="W368" s="77"/>
      <c r="X368" s="77"/>
      <c r="Y368" s="77"/>
      <c r="Z368" s="77"/>
      <c r="AA368" s="77"/>
      <c r="AB368" s="77"/>
      <c r="AC368" s="77"/>
      <c r="AD368" s="77"/>
      <c r="AE368" s="77"/>
      <c r="AF368" s="77"/>
      <c r="AG368" s="77"/>
      <c r="AH368" s="77"/>
      <c r="AI368" s="77"/>
      <c r="AJ368" s="77"/>
      <c r="AK368" s="77"/>
      <c r="AL368" s="77"/>
    </row>
    <row r="369" spans="1:38" ht="24" customHeight="1" x14ac:dyDescent="0.2">
      <c r="A369" s="231">
        <v>351</v>
      </c>
      <c r="B369" s="326" t="s">
        <v>465</v>
      </c>
      <c r="C369" s="410">
        <v>25000</v>
      </c>
      <c r="D369" s="410">
        <v>20000</v>
      </c>
      <c r="E369" s="559">
        <f t="shared" si="5"/>
        <v>0.8</v>
      </c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  <c r="Q369" s="77"/>
      <c r="R369" s="77"/>
      <c r="S369" s="77"/>
      <c r="T369" s="77"/>
      <c r="U369" s="77"/>
      <c r="V369" s="77"/>
      <c r="W369" s="77"/>
      <c r="X369" s="77"/>
      <c r="Y369" s="77"/>
      <c r="Z369" s="77"/>
      <c r="AA369" s="77"/>
      <c r="AB369" s="77"/>
      <c r="AC369" s="77"/>
      <c r="AD369" s="77"/>
      <c r="AE369" s="77"/>
      <c r="AF369" s="77"/>
      <c r="AG369" s="77"/>
      <c r="AH369" s="77"/>
      <c r="AI369" s="77"/>
      <c r="AJ369" s="77"/>
      <c r="AK369" s="77"/>
      <c r="AL369" s="77"/>
    </row>
    <row r="370" spans="1:38" ht="15" customHeight="1" x14ac:dyDescent="0.2">
      <c r="A370" s="255"/>
      <c r="B370" s="370" t="s">
        <v>236</v>
      </c>
      <c r="C370" s="426"/>
      <c r="D370" s="426"/>
      <c r="E370" s="582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  <c r="Q370" s="77"/>
      <c r="R370" s="77"/>
      <c r="S370" s="77"/>
      <c r="T370" s="77"/>
      <c r="U370" s="77"/>
      <c r="V370" s="77"/>
      <c r="W370" s="77"/>
      <c r="X370" s="77"/>
      <c r="Y370" s="77"/>
      <c r="Z370" s="77"/>
      <c r="AA370" s="77"/>
      <c r="AB370" s="77"/>
      <c r="AC370" s="77"/>
      <c r="AD370" s="77"/>
      <c r="AE370" s="77"/>
      <c r="AF370" s="77"/>
      <c r="AG370" s="77"/>
      <c r="AH370" s="77"/>
      <c r="AI370" s="77"/>
      <c r="AJ370" s="77"/>
      <c r="AK370" s="77"/>
      <c r="AL370" s="77"/>
    </row>
    <row r="371" spans="1:38" ht="12.75" customHeight="1" x14ac:dyDescent="0.2">
      <c r="A371" s="795" t="s">
        <v>243</v>
      </c>
      <c r="B371" s="796"/>
      <c r="C371" s="427">
        <v>332500</v>
      </c>
      <c r="D371" s="427">
        <f>D373+D381+D389+D396+D403+D410</f>
        <v>270418</v>
      </c>
      <c r="E371" s="583">
        <f t="shared" si="5"/>
        <v>0.81328721804511284</v>
      </c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  <c r="Q371" s="77"/>
      <c r="R371" s="77"/>
      <c r="S371" s="77"/>
      <c r="T371" s="77"/>
      <c r="U371" s="77"/>
      <c r="V371" s="77"/>
      <c r="W371" s="77"/>
      <c r="X371" s="77"/>
      <c r="Y371" s="77"/>
      <c r="Z371" s="77"/>
      <c r="AA371" s="77"/>
      <c r="AB371" s="77"/>
      <c r="AC371" s="77"/>
      <c r="AD371" s="77"/>
      <c r="AE371" s="77"/>
      <c r="AF371" s="77"/>
      <c r="AG371" s="77"/>
      <c r="AH371" s="77"/>
      <c r="AI371" s="77"/>
      <c r="AJ371" s="77"/>
      <c r="AK371" s="77"/>
      <c r="AL371" s="77"/>
    </row>
    <row r="372" spans="1:38" ht="12.75" customHeight="1" x14ac:dyDescent="0.2">
      <c r="A372" s="256" t="s">
        <v>254</v>
      </c>
      <c r="B372" s="169" t="s">
        <v>192</v>
      </c>
      <c r="C372" s="428"/>
      <c r="D372" s="428"/>
      <c r="E372" s="584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  <c r="Q372" s="77"/>
      <c r="R372" s="77"/>
      <c r="S372" s="77"/>
      <c r="T372" s="77"/>
      <c r="U372" s="77"/>
      <c r="V372" s="77"/>
      <c r="W372" s="77"/>
      <c r="X372" s="77"/>
      <c r="Y372" s="77"/>
      <c r="Z372" s="77"/>
      <c r="AA372" s="77"/>
      <c r="AB372" s="77"/>
      <c r="AC372" s="77"/>
      <c r="AD372" s="77"/>
      <c r="AE372" s="77"/>
      <c r="AF372" s="77"/>
      <c r="AG372" s="77"/>
      <c r="AH372" s="77"/>
      <c r="AI372" s="77"/>
      <c r="AJ372" s="77"/>
      <c r="AK372" s="77"/>
      <c r="AL372" s="77"/>
    </row>
    <row r="373" spans="1:38" ht="12.75" customHeight="1" x14ac:dyDescent="0.2">
      <c r="A373" s="257"/>
      <c r="B373" s="170" t="s">
        <v>193</v>
      </c>
      <c r="C373" s="422">
        <v>60000</v>
      </c>
      <c r="D373" s="422">
        <f>D376</f>
        <v>54026</v>
      </c>
      <c r="E373" s="575">
        <f t="shared" si="5"/>
        <v>0.90043333333333331</v>
      </c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  <c r="Q373" s="77"/>
      <c r="R373" s="77"/>
      <c r="S373" s="77"/>
      <c r="T373" s="77"/>
      <c r="U373" s="77"/>
      <c r="V373" s="77"/>
      <c r="W373" s="77"/>
      <c r="X373" s="77"/>
      <c r="Y373" s="77"/>
      <c r="Z373" s="77"/>
      <c r="AA373" s="77"/>
      <c r="AB373" s="77"/>
      <c r="AC373" s="77"/>
      <c r="AD373" s="77"/>
      <c r="AE373" s="77"/>
      <c r="AF373" s="77"/>
      <c r="AG373" s="77"/>
      <c r="AH373" s="77"/>
      <c r="AI373" s="77"/>
      <c r="AJ373" s="77"/>
      <c r="AK373" s="77"/>
      <c r="AL373" s="77"/>
    </row>
    <row r="374" spans="1:38" ht="12.75" customHeight="1" x14ac:dyDescent="0.2">
      <c r="A374" s="258"/>
      <c r="B374" s="358" t="s">
        <v>264</v>
      </c>
      <c r="C374" s="422"/>
      <c r="D374" s="422"/>
      <c r="E374" s="575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  <c r="Q374" s="77"/>
      <c r="R374" s="77"/>
      <c r="S374" s="77"/>
      <c r="T374" s="77"/>
      <c r="U374" s="77"/>
      <c r="V374" s="77"/>
      <c r="W374" s="77"/>
      <c r="X374" s="77"/>
      <c r="Y374" s="77"/>
      <c r="Z374" s="77"/>
      <c r="AA374" s="77"/>
      <c r="AB374" s="77"/>
      <c r="AC374" s="77"/>
      <c r="AD374" s="77"/>
      <c r="AE374" s="77"/>
      <c r="AF374" s="77"/>
      <c r="AG374" s="77"/>
      <c r="AH374" s="77"/>
      <c r="AI374" s="77"/>
      <c r="AJ374" s="77"/>
      <c r="AK374" s="77"/>
      <c r="AL374" s="77"/>
    </row>
    <row r="375" spans="1:38" ht="12.75" customHeight="1" x14ac:dyDescent="0.2">
      <c r="A375" s="259" t="s">
        <v>92</v>
      </c>
      <c r="B375" s="362" t="s">
        <v>110</v>
      </c>
      <c r="C375" s="423"/>
      <c r="D375" s="423"/>
      <c r="E375" s="576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  <c r="Q375" s="77"/>
      <c r="R375" s="77"/>
      <c r="S375" s="77"/>
      <c r="T375" s="77"/>
      <c r="U375" s="77"/>
      <c r="V375" s="77"/>
      <c r="W375" s="77"/>
      <c r="X375" s="77"/>
      <c r="Y375" s="77"/>
      <c r="Z375" s="77"/>
      <c r="AA375" s="77"/>
      <c r="AB375" s="77"/>
      <c r="AC375" s="77"/>
      <c r="AD375" s="77"/>
      <c r="AE375" s="77"/>
      <c r="AF375" s="77"/>
      <c r="AG375" s="77"/>
      <c r="AH375" s="77"/>
      <c r="AI375" s="77"/>
      <c r="AJ375" s="77"/>
      <c r="AK375" s="77"/>
      <c r="AL375" s="77"/>
    </row>
    <row r="376" spans="1:38" ht="20.100000000000001" customHeight="1" x14ac:dyDescent="0.2">
      <c r="A376" s="192">
        <v>3</v>
      </c>
      <c r="B376" s="327" t="s">
        <v>58</v>
      </c>
      <c r="C376" s="414">
        <v>60000</v>
      </c>
      <c r="D376" s="414">
        <f>D377</f>
        <v>54026</v>
      </c>
      <c r="E376" s="565">
        <f t="shared" si="5"/>
        <v>0.90043333333333331</v>
      </c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  <c r="Q376" s="77"/>
      <c r="R376" s="77"/>
      <c r="S376" s="77"/>
      <c r="T376" s="77"/>
      <c r="U376" s="77"/>
      <c r="V376" s="77"/>
      <c r="W376" s="77"/>
      <c r="X376" s="77"/>
      <c r="Y376" s="77"/>
      <c r="Z376" s="77"/>
      <c r="AA376" s="77"/>
      <c r="AB376" s="77"/>
      <c r="AC376" s="77"/>
      <c r="AD376" s="77"/>
      <c r="AE376" s="77"/>
      <c r="AF376" s="77"/>
      <c r="AG376" s="77"/>
      <c r="AH376" s="77"/>
      <c r="AI376" s="77"/>
      <c r="AJ376" s="77"/>
      <c r="AK376" s="77"/>
      <c r="AL376" s="77"/>
    </row>
    <row r="377" spans="1:38" ht="15" customHeight="1" x14ac:dyDescent="0.2">
      <c r="A377" s="193">
        <v>38</v>
      </c>
      <c r="B377" s="328" t="s">
        <v>37</v>
      </c>
      <c r="C377" s="415">
        <v>60000</v>
      </c>
      <c r="D377" s="415">
        <f>D378</f>
        <v>54026</v>
      </c>
      <c r="E377" s="566">
        <f t="shared" si="5"/>
        <v>0.90043333333333331</v>
      </c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  <c r="Q377" s="77"/>
      <c r="R377" s="77"/>
      <c r="S377" s="77"/>
      <c r="T377" s="77"/>
      <c r="U377" s="77"/>
      <c r="V377" s="77"/>
      <c r="W377" s="77"/>
      <c r="X377" s="77"/>
      <c r="Y377" s="77"/>
      <c r="Z377" s="77"/>
      <c r="AA377" s="77"/>
      <c r="AB377" s="77"/>
      <c r="AC377" s="77"/>
      <c r="AD377" s="77"/>
      <c r="AE377" s="77"/>
      <c r="AF377" s="77"/>
      <c r="AG377" s="77"/>
      <c r="AH377" s="77"/>
      <c r="AI377" s="77"/>
      <c r="AJ377" s="77"/>
      <c r="AK377" s="77"/>
      <c r="AL377" s="77"/>
    </row>
    <row r="378" spans="1:38" ht="15" customHeight="1" x14ac:dyDescent="0.2">
      <c r="A378" s="226">
        <v>381</v>
      </c>
      <c r="B378" s="371" t="s">
        <v>105</v>
      </c>
      <c r="C378" s="416">
        <v>60000</v>
      </c>
      <c r="D378" s="416">
        <f>D379</f>
        <v>54026</v>
      </c>
      <c r="E378" s="567">
        <f t="shared" si="5"/>
        <v>0.90043333333333331</v>
      </c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  <c r="Q378" s="77"/>
      <c r="R378" s="77"/>
      <c r="S378" s="77"/>
      <c r="T378" s="77"/>
      <c r="U378" s="77"/>
      <c r="V378" s="77"/>
      <c r="W378" s="77"/>
      <c r="X378" s="77"/>
      <c r="Y378" s="77"/>
      <c r="Z378" s="77"/>
      <c r="AA378" s="77"/>
      <c r="AB378" s="77"/>
      <c r="AC378" s="77"/>
      <c r="AD378" s="77"/>
      <c r="AE378" s="77"/>
      <c r="AF378" s="77"/>
      <c r="AG378" s="77"/>
      <c r="AH378" s="77"/>
      <c r="AI378" s="77"/>
      <c r="AJ378" s="77"/>
      <c r="AK378" s="77"/>
      <c r="AL378" s="77"/>
    </row>
    <row r="379" spans="1:38" ht="24.75" customHeight="1" x14ac:dyDescent="0.2">
      <c r="A379" s="227">
        <v>381</v>
      </c>
      <c r="B379" s="372" t="s">
        <v>105</v>
      </c>
      <c r="C379" s="698">
        <v>60000</v>
      </c>
      <c r="D379" s="698">
        <v>54026</v>
      </c>
      <c r="E379" s="699">
        <f t="shared" si="5"/>
        <v>0.90043333333333331</v>
      </c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  <c r="Q379" s="77"/>
      <c r="R379" s="77"/>
      <c r="S379" s="77"/>
      <c r="T379" s="77"/>
      <c r="U379" s="77"/>
      <c r="V379" s="77"/>
      <c r="W379" s="77"/>
      <c r="X379" s="77"/>
      <c r="Y379" s="77"/>
      <c r="Z379" s="77"/>
      <c r="AA379" s="77"/>
      <c r="AB379" s="77"/>
      <c r="AC379" s="77"/>
      <c r="AD379" s="77"/>
      <c r="AE379" s="77"/>
      <c r="AF379" s="77"/>
      <c r="AG379" s="77"/>
      <c r="AH379" s="77"/>
      <c r="AI379" s="77"/>
      <c r="AJ379" s="77"/>
      <c r="AK379" s="77"/>
      <c r="AL379" s="77"/>
    </row>
    <row r="380" spans="1:38" ht="12.75" customHeight="1" x14ac:dyDescent="0.2">
      <c r="A380" s="256" t="s">
        <v>373</v>
      </c>
      <c r="B380" s="169" t="s">
        <v>374</v>
      </c>
      <c r="C380" s="428"/>
      <c r="D380" s="428"/>
      <c r="E380" s="584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  <c r="Q380" s="77"/>
      <c r="R380" s="77"/>
      <c r="S380" s="77"/>
      <c r="T380" s="77"/>
      <c r="U380" s="77"/>
      <c r="V380" s="77"/>
      <c r="W380" s="77"/>
      <c r="X380" s="77"/>
      <c r="Y380" s="77"/>
      <c r="Z380" s="77"/>
      <c r="AA380" s="77"/>
      <c r="AB380" s="77"/>
      <c r="AC380" s="77"/>
      <c r="AD380" s="77"/>
      <c r="AE380" s="77"/>
      <c r="AF380" s="77"/>
      <c r="AG380" s="77"/>
      <c r="AH380" s="77"/>
      <c r="AI380" s="77"/>
      <c r="AJ380" s="77"/>
      <c r="AK380" s="77"/>
      <c r="AL380" s="77"/>
    </row>
    <row r="381" spans="1:38" ht="12.75" customHeight="1" x14ac:dyDescent="0.2">
      <c r="A381" s="257"/>
      <c r="B381" s="170" t="s">
        <v>193</v>
      </c>
      <c r="C381" s="422">
        <v>45000</v>
      </c>
      <c r="D381" s="422">
        <f>D384</f>
        <v>45000</v>
      </c>
      <c r="E381" s="575">
        <f t="shared" si="5"/>
        <v>1</v>
      </c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  <c r="Q381" s="77"/>
      <c r="R381" s="77"/>
      <c r="S381" s="77"/>
      <c r="T381" s="77"/>
      <c r="U381" s="77"/>
      <c r="V381" s="77"/>
      <c r="W381" s="77"/>
      <c r="X381" s="77"/>
      <c r="Y381" s="77"/>
      <c r="Z381" s="77"/>
      <c r="AA381" s="77"/>
      <c r="AB381" s="77"/>
      <c r="AC381" s="77"/>
      <c r="AD381" s="77"/>
      <c r="AE381" s="77"/>
      <c r="AF381" s="77"/>
      <c r="AG381" s="77"/>
      <c r="AH381" s="77"/>
      <c r="AI381" s="77"/>
      <c r="AJ381" s="77"/>
      <c r="AK381" s="77"/>
      <c r="AL381" s="77"/>
    </row>
    <row r="382" spans="1:38" ht="12.75" customHeight="1" x14ac:dyDescent="0.2">
      <c r="A382" s="258"/>
      <c r="B382" s="358" t="s">
        <v>264</v>
      </c>
      <c r="C382" s="422"/>
      <c r="D382" s="422"/>
      <c r="E382" s="575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  <c r="Q382" s="77"/>
      <c r="R382" s="77"/>
      <c r="S382" s="77"/>
      <c r="T382" s="77"/>
      <c r="U382" s="77"/>
      <c r="V382" s="77"/>
      <c r="W382" s="77"/>
      <c r="X382" s="77"/>
      <c r="Y382" s="77"/>
      <c r="Z382" s="77"/>
      <c r="AA382" s="77"/>
      <c r="AB382" s="77"/>
      <c r="AC382" s="77"/>
      <c r="AD382" s="77"/>
      <c r="AE382" s="77"/>
      <c r="AF382" s="77"/>
      <c r="AG382" s="77"/>
      <c r="AH382" s="77"/>
      <c r="AI382" s="77"/>
      <c r="AJ382" s="77"/>
      <c r="AK382" s="77"/>
      <c r="AL382" s="77"/>
    </row>
    <row r="383" spans="1:38" ht="12.75" customHeight="1" x14ac:dyDescent="0.2">
      <c r="A383" s="259" t="s">
        <v>92</v>
      </c>
      <c r="B383" s="362" t="s">
        <v>110</v>
      </c>
      <c r="C383" s="423"/>
      <c r="D383" s="423"/>
      <c r="E383" s="576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  <c r="Q383" s="77"/>
      <c r="R383" s="77"/>
      <c r="S383" s="77"/>
      <c r="T383" s="77"/>
      <c r="U383" s="77"/>
      <c r="V383" s="77"/>
      <c r="W383" s="77"/>
      <c r="X383" s="77"/>
      <c r="Y383" s="77"/>
      <c r="Z383" s="77"/>
      <c r="AA383" s="77"/>
      <c r="AB383" s="77"/>
      <c r="AC383" s="77"/>
      <c r="AD383" s="77"/>
      <c r="AE383" s="77"/>
      <c r="AF383" s="77"/>
      <c r="AG383" s="77"/>
      <c r="AH383" s="77"/>
      <c r="AI383" s="77"/>
      <c r="AJ383" s="77"/>
      <c r="AK383" s="77"/>
      <c r="AL383" s="77"/>
    </row>
    <row r="384" spans="1:38" ht="12.75" customHeight="1" x14ac:dyDescent="0.2">
      <c r="A384" s="192">
        <v>3</v>
      </c>
      <c r="B384" s="327" t="s">
        <v>58</v>
      </c>
      <c r="C384" s="414">
        <v>45000</v>
      </c>
      <c r="D384" s="414">
        <f>D385</f>
        <v>45000</v>
      </c>
      <c r="E384" s="565">
        <f t="shared" si="5"/>
        <v>1</v>
      </c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  <c r="Q384" s="77"/>
      <c r="R384" s="77"/>
      <c r="S384" s="77"/>
      <c r="T384" s="77"/>
      <c r="U384" s="77"/>
      <c r="V384" s="77"/>
      <c r="W384" s="77"/>
      <c r="X384" s="77"/>
      <c r="Y384" s="77"/>
      <c r="Z384" s="77"/>
      <c r="AA384" s="77"/>
      <c r="AB384" s="77"/>
      <c r="AC384" s="77"/>
      <c r="AD384" s="77"/>
      <c r="AE384" s="77"/>
      <c r="AF384" s="77"/>
      <c r="AG384" s="77"/>
      <c r="AH384" s="77"/>
      <c r="AI384" s="77"/>
      <c r="AJ384" s="77"/>
      <c r="AK384" s="77"/>
      <c r="AL384" s="77"/>
    </row>
    <row r="385" spans="1:38" ht="15" customHeight="1" x14ac:dyDescent="0.2">
      <c r="A385" s="193">
        <v>38</v>
      </c>
      <c r="B385" s="328" t="s">
        <v>37</v>
      </c>
      <c r="C385" s="415">
        <v>45000</v>
      </c>
      <c r="D385" s="415">
        <f>D386</f>
        <v>45000</v>
      </c>
      <c r="E385" s="566">
        <f t="shared" si="5"/>
        <v>1</v>
      </c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  <c r="Q385" s="77"/>
      <c r="R385" s="77"/>
      <c r="S385" s="77"/>
      <c r="T385" s="77"/>
      <c r="U385" s="77"/>
      <c r="V385" s="77"/>
      <c r="W385" s="77"/>
      <c r="X385" s="77"/>
      <c r="Y385" s="77"/>
      <c r="Z385" s="77"/>
      <c r="AA385" s="77"/>
      <c r="AB385" s="77"/>
      <c r="AC385" s="77"/>
      <c r="AD385" s="77"/>
      <c r="AE385" s="77"/>
      <c r="AF385" s="77"/>
      <c r="AG385" s="77"/>
      <c r="AH385" s="77"/>
      <c r="AI385" s="77"/>
      <c r="AJ385" s="77"/>
      <c r="AK385" s="77"/>
      <c r="AL385" s="77"/>
    </row>
    <row r="386" spans="1:38" ht="15" customHeight="1" x14ac:dyDescent="0.2">
      <c r="A386" s="226">
        <v>381</v>
      </c>
      <c r="B386" s="371" t="s">
        <v>105</v>
      </c>
      <c r="C386" s="416">
        <v>45000</v>
      </c>
      <c r="D386" s="416">
        <f>D387</f>
        <v>45000</v>
      </c>
      <c r="E386" s="567">
        <f t="shared" si="5"/>
        <v>1</v>
      </c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  <c r="Q386" s="77"/>
      <c r="R386" s="77"/>
      <c r="S386" s="77"/>
      <c r="T386" s="77"/>
      <c r="U386" s="77"/>
      <c r="V386" s="77"/>
      <c r="W386" s="77"/>
      <c r="X386" s="77"/>
      <c r="Y386" s="77"/>
      <c r="Z386" s="77"/>
      <c r="AA386" s="77"/>
      <c r="AB386" s="77"/>
      <c r="AC386" s="77"/>
      <c r="AD386" s="77"/>
      <c r="AE386" s="77"/>
      <c r="AF386" s="77"/>
      <c r="AG386" s="77"/>
      <c r="AH386" s="77"/>
      <c r="AI386" s="77"/>
      <c r="AJ386" s="77"/>
      <c r="AK386" s="77"/>
      <c r="AL386" s="77"/>
    </row>
    <row r="387" spans="1:38" ht="12.75" customHeight="1" x14ac:dyDescent="0.2">
      <c r="A387" s="227">
        <v>381</v>
      </c>
      <c r="B387" s="372" t="s">
        <v>105</v>
      </c>
      <c r="C387" s="698">
        <v>45000</v>
      </c>
      <c r="D387" s="698">
        <v>45000</v>
      </c>
      <c r="E387" s="699">
        <f t="shared" si="5"/>
        <v>1</v>
      </c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  <c r="Q387" s="77"/>
      <c r="R387" s="77"/>
      <c r="S387" s="77"/>
      <c r="T387" s="77"/>
      <c r="U387" s="77"/>
      <c r="V387" s="77"/>
      <c r="W387" s="77"/>
      <c r="X387" s="77"/>
      <c r="Y387" s="77"/>
      <c r="Z387" s="77"/>
      <c r="AA387" s="77"/>
      <c r="AB387" s="77"/>
      <c r="AC387" s="77"/>
      <c r="AD387" s="77"/>
      <c r="AE387" s="77"/>
      <c r="AF387" s="77"/>
      <c r="AG387" s="77"/>
      <c r="AH387" s="77"/>
      <c r="AI387" s="77"/>
      <c r="AJ387" s="77"/>
      <c r="AK387" s="77"/>
      <c r="AL387" s="77"/>
    </row>
    <row r="388" spans="1:38" ht="12.75" customHeight="1" x14ac:dyDescent="0.2">
      <c r="A388" s="260" t="s">
        <v>451</v>
      </c>
      <c r="B388" s="169" t="s">
        <v>354</v>
      </c>
      <c r="C388" s="422"/>
      <c r="D388" s="422"/>
      <c r="E388" s="575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  <c r="Q388" s="77"/>
      <c r="R388" s="77"/>
      <c r="S388" s="77"/>
      <c r="T388" s="77"/>
      <c r="U388" s="77"/>
      <c r="V388" s="77"/>
      <c r="W388" s="77"/>
      <c r="X388" s="77"/>
      <c r="Y388" s="77"/>
      <c r="Z388" s="77"/>
      <c r="AA388" s="77"/>
      <c r="AB388" s="77"/>
      <c r="AC388" s="77"/>
      <c r="AD388" s="77"/>
      <c r="AE388" s="77"/>
      <c r="AF388" s="77"/>
      <c r="AG388" s="77"/>
      <c r="AH388" s="77"/>
      <c r="AI388" s="77"/>
      <c r="AJ388" s="77"/>
      <c r="AK388" s="77"/>
      <c r="AL388" s="77"/>
    </row>
    <row r="389" spans="1:38" ht="12.75" customHeight="1" x14ac:dyDescent="0.2">
      <c r="A389" s="261" t="s">
        <v>99</v>
      </c>
      <c r="B389" s="171" t="s">
        <v>68</v>
      </c>
      <c r="C389" s="422">
        <v>10000</v>
      </c>
      <c r="D389" s="422">
        <f>D392</f>
        <v>10000</v>
      </c>
      <c r="E389" s="575">
        <f t="shared" ref="E389:E449" si="6">D389/C389</f>
        <v>1</v>
      </c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  <c r="Q389" s="77"/>
      <c r="R389" s="77"/>
      <c r="S389" s="77"/>
      <c r="T389" s="77"/>
      <c r="U389" s="77"/>
      <c r="V389" s="77"/>
      <c r="W389" s="77"/>
      <c r="X389" s="77"/>
      <c r="Y389" s="77"/>
      <c r="Z389" s="77"/>
      <c r="AA389" s="77"/>
      <c r="AB389" s="77"/>
      <c r="AC389" s="77"/>
      <c r="AD389" s="77"/>
      <c r="AE389" s="77"/>
      <c r="AF389" s="77"/>
      <c r="AG389" s="77"/>
      <c r="AH389" s="77"/>
      <c r="AI389" s="77"/>
      <c r="AJ389" s="77"/>
      <c r="AK389" s="77"/>
      <c r="AL389" s="77"/>
    </row>
    <row r="390" spans="1:38" ht="20.25" customHeight="1" x14ac:dyDescent="0.2">
      <c r="A390" s="262"/>
      <c r="B390" s="171" t="s">
        <v>264</v>
      </c>
      <c r="C390" s="422"/>
      <c r="D390" s="422"/>
      <c r="E390" s="575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  <c r="Q390" s="77"/>
      <c r="R390" s="77"/>
      <c r="S390" s="77"/>
      <c r="T390" s="77"/>
      <c r="U390" s="77"/>
      <c r="V390" s="77"/>
      <c r="W390" s="77"/>
      <c r="X390" s="77"/>
      <c r="Y390" s="77"/>
      <c r="Z390" s="77"/>
      <c r="AA390" s="77"/>
      <c r="AB390" s="77"/>
      <c r="AC390" s="77"/>
      <c r="AD390" s="77"/>
      <c r="AE390" s="77"/>
      <c r="AF390" s="77"/>
      <c r="AG390" s="77"/>
      <c r="AH390" s="77"/>
      <c r="AI390" s="77"/>
      <c r="AJ390" s="77"/>
      <c r="AK390" s="77"/>
      <c r="AL390" s="77"/>
    </row>
    <row r="391" spans="1:38" ht="12.75" customHeight="1" x14ac:dyDescent="0.2">
      <c r="A391" s="263" t="s">
        <v>92</v>
      </c>
      <c r="B391" s="373" t="s">
        <v>110</v>
      </c>
      <c r="C391" s="429"/>
      <c r="D391" s="429"/>
      <c r="E391" s="585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  <c r="Q391" s="77"/>
      <c r="R391" s="77"/>
      <c r="S391" s="77"/>
      <c r="T391" s="77"/>
      <c r="U391" s="77"/>
      <c r="V391" s="77"/>
      <c r="W391" s="77"/>
      <c r="X391" s="77"/>
      <c r="Y391" s="77"/>
      <c r="Z391" s="77"/>
      <c r="AA391" s="77"/>
      <c r="AB391" s="77"/>
      <c r="AC391" s="77"/>
      <c r="AD391" s="77"/>
      <c r="AE391" s="77"/>
      <c r="AF391" s="77"/>
      <c r="AG391" s="77"/>
      <c r="AH391" s="77"/>
      <c r="AI391" s="77"/>
      <c r="AJ391" s="77"/>
      <c r="AK391" s="77"/>
      <c r="AL391" s="77"/>
    </row>
    <row r="392" spans="1:38" ht="15" customHeight="1" x14ac:dyDescent="0.2">
      <c r="A392" s="192">
        <v>3</v>
      </c>
      <c r="B392" s="327" t="s">
        <v>58</v>
      </c>
      <c r="C392" s="414">
        <v>10000</v>
      </c>
      <c r="D392" s="414">
        <f>D393</f>
        <v>10000</v>
      </c>
      <c r="E392" s="565">
        <f t="shared" si="6"/>
        <v>1</v>
      </c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  <c r="Q392" s="77"/>
      <c r="R392" s="77"/>
      <c r="S392" s="77"/>
      <c r="T392" s="77"/>
      <c r="U392" s="77"/>
      <c r="V392" s="77"/>
      <c r="W392" s="77"/>
      <c r="X392" s="77"/>
      <c r="Y392" s="77"/>
      <c r="Z392" s="77"/>
      <c r="AA392" s="77"/>
      <c r="AB392" s="77"/>
      <c r="AC392" s="77"/>
      <c r="AD392" s="77"/>
      <c r="AE392" s="77"/>
      <c r="AF392" s="77"/>
      <c r="AG392" s="77"/>
      <c r="AH392" s="77"/>
      <c r="AI392" s="77"/>
      <c r="AJ392" s="77"/>
      <c r="AK392" s="77"/>
      <c r="AL392" s="77"/>
    </row>
    <row r="393" spans="1:38" ht="23.25" customHeight="1" x14ac:dyDescent="0.2">
      <c r="A393" s="193">
        <v>38</v>
      </c>
      <c r="B393" s="328" t="s">
        <v>37</v>
      </c>
      <c r="C393" s="415">
        <v>10000</v>
      </c>
      <c r="D393" s="415">
        <f>D394</f>
        <v>10000</v>
      </c>
      <c r="E393" s="566">
        <f t="shared" si="6"/>
        <v>1</v>
      </c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  <c r="Q393" s="77"/>
      <c r="R393" s="77"/>
      <c r="S393" s="77"/>
      <c r="T393" s="77"/>
      <c r="U393" s="77"/>
      <c r="V393" s="77"/>
      <c r="W393" s="77"/>
      <c r="X393" s="77"/>
      <c r="Y393" s="77"/>
      <c r="Z393" s="77"/>
      <c r="AA393" s="77"/>
      <c r="AB393" s="77"/>
      <c r="AC393" s="77"/>
      <c r="AD393" s="77"/>
      <c r="AE393" s="77"/>
      <c r="AF393" s="77"/>
      <c r="AG393" s="77"/>
      <c r="AH393" s="77"/>
      <c r="AI393" s="77"/>
      <c r="AJ393" s="77"/>
      <c r="AK393" s="77"/>
      <c r="AL393" s="77"/>
    </row>
    <row r="394" spans="1:38" ht="12.75" customHeight="1" x14ac:dyDescent="0.2">
      <c r="A394" s="264">
        <v>381</v>
      </c>
      <c r="B394" s="374" t="s">
        <v>256</v>
      </c>
      <c r="C394" s="416">
        <v>10000</v>
      </c>
      <c r="D394" s="416">
        <f>D395</f>
        <v>10000</v>
      </c>
      <c r="E394" s="567">
        <f t="shared" si="6"/>
        <v>1</v>
      </c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  <c r="Q394" s="77"/>
      <c r="R394" s="77"/>
      <c r="S394" s="77"/>
      <c r="T394" s="77"/>
      <c r="U394" s="77"/>
      <c r="V394" s="77"/>
      <c r="W394" s="77"/>
      <c r="X394" s="77"/>
      <c r="Y394" s="77"/>
      <c r="Z394" s="77"/>
      <c r="AA394" s="77"/>
      <c r="AB394" s="77"/>
      <c r="AC394" s="77"/>
      <c r="AD394" s="77"/>
      <c r="AE394" s="77"/>
      <c r="AF394" s="77"/>
      <c r="AG394" s="77"/>
      <c r="AH394" s="77"/>
      <c r="AI394" s="77"/>
      <c r="AJ394" s="77"/>
      <c r="AK394" s="77"/>
      <c r="AL394" s="77"/>
    </row>
    <row r="395" spans="1:38" ht="12.75" customHeight="1" x14ac:dyDescent="0.2">
      <c r="A395" s="265">
        <v>381</v>
      </c>
      <c r="B395" s="362" t="s">
        <v>38</v>
      </c>
      <c r="C395" s="423">
        <v>10000</v>
      </c>
      <c r="D395" s="423">
        <v>10000</v>
      </c>
      <c r="E395" s="576">
        <f t="shared" si="6"/>
        <v>1</v>
      </c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  <c r="Q395" s="77"/>
      <c r="R395" s="77"/>
      <c r="S395" s="77"/>
      <c r="T395" s="77"/>
      <c r="U395" s="77"/>
      <c r="V395" s="77"/>
      <c r="W395" s="77"/>
      <c r="X395" s="77"/>
      <c r="Y395" s="77"/>
      <c r="Z395" s="77"/>
      <c r="AA395" s="77"/>
      <c r="AB395" s="77"/>
      <c r="AC395" s="77"/>
      <c r="AD395" s="77"/>
      <c r="AE395" s="77"/>
      <c r="AF395" s="77"/>
      <c r="AG395" s="77"/>
      <c r="AH395" s="77"/>
      <c r="AI395" s="77"/>
      <c r="AJ395" s="77"/>
      <c r="AK395" s="77"/>
      <c r="AL395" s="77"/>
    </row>
    <row r="396" spans="1:38" ht="12.75" customHeight="1" x14ac:dyDescent="0.2">
      <c r="A396" s="240" t="s">
        <v>294</v>
      </c>
      <c r="B396" s="141" t="s">
        <v>224</v>
      </c>
      <c r="C396" s="422">
        <v>100000</v>
      </c>
      <c r="D396" s="422">
        <f>D399</f>
        <v>76500</v>
      </c>
      <c r="E396" s="575">
        <f t="shared" si="6"/>
        <v>0.76500000000000001</v>
      </c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  <c r="Q396" s="77"/>
      <c r="R396" s="77"/>
      <c r="S396" s="77"/>
      <c r="T396" s="77"/>
      <c r="U396" s="77"/>
      <c r="V396" s="77"/>
      <c r="W396" s="77"/>
      <c r="X396" s="77"/>
      <c r="Y396" s="77"/>
      <c r="Z396" s="77"/>
      <c r="AA396" s="77"/>
      <c r="AB396" s="77"/>
      <c r="AC396" s="77"/>
      <c r="AD396" s="77"/>
      <c r="AE396" s="77"/>
      <c r="AF396" s="77"/>
      <c r="AG396" s="77"/>
      <c r="AH396" s="77"/>
      <c r="AI396" s="77"/>
      <c r="AJ396" s="77"/>
      <c r="AK396" s="77"/>
      <c r="AL396" s="77"/>
    </row>
    <row r="397" spans="1:38" ht="12.75" customHeight="1" x14ac:dyDescent="0.2">
      <c r="A397" s="238"/>
      <c r="B397" s="375" t="s">
        <v>264</v>
      </c>
      <c r="C397" s="422"/>
      <c r="D397" s="422"/>
      <c r="E397" s="575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  <c r="Q397" s="77"/>
      <c r="R397" s="77"/>
      <c r="S397" s="77"/>
      <c r="T397" s="77"/>
      <c r="U397" s="77"/>
      <c r="V397" s="77"/>
      <c r="W397" s="77"/>
      <c r="X397" s="77"/>
      <c r="Y397" s="77"/>
      <c r="Z397" s="77"/>
      <c r="AA397" s="77"/>
      <c r="AB397" s="77"/>
      <c r="AC397" s="77"/>
      <c r="AD397" s="77"/>
      <c r="AE397" s="77"/>
      <c r="AF397" s="77"/>
      <c r="AG397" s="77"/>
      <c r="AH397" s="77"/>
      <c r="AI397" s="77"/>
      <c r="AJ397" s="77"/>
      <c r="AK397" s="77"/>
      <c r="AL397" s="77"/>
    </row>
    <row r="398" spans="1:38" ht="12.75" customHeight="1" x14ac:dyDescent="0.2">
      <c r="A398" s="241" t="s">
        <v>92</v>
      </c>
      <c r="B398" s="376" t="s">
        <v>110</v>
      </c>
      <c r="C398" s="429"/>
      <c r="D398" s="429"/>
      <c r="E398" s="585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  <c r="Q398" s="77"/>
      <c r="R398" s="77"/>
      <c r="S398" s="77"/>
      <c r="T398" s="77"/>
      <c r="U398" s="77"/>
      <c r="V398" s="77"/>
      <c r="W398" s="77"/>
      <c r="X398" s="77"/>
      <c r="Y398" s="77"/>
      <c r="Z398" s="77"/>
      <c r="AA398" s="77"/>
      <c r="AB398" s="77"/>
      <c r="AC398" s="77"/>
      <c r="AD398" s="77"/>
      <c r="AE398" s="77"/>
      <c r="AF398" s="77"/>
      <c r="AG398" s="77"/>
      <c r="AH398" s="77"/>
      <c r="AI398" s="77"/>
      <c r="AJ398" s="77"/>
      <c r="AK398" s="77"/>
      <c r="AL398" s="77"/>
    </row>
    <row r="399" spans="1:38" ht="12.75" customHeight="1" x14ac:dyDescent="0.2">
      <c r="A399" s="192">
        <v>3</v>
      </c>
      <c r="B399" s="327" t="s">
        <v>58</v>
      </c>
      <c r="C399" s="414">
        <v>100000</v>
      </c>
      <c r="D399" s="414">
        <f>D400</f>
        <v>76500</v>
      </c>
      <c r="E399" s="565">
        <f t="shared" si="6"/>
        <v>0.76500000000000001</v>
      </c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  <c r="Q399" s="77"/>
      <c r="R399" s="77"/>
      <c r="S399" s="77"/>
      <c r="T399" s="77"/>
      <c r="U399" s="77"/>
      <c r="V399" s="77"/>
      <c r="W399" s="77"/>
      <c r="X399" s="77"/>
      <c r="Y399" s="77"/>
      <c r="Z399" s="77"/>
      <c r="AA399" s="77"/>
      <c r="AB399" s="77"/>
      <c r="AC399" s="77"/>
      <c r="AD399" s="77"/>
      <c r="AE399" s="77"/>
      <c r="AF399" s="77"/>
      <c r="AG399" s="77"/>
      <c r="AH399" s="77"/>
      <c r="AI399" s="77"/>
      <c r="AJ399" s="77"/>
      <c r="AK399" s="77"/>
      <c r="AL399" s="77"/>
    </row>
    <row r="400" spans="1:38" ht="21.75" customHeight="1" x14ac:dyDescent="0.2">
      <c r="A400" s="229">
        <v>37</v>
      </c>
      <c r="B400" s="377" t="s">
        <v>136</v>
      </c>
      <c r="C400" s="415">
        <v>100000</v>
      </c>
      <c r="D400" s="415">
        <f>D401</f>
        <v>76500</v>
      </c>
      <c r="E400" s="566">
        <f t="shared" si="6"/>
        <v>0.76500000000000001</v>
      </c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  <c r="Q400" s="77"/>
      <c r="R400" s="77"/>
      <c r="S400" s="77"/>
      <c r="T400" s="77"/>
      <c r="U400" s="77"/>
      <c r="V400" s="77"/>
      <c r="W400" s="77"/>
      <c r="X400" s="77"/>
      <c r="Y400" s="77"/>
      <c r="Z400" s="77"/>
      <c r="AA400" s="77"/>
      <c r="AB400" s="77"/>
      <c r="AC400" s="77"/>
      <c r="AD400" s="77"/>
      <c r="AE400" s="77"/>
      <c r="AF400" s="77"/>
      <c r="AG400" s="77"/>
      <c r="AH400" s="77"/>
      <c r="AI400" s="77"/>
      <c r="AJ400" s="77"/>
      <c r="AK400" s="77"/>
      <c r="AL400" s="77"/>
    </row>
    <row r="401" spans="1:38" ht="21.75" customHeight="1" x14ac:dyDescent="0.2">
      <c r="A401" s="230">
        <v>372</v>
      </c>
      <c r="B401" s="371" t="s">
        <v>107</v>
      </c>
      <c r="C401" s="416">
        <v>100000</v>
      </c>
      <c r="D401" s="416">
        <f>D402</f>
        <v>76500</v>
      </c>
      <c r="E401" s="567">
        <f t="shared" si="6"/>
        <v>0.76500000000000001</v>
      </c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  <c r="Q401" s="77"/>
      <c r="R401" s="77"/>
      <c r="S401" s="77"/>
      <c r="T401" s="77"/>
      <c r="U401" s="77"/>
      <c r="V401" s="77"/>
      <c r="W401" s="77"/>
      <c r="X401" s="77"/>
      <c r="Y401" s="77"/>
      <c r="Z401" s="77"/>
      <c r="AA401" s="77"/>
      <c r="AB401" s="77"/>
      <c r="AC401" s="77"/>
      <c r="AD401" s="77"/>
      <c r="AE401" s="77"/>
      <c r="AF401" s="77"/>
      <c r="AG401" s="77"/>
      <c r="AH401" s="77"/>
      <c r="AI401" s="77"/>
      <c r="AJ401" s="77"/>
      <c r="AK401" s="77"/>
      <c r="AL401" s="77"/>
    </row>
    <row r="402" spans="1:38" ht="29.25" customHeight="1" x14ac:dyDescent="0.2">
      <c r="A402" s="266">
        <v>372</v>
      </c>
      <c r="B402" s="378" t="s">
        <v>107</v>
      </c>
      <c r="C402" s="423">
        <v>100000</v>
      </c>
      <c r="D402" s="423">
        <v>76500</v>
      </c>
      <c r="E402" s="576">
        <f t="shared" si="6"/>
        <v>0.76500000000000001</v>
      </c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  <c r="Q402" s="77"/>
      <c r="R402" s="77"/>
      <c r="S402" s="77"/>
      <c r="T402" s="77"/>
      <c r="U402" s="77"/>
      <c r="V402" s="77"/>
      <c r="W402" s="77"/>
      <c r="X402" s="77"/>
      <c r="Y402" s="77"/>
      <c r="Z402" s="77"/>
      <c r="AA402" s="77"/>
      <c r="AB402" s="77"/>
      <c r="AC402" s="77"/>
      <c r="AD402" s="77"/>
      <c r="AE402" s="77"/>
      <c r="AF402" s="77"/>
      <c r="AG402" s="77"/>
      <c r="AH402" s="77"/>
      <c r="AI402" s="77"/>
      <c r="AJ402" s="77"/>
      <c r="AK402" s="77"/>
      <c r="AL402" s="77"/>
    </row>
    <row r="403" spans="1:38" ht="12.75" customHeight="1" x14ac:dyDescent="0.2">
      <c r="A403" s="240" t="s">
        <v>375</v>
      </c>
      <c r="B403" s="141" t="s">
        <v>215</v>
      </c>
      <c r="C403" s="422">
        <v>45000</v>
      </c>
      <c r="D403" s="422">
        <f>D406</f>
        <v>13388</v>
      </c>
      <c r="E403" s="575">
        <f t="shared" si="6"/>
        <v>0.29751111111111112</v>
      </c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  <c r="Q403" s="77"/>
      <c r="R403" s="77"/>
      <c r="S403" s="77"/>
      <c r="T403" s="77"/>
      <c r="U403" s="77"/>
      <c r="V403" s="77"/>
      <c r="W403" s="77"/>
      <c r="X403" s="77"/>
      <c r="Y403" s="77"/>
      <c r="Z403" s="77"/>
      <c r="AA403" s="77"/>
      <c r="AB403" s="77"/>
      <c r="AC403" s="77"/>
      <c r="AD403" s="77"/>
      <c r="AE403" s="77"/>
      <c r="AF403" s="77"/>
      <c r="AG403" s="77"/>
      <c r="AH403" s="77"/>
      <c r="AI403" s="77"/>
      <c r="AJ403" s="77"/>
      <c r="AK403" s="77"/>
      <c r="AL403" s="77"/>
    </row>
    <row r="404" spans="1:38" ht="12.75" customHeight="1" x14ac:dyDescent="0.2">
      <c r="A404" s="238"/>
      <c r="B404" s="375" t="s">
        <v>264</v>
      </c>
      <c r="C404" s="422"/>
      <c r="D404" s="422"/>
      <c r="E404" s="575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  <c r="Q404" s="77"/>
      <c r="R404" s="77"/>
      <c r="S404" s="77"/>
      <c r="T404" s="77"/>
      <c r="U404" s="77"/>
      <c r="V404" s="77"/>
      <c r="W404" s="77"/>
      <c r="X404" s="77"/>
      <c r="Y404" s="77"/>
      <c r="Z404" s="77"/>
      <c r="AA404" s="77"/>
      <c r="AB404" s="77"/>
      <c r="AC404" s="77"/>
      <c r="AD404" s="77"/>
      <c r="AE404" s="77"/>
      <c r="AF404" s="77"/>
      <c r="AG404" s="77"/>
      <c r="AH404" s="77"/>
      <c r="AI404" s="77"/>
      <c r="AJ404" s="77"/>
      <c r="AK404" s="77"/>
      <c r="AL404" s="77"/>
    </row>
    <row r="405" spans="1:38" ht="12.75" customHeight="1" x14ac:dyDescent="0.2">
      <c r="A405" s="241" t="s">
        <v>92</v>
      </c>
      <c r="B405" s="376" t="s">
        <v>110</v>
      </c>
      <c r="C405" s="429"/>
      <c r="D405" s="429"/>
      <c r="E405" s="585"/>
      <c r="F405" s="77"/>
      <c r="G405" s="77"/>
      <c r="H405" s="77"/>
      <c r="I405" s="77"/>
      <c r="J405" s="77"/>
      <c r="K405" s="77"/>
      <c r="L405" s="77"/>
      <c r="M405" s="77"/>
      <c r="N405" s="77"/>
      <c r="O405" s="77"/>
      <c r="P405" s="77"/>
      <c r="Q405" s="77"/>
      <c r="R405" s="77"/>
      <c r="S405" s="77"/>
      <c r="T405" s="77"/>
      <c r="U405" s="77"/>
      <c r="V405" s="77"/>
      <c r="W405" s="77"/>
      <c r="X405" s="77"/>
      <c r="Y405" s="77"/>
      <c r="Z405" s="77"/>
      <c r="AA405" s="77"/>
      <c r="AB405" s="77"/>
      <c r="AC405" s="77"/>
      <c r="AD405" s="77"/>
      <c r="AE405" s="77"/>
      <c r="AF405" s="77"/>
      <c r="AG405" s="77"/>
      <c r="AH405" s="77"/>
      <c r="AI405" s="77"/>
      <c r="AJ405" s="77"/>
      <c r="AK405" s="77"/>
      <c r="AL405" s="77"/>
    </row>
    <row r="406" spans="1:38" ht="12.75" customHeight="1" x14ac:dyDescent="0.2">
      <c r="A406" s="192">
        <v>3</v>
      </c>
      <c r="B406" s="327" t="s">
        <v>58</v>
      </c>
      <c r="C406" s="414">
        <v>45000</v>
      </c>
      <c r="D406" s="414">
        <f>D407</f>
        <v>13388</v>
      </c>
      <c r="E406" s="565">
        <f t="shared" si="6"/>
        <v>0.29751111111111112</v>
      </c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  <c r="Q406" s="77"/>
      <c r="R406" s="77"/>
      <c r="S406" s="77"/>
      <c r="T406" s="77"/>
      <c r="U406" s="77"/>
      <c r="V406" s="77"/>
      <c r="W406" s="77"/>
      <c r="X406" s="77"/>
      <c r="Y406" s="77"/>
      <c r="Z406" s="77"/>
      <c r="AA406" s="77"/>
      <c r="AB406" s="77"/>
      <c r="AC406" s="77"/>
      <c r="AD406" s="77"/>
      <c r="AE406" s="77"/>
      <c r="AF406" s="77"/>
      <c r="AG406" s="77"/>
      <c r="AH406" s="77"/>
      <c r="AI406" s="77"/>
      <c r="AJ406" s="77"/>
      <c r="AK406" s="77"/>
      <c r="AL406" s="77"/>
    </row>
    <row r="407" spans="1:38" ht="28.5" customHeight="1" x14ac:dyDescent="0.2">
      <c r="A407" s="229">
        <v>37</v>
      </c>
      <c r="B407" s="377" t="s">
        <v>136</v>
      </c>
      <c r="C407" s="415">
        <v>45000</v>
      </c>
      <c r="D407" s="415">
        <f>D408</f>
        <v>13388</v>
      </c>
      <c r="E407" s="566">
        <f t="shared" si="6"/>
        <v>0.29751111111111112</v>
      </c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  <c r="Q407" s="77"/>
      <c r="R407" s="77"/>
      <c r="S407" s="77"/>
      <c r="T407" s="77"/>
      <c r="U407" s="77"/>
      <c r="V407" s="77"/>
      <c r="W407" s="77"/>
      <c r="X407" s="77"/>
      <c r="Y407" s="77"/>
      <c r="Z407" s="77"/>
      <c r="AA407" s="77"/>
      <c r="AB407" s="77"/>
      <c r="AC407" s="77"/>
      <c r="AD407" s="77"/>
      <c r="AE407" s="77"/>
      <c r="AF407" s="77"/>
      <c r="AG407" s="77"/>
      <c r="AH407" s="77"/>
      <c r="AI407" s="77"/>
      <c r="AJ407" s="77"/>
      <c r="AK407" s="77"/>
      <c r="AL407" s="77"/>
    </row>
    <row r="408" spans="1:38" ht="20.100000000000001" customHeight="1" x14ac:dyDescent="0.2">
      <c r="A408" s="230">
        <v>372</v>
      </c>
      <c r="B408" s="371" t="s">
        <v>107</v>
      </c>
      <c r="C408" s="416">
        <v>45000</v>
      </c>
      <c r="D408" s="416">
        <f>D409</f>
        <v>13388</v>
      </c>
      <c r="E408" s="567">
        <f t="shared" si="6"/>
        <v>0.29751111111111112</v>
      </c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  <c r="Q408" s="77"/>
      <c r="R408" s="77"/>
      <c r="S408" s="77"/>
      <c r="T408" s="77"/>
      <c r="U408" s="77"/>
      <c r="V408" s="77"/>
      <c r="W408" s="77"/>
      <c r="X408" s="77"/>
      <c r="Y408" s="77"/>
      <c r="Z408" s="77"/>
      <c r="AA408" s="77"/>
      <c r="AB408" s="77"/>
      <c r="AC408" s="77"/>
      <c r="AD408" s="77"/>
      <c r="AE408" s="77"/>
      <c r="AF408" s="77"/>
      <c r="AG408" s="77"/>
      <c r="AH408" s="77"/>
      <c r="AI408" s="77"/>
      <c r="AJ408" s="77"/>
      <c r="AK408" s="77"/>
      <c r="AL408" s="77"/>
    </row>
    <row r="409" spans="1:38" x14ac:dyDescent="0.2">
      <c r="A409" s="266">
        <v>372</v>
      </c>
      <c r="B409" s="378" t="s">
        <v>107</v>
      </c>
      <c r="C409" s="423">
        <v>45000</v>
      </c>
      <c r="D409" s="423">
        <v>13388</v>
      </c>
      <c r="E409" s="576">
        <f t="shared" si="6"/>
        <v>0.29751111111111112</v>
      </c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  <c r="Q409" s="77"/>
      <c r="R409" s="77"/>
      <c r="S409" s="77"/>
      <c r="T409" s="77"/>
      <c r="U409" s="77"/>
      <c r="V409" s="77"/>
      <c r="W409" s="77"/>
      <c r="X409" s="77"/>
      <c r="Y409" s="77"/>
      <c r="Z409" s="77"/>
      <c r="AA409" s="77"/>
      <c r="AB409" s="77"/>
      <c r="AC409" s="77"/>
      <c r="AD409" s="77"/>
      <c r="AE409" s="77"/>
      <c r="AF409" s="77"/>
      <c r="AG409" s="77"/>
      <c r="AH409" s="77"/>
      <c r="AI409" s="77"/>
      <c r="AJ409" s="77"/>
      <c r="AK409" s="77"/>
      <c r="AL409" s="77"/>
    </row>
    <row r="410" spans="1:38" ht="26.25" customHeight="1" x14ac:dyDescent="0.2">
      <c r="A410" s="240" t="s">
        <v>376</v>
      </c>
      <c r="B410" s="477" t="s">
        <v>353</v>
      </c>
      <c r="C410" s="422">
        <v>72500</v>
      </c>
      <c r="D410" s="422">
        <f>D413</f>
        <v>71504</v>
      </c>
      <c r="E410" s="575">
        <f t="shared" si="6"/>
        <v>0.98626206896551727</v>
      </c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  <c r="Q410" s="77"/>
      <c r="R410" s="77"/>
      <c r="S410" s="77"/>
      <c r="T410" s="77"/>
      <c r="U410" s="77"/>
      <c r="V410" s="77"/>
      <c r="W410" s="77"/>
      <c r="X410" s="77"/>
      <c r="Y410" s="77"/>
      <c r="Z410" s="77"/>
      <c r="AA410" s="77"/>
      <c r="AB410" s="77"/>
      <c r="AC410" s="77"/>
      <c r="AD410" s="77"/>
      <c r="AE410" s="77"/>
      <c r="AF410" s="77"/>
      <c r="AG410" s="77"/>
      <c r="AH410" s="77"/>
      <c r="AI410" s="77"/>
      <c r="AJ410" s="77"/>
      <c r="AK410" s="77"/>
      <c r="AL410" s="77"/>
    </row>
    <row r="411" spans="1:38" ht="12.75" customHeight="1" x14ac:dyDescent="0.2">
      <c r="A411" s="238"/>
      <c r="B411" s="375" t="s">
        <v>264</v>
      </c>
      <c r="C411" s="422"/>
      <c r="D411" s="422"/>
      <c r="E411" s="575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  <c r="Q411" s="77"/>
      <c r="R411" s="77"/>
      <c r="S411" s="77"/>
      <c r="T411" s="77"/>
      <c r="U411" s="77"/>
      <c r="V411" s="77"/>
      <c r="W411" s="77"/>
      <c r="X411" s="77"/>
      <c r="Y411" s="77"/>
      <c r="Z411" s="77"/>
      <c r="AA411" s="77"/>
      <c r="AB411" s="77"/>
      <c r="AC411" s="77"/>
      <c r="AD411" s="77"/>
      <c r="AE411" s="77"/>
      <c r="AF411" s="77"/>
      <c r="AG411" s="77"/>
      <c r="AH411" s="77"/>
      <c r="AI411" s="77"/>
      <c r="AJ411" s="77"/>
      <c r="AK411" s="77"/>
      <c r="AL411" s="77"/>
    </row>
    <row r="412" spans="1:38" ht="12.75" customHeight="1" x14ac:dyDescent="0.2">
      <c r="A412" s="241" t="s">
        <v>92</v>
      </c>
      <c r="B412" s="376" t="s">
        <v>110</v>
      </c>
      <c r="C412" s="429"/>
      <c r="D412" s="429"/>
      <c r="E412" s="585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  <c r="Q412" s="77"/>
      <c r="R412" s="77"/>
      <c r="S412" s="77"/>
      <c r="T412" s="77"/>
      <c r="U412" s="77"/>
      <c r="V412" s="77"/>
      <c r="W412" s="77"/>
      <c r="X412" s="77"/>
      <c r="Y412" s="77"/>
      <c r="Z412" s="77"/>
      <c r="AA412" s="77"/>
      <c r="AB412" s="77"/>
      <c r="AC412" s="77"/>
      <c r="AD412" s="77"/>
      <c r="AE412" s="77"/>
      <c r="AF412" s="77"/>
      <c r="AG412" s="77"/>
      <c r="AH412" s="77"/>
      <c r="AI412" s="77"/>
      <c r="AJ412" s="77"/>
      <c r="AK412" s="77"/>
      <c r="AL412" s="77"/>
    </row>
    <row r="413" spans="1:38" ht="12.75" customHeight="1" x14ac:dyDescent="0.2">
      <c r="A413" s="192">
        <v>3</v>
      </c>
      <c r="B413" s="327" t="s">
        <v>58</v>
      </c>
      <c r="C413" s="414">
        <v>72500</v>
      </c>
      <c r="D413" s="414">
        <f>D414</f>
        <v>71504</v>
      </c>
      <c r="E413" s="565">
        <f t="shared" si="6"/>
        <v>0.98626206896551727</v>
      </c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  <c r="Q413" s="77"/>
      <c r="R413" s="77"/>
      <c r="S413" s="77"/>
      <c r="T413" s="77"/>
      <c r="U413" s="77"/>
      <c r="V413" s="77"/>
      <c r="W413" s="77"/>
      <c r="X413" s="77"/>
      <c r="Y413" s="77"/>
      <c r="Z413" s="77"/>
      <c r="AA413" s="77"/>
      <c r="AB413" s="77"/>
      <c r="AC413" s="77"/>
      <c r="AD413" s="77"/>
      <c r="AE413" s="77"/>
      <c r="AF413" s="77"/>
      <c r="AG413" s="77"/>
      <c r="AH413" s="77"/>
      <c r="AI413" s="77"/>
      <c r="AJ413" s="77"/>
      <c r="AK413" s="77"/>
      <c r="AL413" s="77"/>
    </row>
    <row r="414" spans="1:38" ht="12.75" customHeight="1" x14ac:dyDescent="0.2">
      <c r="A414" s="229">
        <v>381</v>
      </c>
      <c r="B414" s="377" t="s">
        <v>450</v>
      </c>
      <c r="C414" s="415">
        <v>72500</v>
      </c>
      <c r="D414" s="415">
        <f>D415</f>
        <v>71504</v>
      </c>
      <c r="E414" s="566">
        <f t="shared" si="6"/>
        <v>0.98626206896551727</v>
      </c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  <c r="Q414" s="77"/>
      <c r="R414" s="77"/>
      <c r="S414" s="77"/>
      <c r="T414" s="77"/>
      <c r="U414" s="77"/>
      <c r="V414" s="77"/>
      <c r="W414" s="77"/>
      <c r="X414" s="77"/>
      <c r="Y414" s="77"/>
      <c r="Z414" s="77"/>
      <c r="AA414" s="77"/>
      <c r="AB414" s="77"/>
      <c r="AC414" s="77"/>
      <c r="AD414" s="77"/>
      <c r="AE414" s="77"/>
      <c r="AF414" s="77"/>
      <c r="AG414" s="77"/>
      <c r="AH414" s="77"/>
      <c r="AI414" s="77"/>
      <c r="AJ414" s="77"/>
      <c r="AK414" s="77"/>
      <c r="AL414" s="77"/>
    </row>
    <row r="415" spans="1:38" ht="12.75" customHeight="1" x14ac:dyDescent="0.2">
      <c r="A415" s="230">
        <v>381</v>
      </c>
      <c r="B415" s="371" t="s">
        <v>37</v>
      </c>
      <c r="C415" s="416">
        <v>72500</v>
      </c>
      <c r="D415" s="416">
        <f>D416</f>
        <v>71504</v>
      </c>
      <c r="E415" s="567">
        <f t="shared" si="6"/>
        <v>0.98626206896551727</v>
      </c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  <c r="Q415" s="77"/>
      <c r="R415" s="77"/>
      <c r="S415" s="77"/>
      <c r="T415" s="77"/>
      <c r="U415" s="77"/>
      <c r="V415" s="77"/>
      <c r="W415" s="77"/>
      <c r="X415" s="77"/>
      <c r="Y415" s="77"/>
      <c r="Z415" s="77"/>
      <c r="AA415" s="77"/>
      <c r="AB415" s="77"/>
      <c r="AC415" s="77"/>
      <c r="AD415" s="77"/>
      <c r="AE415" s="77"/>
      <c r="AF415" s="77"/>
      <c r="AG415" s="77"/>
      <c r="AH415" s="77"/>
      <c r="AI415" s="77"/>
      <c r="AJ415" s="77"/>
      <c r="AK415" s="77"/>
      <c r="AL415" s="77"/>
    </row>
    <row r="416" spans="1:38" ht="24" customHeight="1" x14ac:dyDescent="0.2">
      <c r="A416" s="266">
        <v>381</v>
      </c>
      <c r="B416" s="378" t="s">
        <v>38</v>
      </c>
      <c r="C416" s="423">
        <v>72500</v>
      </c>
      <c r="D416" s="423">
        <v>71504</v>
      </c>
      <c r="E416" s="576">
        <f t="shared" si="6"/>
        <v>0.98626206896551727</v>
      </c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  <c r="Q416" s="77"/>
      <c r="R416" s="77"/>
      <c r="S416" s="77"/>
      <c r="T416" s="77"/>
      <c r="U416" s="77"/>
      <c r="V416" s="77"/>
      <c r="W416" s="77"/>
      <c r="X416" s="77"/>
      <c r="Y416" s="77"/>
      <c r="Z416" s="77"/>
      <c r="AA416" s="77"/>
      <c r="AB416" s="77"/>
      <c r="AC416" s="77"/>
      <c r="AD416" s="77"/>
      <c r="AE416" s="77"/>
      <c r="AF416" s="77"/>
      <c r="AG416" s="77"/>
      <c r="AH416" s="77"/>
      <c r="AI416" s="77"/>
      <c r="AJ416" s="77"/>
      <c r="AK416" s="77"/>
      <c r="AL416" s="77"/>
    </row>
    <row r="417" spans="1:38" ht="15" customHeight="1" x14ac:dyDescent="0.2">
      <c r="A417" s="267"/>
      <c r="B417" s="379" t="s">
        <v>238</v>
      </c>
      <c r="C417" s="430"/>
      <c r="D417" s="430"/>
      <c r="E417" s="586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  <c r="Q417" s="77"/>
      <c r="R417" s="77"/>
      <c r="S417" s="77"/>
      <c r="T417" s="77"/>
      <c r="U417" s="77"/>
      <c r="V417" s="77"/>
      <c r="W417" s="77"/>
      <c r="X417" s="77"/>
      <c r="Y417" s="77"/>
      <c r="Z417" s="77"/>
      <c r="AA417" s="77"/>
      <c r="AB417" s="77"/>
      <c r="AC417" s="77"/>
      <c r="AD417" s="77"/>
      <c r="AE417" s="77"/>
      <c r="AF417" s="77"/>
      <c r="AG417" s="77"/>
      <c r="AH417" s="77"/>
      <c r="AI417" s="77"/>
      <c r="AJ417" s="77"/>
      <c r="AK417" s="77"/>
      <c r="AL417" s="77"/>
    </row>
    <row r="418" spans="1:38" ht="12.75" customHeight="1" x14ac:dyDescent="0.2">
      <c r="A418" s="795" t="s">
        <v>244</v>
      </c>
      <c r="B418" s="796"/>
      <c r="C418" s="418">
        <v>220000</v>
      </c>
      <c r="D418" s="418">
        <f>D419+D426+D433+D440</f>
        <v>116700</v>
      </c>
      <c r="E418" s="570">
        <f t="shared" si="6"/>
        <v>0.5304545454545454</v>
      </c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  <c r="Q418" s="77"/>
      <c r="R418" s="77"/>
      <c r="S418" s="77"/>
      <c r="T418" s="77"/>
      <c r="U418" s="77"/>
      <c r="V418" s="77"/>
      <c r="W418" s="77"/>
      <c r="X418" s="77"/>
      <c r="Y418" s="77"/>
      <c r="Z418" s="77"/>
      <c r="AA418" s="77"/>
      <c r="AB418" s="77"/>
      <c r="AC418" s="77"/>
      <c r="AD418" s="77"/>
      <c r="AE418" s="77"/>
      <c r="AF418" s="77"/>
      <c r="AG418" s="77"/>
      <c r="AH418" s="77"/>
      <c r="AI418" s="77"/>
      <c r="AJ418" s="77"/>
      <c r="AK418" s="77"/>
      <c r="AL418" s="77"/>
    </row>
    <row r="419" spans="1:38" ht="12.75" customHeight="1" x14ac:dyDescent="0.2">
      <c r="A419" s="268" t="s">
        <v>255</v>
      </c>
      <c r="B419" s="380" t="s">
        <v>194</v>
      </c>
      <c r="C419" s="422">
        <v>100000</v>
      </c>
      <c r="D419" s="422">
        <f>D422</f>
        <v>61500</v>
      </c>
      <c r="E419" s="575">
        <f t="shared" si="6"/>
        <v>0.61499999999999999</v>
      </c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  <c r="Q419" s="77"/>
      <c r="R419" s="77"/>
      <c r="S419" s="77"/>
      <c r="T419" s="77"/>
      <c r="U419" s="77"/>
      <c r="V419" s="77"/>
      <c r="W419" s="77"/>
      <c r="X419" s="77"/>
      <c r="Y419" s="77"/>
      <c r="Z419" s="77"/>
      <c r="AA419" s="77"/>
      <c r="AB419" s="77"/>
      <c r="AC419" s="77"/>
      <c r="AD419" s="77"/>
      <c r="AE419" s="77"/>
      <c r="AF419" s="77"/>
      <c r="AG419" s="77"/>
      <c r="AH419" s="77"/>
      <c r="AI419" s="77"/>
      <c r="AJ419" s="77"/>
      <c r="AK419" s="77"/>
      <c r="AL419" s="77"/>
    </row>
    <row r="420" spans="1:38" ht="12.75" customHeight="1" x14ac:dyDescent="0.2">
      <c r="A420" s="269"/>
      <c r="B420" s="361" t="s">
        <v>260</v>
      </c>
      <c r="C420" s="422"/>
      <c r="D420" s="422"/>
      <c r="E420" s="575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  <c r="Q420" s="77"/>
      <c r="R420" s="77"/>
      <c r="S420" s="77"/>
      <c r="T420" s="77"/>
      <c r="U420" s="77"/>
      <c r="V420" s="77"/>
      <c r="W420" s="77"/>
      <c r="X420" s="77"/>
      <c r="Y420" s="77"/>
      <c r="Z420" s="77"/>
      <c r="AA420" s="77"/>
      <c r="AB420" s="77"/>
      <c r="AC420" s="77"/>
      <c r="AD420" s="77"/>
      <c r="AE420" s="77"/>
      <c r="AF420" s="77"/>
      <c r="AG420" s="77"/>
      <c r="AH420" s="77"/>
      <c r="AI420" s="77"/>
      <c r="AJ420" s="77"/>
      <c r="AK420" s="77"/>
      <c r="AL420" s="77"/>
    </row>
    <row r="421" spans="1:38" ht="25.5" customHeight="1" x14ac:dyDescent="0.2">
      <c r="A421" s="270" t="s">
        <v>88</v>
      </c>
      <c r="B421" s="381" t="s">
        <v>110</v>
      </c>
      <c r="C421" s="429"/>
      <c r="D421" s="429"/>
      <c r="E421" s="585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  <c r="Q421" s="77"/>
      <c r="R421" s="77"/>
      <c r="S421" s="77"/>
      <c r="T421" s="77"/>
      <c r="U421" s="77"/>
      <c r="V421" s="77"/>
      <c r="W421" s="77"/>
      <c r="X421" s="77"/>
      <c r="Y421" s="77"/>
      <c r="Z421" s="77"/>
      <c r="AA421" s="77"/>
      <c r="AB421" s="77"/>
      <c r="AC421" s="77"/>
      <c r="AD421" s="77"/>
      <c r="AE421" s="77"/>
      <c r="AF421" s="77"/>
      <c r="AG421" s="77"/>
      <c r="AH421" s="77"/>
      <c r="AI421" s="77"/>
      <c r="AJ421" s="77"/>
      <c r="AK421" s="77"/>
      <c r="AL421" s="77"/>
    </row>
    <row r="422" spans="1:38" ht="12.75" customHeight="1" x14ac:dyDescent="0.2">
      <c r="A422" s="192">
        <v>3</v>
      </c>
      <c r="B422" s="327" t="s">
        <v>58</v>
      </c>
      <c r="C422" s="414">
        <v>100000</v>
      </c>
      <c r="D422" s="414">
        <f>D423</f>
        <v>61500</v>
      </c>
      <c r="E422" s="565">
        <f t="shared" si="6"/>
        <v>0.61499999999999999</v>
      </c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  <c r="Q422" s="77"/>
      <c r="R422" s="77"/>
      <c r="S422" s="77"/>
      <c r="T422" s="77"/>
      <c r="U422" s="77"/>
      <c r="V422" s="77"/>
      <c r="W422" s="77"/>
      <c r="X422" s="77"/>
      <c r="Y422" s="77"/>
      <c r="Z422" s="77"/>
      <c r="AA422" s="77"/>
      <c r="AB422" s="77"/>
      <c r="AC422" s="77"/>
      <c r="AD422" s="77"/>
      <c r="AE422" s="77"/>
      <c r="AF422" s="77"/>
      <c r="AG422" s="77"/>
      <c r="AH422" s="77"/>
      <c r="AI422" s="77"/>
      <c r="AJ422" s="77"/>
      <c r="AK422" s="77"/>
      <c r="AL422" s="77"/>
    </row>
    <row r="423" spans="1:38" ht="21.75" customHeight="1" x14ac:dyDescent="0.2">
      <c r="A423" s="229">
        <v>37</v>
      </c>
      <c r="B423" s="377" t="s">
        <v>136</v>
      </c>
      <c r="C423" s="415">
        <v>100000</v>
      </c>
      <c r="D423" s="415">
        <f>D424</f>
        <v>61500</v>
      </c>
      <c r="E423" s="566">
        <f t="shared" si="6"/>
        <v>0.61499999999999999</v>
      </c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  <c r="Q423" s="77"/>
      <c r="R423" s="77"/>
      <c r="S423" s="77"/>
      <c r="T423" s="77"/>
      <c r="U423" s="77"/>
      <c r="V423" s="77"/>
      <c r="W423" s="77"/>
      <c r="X423" s="77"/>
      <c r="Y423" s="77"/>
      <c r="Z423" s="77"/>
      <c r="AA423" s="77"/>
      <c r="AB423" s="77"/>
      <c r="AC423" s="77"/>
      <c r="AD423" s="77"/>
      <c r="AE423" s="77"/>
      <c r="AF423" s="77"/>
      <c r="AG423" s="77"/>
      <c r="AH423" s="77"/>
      <c r="AI423" s="77"/>
      <c r="AJ423" s="77"/>
      <c r="AK423" s="77"/>
      <c r="AL423" s="77"/>
    </row>
    <row r="424" spans="1:38" ht="15" customHeight="1" x14ac:dyDescent="0.2">
      <c r="A424" s="230">
        <v>372</v>
      </c>
      <c r="B424" s="371" t="s">
        <v>65</v>
      </c>
      <c r="C424" s="416">
        <v>100000</v>
      </c>
      <c r="D424" s="416">
        <f>D425</f>
        <v>61500</v>
      </c>
      <c r="E424" s="567">
        <f t="shared" si="6"/>
        <v>0.61499999999999999</v>
      </c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  <c r="Q424" s="77"/>
      <c r="R424" s="77"/>
      <c r="S424" s="77"/>
      <c r="T424" s="77"/>
      <c r="U424" s="77"/>
      <c r="V424" s="77"/>
      <c r="W424" s="77"/>
      <c r="X424" s="77"/>
      <c r="Y424" s="77"/>
      <c r="Z424" s="77"/>
      <c r="AA424" s="77"/>
      <c r="AB424" s="77"/>
      <c r="AC424" s="77"/>
      <c r="AD424" s="77"/>
      <c r="AE424" s="77"/>
      <c r="AF424" s="77"/>
      <c r="AG424" s="77"/>
      <c r="AH424" s="77"/>
      <c r="AI424" s="77"/>
      <c r="AJ424" s="77"/>
      <c r="AK424" s="77"/>
      <c r="AL424" s="77"/>
    </row>
    <row r="425" spans="1:38" ht="12.75" customHeight="1" x14ac:dyDescent="0.2">
      <c r="A425" s="227">
        <v>372</v>
      </c>
      <c r="B425" s="351" t="s">
        <v>65</v>
      </c>
      <c r="C425" s="698">
        <v>100000</v>
      </c>
      <c r="D425" s="698">
        <v>61500</v>
      </c>
      <c r="E425" s="699">
        <f t="shared" si="6"/>
        <v>0.61499999999999999</v>
      </c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  <c r="Q425" s="77"/>
      <c r="R425" s="77"/>
      <c r="S425" s="77"/>
      <c r="T425" s="77"/>
      <c r="U425" s="77"/>
      <c r="V425" s="77"/>
      <c r="W425" s="77"/>
      <c r="X425" s="77"/>
      <c r="Y425" s="77"/>
      <c r="Z425" s="77"/>
      <c r="AA425" s="77"/>
      <c r="AB425" s="77"/>
      <c r="AC425" s="77"/>
      <c r="AD425" s="77"/>
      <c r="AE425" s="77"/>
      <c r="AF425" s="77"/>
      <c r="AG425" s="77"/>
      <c r="AH425" s="77"/>
      <c r="AI425" s="77"/>
      <c r="AJ425" s="77"/>
      <c r="AK425" s="77"/>
      <c r="AL425" s="77"/>
    </row>
    <row r="426" spans="1:38" ht="12.75" customHeight="1" x14ac:dyDescent="0.2">
      <c r="A426" s="268" t="s">
        <v>295</v>
      </c>
      <c r="B426" s="382" t="s">
        <v>195</v>
      </c>
      <c r="C426" s="422">
        <v>60000</v>
      </c>
      <c r="D426" s="422">
        <f>D429</f>
        <v>30000</v>
      </c>
      <c r="E426" s="575">
        <f t="shared" si="6"/>
        <v>0.5</v>
      </c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  <c r="Q426" s="77"/>
      <c r="R426" s="77"/>
      <c r="S426" s="77"/>
      <c r="T426" s="77"/>
      <c r="U426" s="77"/>
      <c r="V426" s="77"/>
      <c r="W426" s="77"/>
      <c r="X426" s="77"/>
      <c r="Y426" s="77"/>
      <c r="Z426" s="77"/>
      <c r="AA426" s="77"/>
      <c r="AB426" s="77"/>
      <c r="AC426" s="77"/>
      <c r="AD426" s="77"/>
      <c r="AE426" s="77"/>
      <c r="AF426" s="77"/>
      <c r="AG426" s="77"/>
      <c r="AH426" s="77"/>
      <c r="AI426" s="77"/>
      <c r="AJ426" s="77"/>
      <c r="AK426" s="77"/>
      <c r="AL426" s="77"/>
    </row>
    <row r="427" spans="1:38" ht="12.75" customHeight="1" x14ac:dyDescent="0.2">
      <c r="A427" s="269"/>
      <c r="B427" s="361" t="s">
        <v>260</v>
      </c>
      <c r="C427" s="422"/>
      <c r="D427" s="422"/>
      <c r="E427" s="575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  <c r="Q427" s="77"/>
      <c r="R427" s="77"/>
      <c r="S427" s="77"/>
      <c r="T427" s="77"/>
      <c r="U427" s="77"/>
      <c r="V427" s="77"/>
      <c r="W427" s="77"/>
      <c r="X427" s="77"/>
      <c r="Y427" s="77"/>
      <c r="Z427" s="77"/>
      <c r="AA427" s="77"/>
      <c r="AB427" s="77"/>
      <c r="AC427" s="77"/>
      <c r="AD427" s="77"/>
      <c r="AE427" s="77"/>
      <c r="AF427" s="77"/>
      <c r="AG427" s="77"/>
      <c r="AH427" s="77"/>
      <c r="AI427" s="77"/>
      <c r="AJ427" s="77"/>
      <c r="AK427" s="77"/>
      <c r="AL427" s="77"/>
    </row>
    <row r="428" spans="1:38" ht="12.75" customHeight="1" x14ac:dyDescent="0.2">
      <c r="A428" s="270" t="s">
        <v>88</v>
      </c>
      <c r="B428" s="381" t="s">
        <v>110</v>
      </c>
      <c r="C428" s="429"/>
      <c r="D428" s="429"/>
      <c r="E428" s="585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  <c r="Q428" s="77"/>
      <c r="R428" s="77"/>
      <c r="S428" s="77"/>
      <c r="T428" s="77"/>
      <c r="U428" s="77"/>
      <c r="V428" s="77"/>
      <c r="W428" s="77"/>
      <c r="X428" s="77"/>
      <c r="Y428" s="77"/>
      <c r="Z428" s="77"/>
      <c r="AA428" s="77"/>
      <c r="AB428" s="77"/>
      <c r="AC428" s="77"/>
      <c r="AD428" s="77"/>
      <c r="AE428" s="77"/>
      <c r="AF428" s="77"/>
      <c r="AG428" s="77"/>
      <c r="AH428" s="77"/>
      <c r="AI428" s="77"/>
      <c r="AJ428" s="77"/>
      <c r="AK428" s="77"/>
      <c r="AL428" s="77"/>
    </row>
    <row r="429" spans="1:38" ht="12.75" customHeight="1" x14ac:dyDescent="0.2">
      <c r="A429" s="192">
        <v>3</v>
      </c>
      <c r="B429" s="327" t="s">
        <v>58</v>
      </c>
      <c r="C429" s="414">
        <v>60000</v>
      </c>
      <c r="D429" s="414">
        <f>D430</f>
        <v>30000</v>
      </c>
      <c r="E429" s="565">
        <f t="shared" si="6"/>
        <v>0.5</v>
      </c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  <c r="Q429" s="77"/>
      <c r="R429" s="77"/>
      <c r="S429" s="77"/>
      <c r="T429" s="77"/>
      <c r="U429" s="77"/>
      <c r="V429" s="77"/>
      <c r="W429" s="77"/>
      <c r="X429" s="77"/>
      <c r="Y429" s="77"/>
      <c r="Z429" s="77"/>
      <c r="AA429" s="77"/>
      <c r="AB429" s="77"/>
      <c r="AC429" s="77"/>
      <c r="AD429" s="77"/>
      <c r="AE429" s="77"/>
      <c r="AF429" s="77"/>
      <c r="AG429" s="77"/>
      <c r="AH429" s="77"/>
      <c r="AI429" s="77"/>
      <c r="AJ429" s="77"/>
      <c r="AK429" s="77"/>
      <c r="AL429" s="77"/>
    </row>
    <row r="430" spans="1:38" ht="24" customHeight="1" x14ac:dyDescent="0.2">
      <c r="A430" s="229">
        <v>37</v>
      </c>
      <c r="B430" s="377" t="s">
        <v>136</v>
      </c>
      <c r="C430" s="415">
        <v>60000</v>
      </c>
      <c r="D430" s="415">
        <f>D431</f>
        <v>30000</v>
      </c>
      <c r="E430" s="566">
        <f t="shared" si="6"/>
        <v>0.5</v>
      </c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  <c r="Q430" s="77"/>
      <c r="R430" s="77"/>
      <c r="S430" s="77"/>
      <c r="T430" s="77"/>
      <c r="U430" s="77"/>
      <c r="V430" s="77"/>
      <c r="W430" s="77"/>
      <c r="X430" s="77"/>
      <c r="Y430" s="77"/>
      <c r="Z430" s="77"/>
      <c r="AA430" s="77"/>
      <c r="AB430" s="77"/>
      <c r="AC430" s="77"/>
      <c r="AD430" s="77"/>
      <c r="AE430" s="77"/>
      <c r="AF430" s="77"/>
      <c r="AG430" s="77"/>
      <c r="AH430" s="77"/>
      <c r="AI430" s="77"/>
      <c r="AJ430" s="77"/>
      <c r="AK430" s="77"/>
      <c r="AL430" s="77"/>
    </row>
    <row r="431" spans="1:38" ht="15" customHeight="1" x14ac:dyDescent="0.2">
      <c r="A431" s="226">
        <v>372</v>
      </c>
      <c r="B431" s="350" t="s">
        <v>65</v>
      </c>
      <c r="C431" s="416">
        <v>60000</v>
      </c>
      <c r="D431" s="416">
        <v>30000</v>
      </c>
      <c r="E431" s="567">
        <f t="shared" si="6"/>
        <v>0.5</v>
      </c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  <c r="Q431" s="77"/>
      <c r="R431" s="77"/>
      <c r="S431" s="77"/>
      <c r="T431" s="77"/>
      <c r="U431" s="77"/>
      <c r="V431" s="77"/>
      <c r="W431" s="77"/>
      <c r="X431" s="77"/>
      <c r="Y431" s="77"/>
      <c r="Z431" s="77"/>
      <c r="AA431" s="77"/>
      <c r="AB431" s="77"/>
      <c r="AC431" s="77"/>
      <c r="AD431" s="77"/>
      <c r="AE431" s="77"/>
      <c r="AF431" s="77"/>
      <c r="AG431" s="77"/>
      <c r="AH431" s="77"/>
      <c r="AI431" s="77"/>
      <c r="AJ431" s="77"/>
      <c r="AK431" s="77"/>
      <c r="AL431" s="77"/>
    </row>
    <row r="432" spans="1:38" ht="12.75" customHeight="1" x14ac:dyDescent="0.2">
      <c r="A432" s="227">
        <v>372</v>
      </c>
      <c r="B432" s="351" t="s">
        <v>65</v>
      </c>
      <c r="C432" s="423">
        <v>60000</v>
      </c>
      <c r="D432" s="423">
        <v>30000</v>
      </c>
      <c r="E432" s="576">
        <f t="shared" si="6"/>
        <v>0.5</v>
      </c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  <c r="Q432" s="77"/>
      <c r="R432" s="77"/>
      <c r="S432" s="77"/>
      <c r="T432" s="77"/>
      <c r="U432" s="77"/>
      <c r="V432" s="77"/>
      <c r="W432" s="77"/>
      <c r="X432" s="77"/>
      <c r="Y432" s="77"/>
      <c r="Z432" s="77"/>
      <c r="AA432" s="77"/>
      <c r="AB432" s="77"/>
      <c r="AC432" s="77"/>
      <c r="AD432" s="77"/>
      <c r="AE432" s="77"/>
      <c r="AF432" s="77"/>
      <c r="AG432" s="77"/>
      <c r="AH432" s="77"/>
      <c r="AI432" s="77"/>
      <c r="AJ432" s="77"/>
      <c r="AK432" s="77"/>
      <c r="AL432" s="77"/>
    </row>
    <row r="433" spans="1:38" ht="12.75" customHeight="1" x14ac:dyDescent="0.2">
      <c r="A433" s="271" t="s">
        <v>296</v>
      </c>
      <c r="B433" s="141" t="s">
        <v>196</v>
      </c>
      <c r="C433" s="422">
        <v>45000</v>
      </c>
      <c r="D433" s="422">
        <f>D436</f>
        <v>25200</v>
      </c>
      <c r="E433" s="575">
        <f t="shared" si="6"/>
        <v>0.56000000000000005</v>
      </c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  <c r="Q433" s="77"/>
      <c r="R433" s="77"/>
      <c r="S433" s="77"/>
      <c r="T433" s="77"/>
      <c r="U433" s="77"/>
      <c r="V433" s="77"/>
      <c r="W433" s="77"/>
      <c r="X433" s="77"/>
      <c r="Y433" s="77"/>
      <c r="Z433" s="77"/>
      <c r="AA433" s="77"/>
      <c r="AB433" s="77"/>
      <c r="AC433" s="77"/>
      <c r="AD433" s="77"/>
      <c r="AE433" s="77"/>
      <c r="AF433" s="77"/>
      <c r="AG433" s="77"/>
      <c r="AH433" s="77"/>
      <c r="AI433" s="77"/>
      <c r="AJ433" s="77"/>
      <c r="AK433" s="77"/>
      <c r="AL433" s="77"/>
    </row>
    <row r="434" spans="1:38" ht="12.75" customHeight="1" x14ac:dyDescent="0.2">
      <c r="A434" s="269"/>
      <c r="B434" s="383" t="s">
        <v>260</v>
      </c>
      <c r="C434" s="422"/>
      <c r="D434" s="422"/>
      <c r="E434" s="575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  <c r="Q434" s="77"/>
      <c r="R434" s="77"/>
      <c r="S434" s="77"/>
      <c r="T434" s="77"/>
      <c r="U434" s="77"/>
      <c r="V434" s="77"/>
      <c r="W434" s="77"/>
      <c r="X434" s="77"/>
      <c r="Y434" s="77"/>
      <c r="Z434" s="77"/>
      <c r="AA434" s="77"/>
      <c r="AB434" s="77"/>
      <c r="AC434" s="77"/>
      <c r="AD434" s="77"/>
      <c r="AE434" s="77"/>
      <c r="AF434" s="77"/>
      <c r="AG434" s="77"/>
      <c r="AH434" s="77"/>
      <c r="AI434" s="77"/>
      <c r="AJ434" s="77"/>
      <c r="AK434" s="77"/>
      <c r="AL434" s="77"/>
    </row>
    <row r="435" spans="1:38" ht="12.75" customHeight="1" x14ac:dyDescent="0.2">
      <c r="A435" s="270" t="s">
        <v>88</v>
      </c>
      <c r="B435" s="381" t="s">
        <v>110</v>
      </c>
      <c r="C435" s="429"/>
      <c r="D435" s="429"/>
      <c r="E435" s="585"/>
      <c r="F435" s="77"/>
      <c r="G435" s="33"/>
    </row>
    <row r="436" spans="1:38" ht="12.75" customHeight="1" x14ac:dyDescent="0.2">
      <c r="A436" s="192">
        <v>3</v>
      </c>
      <c r="B436" s="327" t="s">
        <v>58</v>
      </c>
      <c r="C436" s="414">
        <v>45000</v>
      </c>
      <c r="D436" s="414">
        <f>D437</f>
        <v>25200</v>
      </c>
      <c r="E436" s="565">
        <f t="shared" si="6"/>
        <v>0.56000000000000005</v>
      </c>
      <c r="F436" s="77"/>
      <c r="G436" s="33"/>
    </row>
    <row r="437" spans="1:38" ht="25.5" customHeight="1" x14ac:dyDescent="0.2">
      <c r="A437" s="229">
        <v>37</v>
      </c>
      <c r="B437" s="377" t="s">
        <v>136</v>
      </c>
      <c r="C437" s="415">
        <v>45000</v>
      </c>
      <c r="D437" s="415">
        <f>D438</f>
        <v>25200</v>
      </c>
      <c r="E437" s="566">
        <f t="shared" si="6"/>
        <v>0.56000000000000005</v>
      </c>
      <c r="F437" s="77"/>
      <c r="G437" s="33"/>
    </row>
    <row r="438" spans="1:38" ht="15" customHeight="1" x14ac:dyDescent="0.2">
      <c r="A438" s="226">
        <v>372</v>
      </c>
      <c r="B438" s="350" t="s">
        <v>65</v>
      </c>
      <c r="C438" s="416">
        <v>45000</v>
      </c>
      <c r="D438" s="416">
        <f>D439</f>
        <v>25200</v>
      </c>
      <c r="E438" s="567">
        <f t="shared" si="6"/>
        <v>0.56000000000000005</v>
      </c>
      <c r="F438" s="77"/>
      <c r="G438" s="33"/>
    </row>
    <row r="439" spans="1:38" ht="12.75" customHeight="1" x14ac:dyDescent="0.2">
      <c r="A439" s="272">
        <v>372</v>
      </c>
      <c r="B439" s="384" t="s">
        <v>65</v>
      </c>
      <c r="C439" s="698">
        <v>45000</v>
      </c>
      <c r="D439" s="698">
        <v>25200</v>
      </c>
      <c r="E439" s="699">
        <f t="shared" si="6"/>
        <v>0.56000000000000005</v>
      </c>
      <c r="F439" s="77"/>
      <c r="G439" s="33"/>
    </row>
    <row r="440" spans="1:38" ht="12.75" customHeight="1" x14ac:dyDescent="0.2">
      <c r="A440" s="271" t="s">
        <v>333</v>
      </c>
      <c r="B440" s="467" t="s">
        <v>324</v>
      </c>
      <c r="C440" s="422">
        <v>15000</v>
      </c>
      <c r="D440" s="422">
        <f>D443</f>
        <v>0</v>
      </c>
      <c r="E440" s="575">
        <f t="shared" si="6"/>
        <v>0</v>
      </c>
      <c r="F440" s="77"/>
      <c r="G440" s="33"/>
    </row>
    <row r="441" spans="1:38" ht="12.75" customHeight="1" x14ac:dyDescent="0.2">
      <c r="A441" s="269"/>
      <c r="B441" s="383" t="s">
        <v>260</v>
      </c>
      <c r="C441" s="422"/>
      <c r="D441" s="422"/>
      <c r="E441" s="575"/>
      <c r="F441" s="77"/>
      <c r="G441" s="33"/>
    </row>
    <row r="442" spans="1:38" ht="12.75" customHeight="1" x14ac:dyDescent="0.2">
      <c r="A442" s="270" t="s">
        <v>88</v>
      </c>
      <c r="B442" s="381" t="s">
        <v>110</v>
      </c>
      <c r="C442" s="429"/>
      <c r="D442" s="429"/>
      <c r="E442" s="585"/>
      <c r="F442" s="77"/>
      <c r="G442" s="33"/>
    </row>
    <row r="443" spans="1:38" ht="15.75" customHeight="1" x14ac:dyDescent="0.2">
      <c r="A443" s="192">
        <v>3</v>
      </c>
      <c r="B443" s="327" t="s">
        <v>58</v>
      </c>
      <c r="C443" s="414">
        <v>15000</v>
      </c>
      <c r="D443" s="414">
        <f>D444</f>
        <v>0</v>
      </c>
      <c r="E443" s="565">
        <f t="shared" si="6"/>
        <v>0</v>
      </c>
      <c r="F443" s="77"/>
      <c r="G443" s="33"/>
    </row>
    <row r="444" spans="1:38" ht="24" customHeight="1" x14ac:dyDescent="0.2">
      <c r="A444" s="229">
        <v>37</v>
      </c>
      <c r="B444" s="377" t="s">
        <v>136</v>
      </c>
      <c r="C444" s="415">
        <v>15000</v>
      </c>
      <c r="D444" s="415">
        <f>D445</f>
        <v>0</v>
      </c>
      <c r="E444" s="566">
        <f t="shared" si="6"/>
        <v>0</v>
      </c>
      <c r="F444" s="77"/>
      <c r="G444" s="33"/>
    </row>
    <row r="445" spans="1:38" ht="15" customHeight="1" x14ac:dyDescent="0.2">
      <c r="A445" s="226">
        <v>372</v>
      </c>
      <c r="B445" s="350" t="s">
        <v>65</v>
      </c>
      <c r="C445" s="416">
        <v>15000</v>
      </c>
      <c r="D445" s="416">
        <f>D446</f>
        <v>0</v>
      </c>
      <c r="E445" s="567">
        <f t="shared" si="6"/>
        <v>0</v>
      </c>
      <c r="F445" s="77"/>
      <c r="G445" s="33"/>
    </row>
    <row r="446" spans="1:38" ht="12.75" customHeight="1" x14ac:dyDescent="0.2">
      <c r="A446" s="493">
        <v>372</v>
      </c>
      <c r="B446" s="359" t="s">
        <v>65</v>
      </c>
      <c r="C446" s="554">
        <v>15000</v>
      </c>
      <c r="D446" s="554">
        <v>0</v>
      </c>
      <c r="E446" s="581">
        <f t="shared" si="6"/>
        <v>0</v>
      </c>
      <c r="F446" s="77"/>
      <c r="G446" s="33"/>
    </row>
    <row r="447" spans="1:38" ht="12.75" customHeight="1" x14ac:dyDescent="0.2">
      <c r="A447" s="801" t="s">
        <v>101</v>
      </c>
      <c r="B447" s="802"/>
      <c r="C447" s="432"/>
      <c r="D447" s="432"/>
      <c r="E447" s="587"/>
      <c r="F447" s="77"/>
      <c r="G447" s="33"/>
    </row>
    <row r="448" spans="1:38" ht="12.75" customHeight="1" x14ac:dyDescent="0.2">
      <c r="A448" s="273" t="s">
        <v>381</v>
      </c>
      <c r="B448" s="142"/>
      <c r="C448" s="418">
        <v>295000</v>
      </c>
      <c r="D448" s="418">
        <f>D449+D456+D463+D470</f>
        <v>242000</v>
      </c>
      <c r="E448" s="570">
        <f t="shared" si="6"/>
        <v>0.8203389830508474</v>
      </c>
      <c r="F448" s="77"/>
      <c r="G448" s="33"/>
    </row>
    <row r="449" spans="1:7" ht="12.75" customHeight="1" x14ac:dyDescent="0.2">
      <c r="A449" s="268" t="s">
        <v>385</v>
      </c>
      <c r="B449" s="141" t="s">
        <v>201</v>
      </c>
      <c r="C449" s="422">
        <v>230000</v>
      </c>
      <c r="D449" s="422">
        <f>D452</f>
        <v>192000</v>
      </c>
      <c r="E449" s="575">
        <f t="shared" si="6"/>
        <v>0.83478260869565213</v>
      </c>
      <c r="F449" s="77"/>
      <c r="G449" s="33"/>
    </row>
    <row r="450" spans="1:7" ht="12.75" customHeight="1" x14ac:dyDescent="0.2">
      <c r="A450" s="269"/>
      <c r="B450" s="361" t="s">
        <v>262</v>
      </c>
      <c r="C450" s="422"/>
      <c r="D450" s="422"/>
      <c r="E450" s="575"/>
      <c r="F450" s="77"/>
      <c r="G450" s="33"/>
    </row>
    <row r="451" spans="1:7" ht="12.75" customHeight="1" x14ac:dyDescent="0.2">
      <c r="A451" s="274" t="s">
        <v>102</v>
      </c>
      <c r="B451" s="388" t="s">
        <v>110</v>
      </c>
      <c r="C451" s="433"/>
      <c r="D451" s="433"/>
      <c r="E451" s="588"/>
      <c r="F451" s="77"/>
      <c r="G451" s="33"/>
    </row>
    <row r="452" spans="1:7" ht="12.75" customHeight="1" x14ac:dyDescent="0.2">
      <c r="A452" s="192">
        <v>3</v>
      </c>
      <c r="B452" s="327" t="s">
        <v>58</v>
      </c>
      <c r="C452" s="704">
        <v>230000</v>
      </c>
      <c r="D452" s="704">
        <f>D453</f>
        <v>192000</v>
      </c>
      <c r="E452" s="705">
        <f t="shared" ref="E452:E515" si="7">D452/C452</f>
        <v>0.83478260869565213</v>
      </c>
      <c r="F452" s="77"/>
      <c r="G452" s="33"/>
    </row>
    <row r="453" spans="1:7" ht="20.100000000000001" customHeight="1" x14ac:dyDescent="0.2">
      <c r="A453" s="193">
        <v>38</v>
      </c>
      <c r="B453" s="328" t="s">
        <v>37</v>
      </c>
      <c r="C453" s="706">
        <v>230000</v>
      </c>
      <c r="D453" s="706">
        <f>D454</f>
        <v>192000</v>
      </c>
      <c r="E453" s="707">
        <f t="shared" si="7"/>
        <v>0.83478260869565213</v>
      </c>
      <c r="F453" s="77"/>
      <c r="G453" s="33"/>
    </row>
    <row r="454" spans="1:7" ht="15" customHeight="1" x14ac:dyDescent="0.2">
      <c r="A454" s="226">
        <v>381</v>
      </c>
      <c r="B454" s="371" t="s">
        <v>60</v>
      </c>
      <c r="C454" s="416">
        <v>230000</v>
      </c>
      <c r="D454" s="416">
        <f>D455</f>
        <v>192000</v>
      </c>
      <c r="E454" s="567">
        <f t="shared" si="7"/>
        <v>0.83478260869565213</v>
      </c>
      <c r="F454" s="77"/>
      <c r="G454" s="33"/>
    </row>
    <row r="455" spans="1:7" ht="15" customHeight="1" x14ac:dyDescent="0.2">
      <c r="A455" s="227">
        <v>381</v>
      </c>
      <c r="B455" s="389" t="s">
        <v>60</v>
      </c>
      <c r="C455" s="698">
        <v>230000</v>
      </c>
      <c r="D455" s="698">
        <v>192000</v>
      </c>
      <c r="E455" s="699">
        <f t="shared" si="7"/>
        <v>0.83478260869565213</v>
      </c>
      <c r="F455" s="77"/>
      <c r="G455" s="33"/>
    </row>
    <row r="456" spans="1:7" ht="12.75" customHeight="1" x14ac:dyDescent="0.2">
      <c r="A456" s="268" t="s">
        <v>386</v>
      </c>
      <c r="B456" s="380" t="s">
        <v>202</v>
      </c>
      <c r="C456" s="422">
        <v>35000</v>
      </c>
      <c r="D456" s="422">
        <f>D459</f>
        <v>30000</v>
      </c>
      <c r="E456" s="575">
        <f t="shared" si="7"/>
        <v>0.8571428571428571</v>
      </c>
      <c r="F456" s="77"/>
      <c r="G456" s="33"/>
    </row>
    <row r="457" spans="1:7" ht="12.75" customHeight="1" x14ac:dyDescent="0.2">
      <c r="A457" s="269"/>
      <c r="B457" s="361" t="s">
        <v>262</v>
      </c>
      <c r="C457" s="422"/>
      <c r="D457" s="422"/>
      <c r="E457" s="575"/>
      <c r="F457" s="77"/>
      <c r="G457" s="33"/>
    </row>
    <row r="458" spans="1:7" ht="12.75" customHeight="1" x14ac:dyDescent="0.2">
      <c r="A458" s="274" t="s">
        <v>102</v>
      </c>
      <c r="B458" s="388" t="s">
        <v>110</v>
      </c>
      <c r="C458" s="434"/>
      <c r="D458" s="434"/>
      <c r="E458" s="589"/>
      <c r="F458" s="77"/>
      <c r="G458" s="33"/>
    </row>
    <row r="459" spans="1:7" ht="26.25" customHeight="1" x14ac:dyDescent="0.2">
      <c r="A459" s="192">
        <v>3</v>
      </c>
      <c r="B459" s="327" t="s">
        <v>58</v>
      </c>
      <c r="C459" s="414">
        <v>35000</v>
      </c>
      <c r="D459" s="414">
        <f>D460</f>
        <v>30000</v>
      </c>
      <c r="E459" s="565">
        <f t="shared" si="7"/>
        <v>0.8571428571428571</v>
      </c>
      <c r="F459" s="77"/>
      <c r="G459" s="33"/>
    </row>
    <row r="460" spans="1:7" ht="12.75" customHeight="1" x14ac:dyDescent="0.2">
      <c r="A460" s="193">
        <v>38</v>
      </c>
      <c r="B460" s="328" t="s">
        <v>37</v>
      </c>
      <c r="C460" s="415">
        <v>35000</v>
      </c>
      <c r="D460" s="415">
        <f>D461</f>
        <v>30000</v>
      </c>
      <c r="E460" s="566">
        <f t="shared" si="7"/>
        <v>0.8571428571428571</v>
      </c>
      <c r="F460" s="77"/>
      <c r="G460" s="33"/>
    </row>
    <row r="461" spans="1:7" ht="20.100000000000001" customHeight="1" x14ac:dyDescent="0.2">
      <c r="A461" s="226">
        <v>381</v>
      </c>
      <c r="B461" s="371" t="s">
        <v>60</v>
      </c>
      <c r="C461" s="416">
        <v>35000</v>
      </c>
      <c r="D461" s="416">
        <f>D462</f>
        <v>30000</v>
      </c>
      <c r="E461" s="567">
        <f t="shared" si="7"/>
        <v>0.8571428571428571</v>
      </c>
      <c r="F461" s="77"/>
      <c r="G461" s="33"/>
    </row>
    <row r="462" spans="1:7" ht="20.100000000000001" customHeight="1" x14ac:dyDescent="0.2">
      <c r="A462" s="227">
        <v>381</v>
      </c>
      <c r="B462" s="389" t="s">
        <v>60</v>
      </c>
      <c r="C462" s="417">
        <v>35000</v>
      </c>
      <c r="D462" s="417">
        <v>30000</v>
      </c>
      <c r="E462" s="568">
        <f t="shared" si="7"/>
        <v>0.8571428571428571</v>
      </c>
      <c r="F462" s="77"/>
      <c r="G462" s="33"/>
    </row>
    <row r="463" spans="1:7" ht="15" customHeight="1" x14ac:dyDescent="0.2">
      <c r="A463" s="268" t="s">
        <v>387</v>
      </c>
      <c r="B463" s="380" t="s">
        <v>330</v>
      </c>
      <c r="C463" s="422">
        <v>20000</v>
      </c>
      <c r="D463" s="422">
        <f>D466</f>
        <v>20000</v>
      </c>
      <c r="E463" s="575">
        <f t="shared" si="7"/>
        <v>1</v>
      </c>
      <c r="F463" s="77"/>
      <c r="G463" s="33"/>
    </row>
    <row r="464" spans="1:7" ht="15" customHeight="1" x14ac:dyDescent="0.2">
      <c r="A464" s="269"/>
      <c r="B464" s="361" t="s">
        <v>262</v>
      </c>
      <c r="C464" s="422"/>
      <c r="D464" s="422"/>
      <c r="E464" s="575"/>
      <c r="F464" s="77"/>
      <c r="G464" s="33"/>
    </row>
    <row r="465" spans="1:7" ht="12.75" customHeight="1" x14ac:dyDescent="0.2">
      <c r="A465" s="274" t="s">
        <v>102</v>
      </c>
      <c r="B465" s="388" t="s">
        <v>110</v>
      </c>
      <c r="C465" s="435"/>
      <c r="D465" s="435"/>
      <c r="E465" s="590"/>
      <c r="F465" s="77"/>
      <c r="G465" s="33"/>
    </row>
    <row r="466" spans="1:7" ht="21.75" customHeight="1" x14ac:dyDescent="0.2">
      <c r="A466" s="192">
        <v>3</v>
      </c>
      <c r="B466" s="327" t="s">
        <v>58</v>
      </c>
      <c r="C466" s="414">
        <v>20000</v>
      </c>
      <c r="D466" s="414">
        <f>D467</f>
        <v>20000</v>
      </c>
      <c r="E466" s="565">
        <f t="shared" si="7"/>
        <v>1</v>
      </c>
      <c r="F466" s="77"/>
      <c r="G466" s="33"/>
    </row>
    <row r="467" spans="1:7" ht="12.75" customHeight="1" x14ac:dyDescent="0.2">
      <c r="A467" s="193">
        <v>38</v>
      </c>
      <c r="B467" s="328" t="s">
        <v>37</v>
      </c>
      <c r="C467" s="415">
        <v>20000</v>
      </c>
      <c r="D467" s="415">
        <f>D468</f>
        <v>20000</v>
      </c>
      <c r="E467" s="566">
        <f t="shared" si="7"/>
        <v>1</v>
      </c>
      <c r="F467" s="77"/>
      <c r="G467" s="33"/>
    </row>
    <row r="468" spans="1:7" ht="12.75" customHeight="1" x14ac:dyDescent="0.2">
      <c r="A468" s="226">
        <v>381</v>
      </c>
      <c r="B468" s="371" t="s">
        <v>60</v>
      </c>
      <c r="C468" s="416">
        <v>20000</v>
      </c>
      <c r="D468" s="416">
        <f>D469</f>
        <v>20000</v>
      </c>
      <c r="E468" s="567">
        <f t="shared" si="7"/>
        <v>1</v>
      </c>
      <c r="F468" s="77"/>
      <c r="G468" s="33"/>
    </row>
    <row r="469" spans="1:7" ht="12.75" customHeight="1" x14ac:dyDescent="0.2">
      <c r="A469" s="227">
        <v>381</v>
      </c>
      <c r="B469" s="389" t="s">
        <v>60</v>
      </c>
      <c r="C469" s="417">
        <v>20000</v>
      </c>
      <c r="D469" s="417">
        <v>20000</v>
      </c>
      <c r="E469" s="568">
        <f t="shared" si="7"/>
        <v>1</v>
      </c>
      <c r="F469" s="77"/>
      <c r="G469" s="33"/>
    </row>
    <row r="470" spans="1:7" ht="15" customHeight="1" x14ac:dyDescent="0.2">
      <c r="A470" s="268" t="s">
        <v>388</v>
      </c>
      <c r="B470" s="380" t="s">
        <v>203</v>
      </c>
      <c r="C470" s="422">
        <v>10000</v>
      </c>
      <c r="D470" s="422">
        <v>0</v>
      </c>
      <c r="E470" s="575">
        <f t="shared" si="7"/>
        <v>0</v>
      </c>
      <c r="F470" s="77"/>
      <c r="G470" s="33"/>
    </row>
    <row r="471" spans="1:7" ht="15" customHeight="1" x14ac:dyDescent="0.2">
      <c r="A471" s="269"/>
      <c r="B471" s="361" t="s">
        <v>262</v>
      </c>
      <c r="C471" s="422"/>
      <c r="D471" s="422"/>
      <c r="E471" s="575"/>
      <c r="F471" s="77"/>
      <c r="G471" s="33"/>
    </row>
    <row r="472" spans="1:7" ht="25.5" customHeight="1" x14ac:dyDescent="0.2">
      <c r="A472" s="447" t="s">
        <v>102</v>
      </c>
      <c r="B472" s="448" t="s">
        <v>110</v>
      </c>
      <c r="C472" s="422"/>
      <c r="D472" s="422"/>
      <c r="E472" s="575"/>
      <c r="F472" s="77"/>
      <c r="G472" s="33"/>
    </row>
    <row r="473" spans="1:7" ht="24" customHeight="1" x14ac:dyDescent="0.2">
      <c r="A473" s="192">
        <v>3</v>
      </c>
      <c r="B473" s="327" t="s">
        <v>58</v>
      </c>
      <c r="C473" s="414">
        <v>10000</v>
      </c>
      <c r="D473" s="414">
        <v>0</v>
      </c>
      <c r="E473" s="565">
        <f t="shared" si="7"/>
        <v>0</v>
      </c>
      <c r="F473" s="77"/>
      <c r="G473" s="33"/>
    </row>
    <row r="474" spans="1:7" ht="12.75" customHeight="1" x14ac:dyDescent="0.2">
      <c r="A474" s="193">
        <v>38</v>
      </c>
      <c r="B474" s="328" t="s">
        <v>37</v>
      </c>
      <c r="C474" s="415">
        <v>10000</v>
      </c>
      <c r="D474" s="415">
        <v>0</v>
      </c>
      <c r="E474" s="566">
        <f t="shared" si="7"/>
        <v>0</v>
      </c>
      <c r="F474" s="77"/>
      <c r="G474" s="33"/>
    </row>
    <row r="475" spans="1:7" ht="12.75" customHeight="1" x14ac:dyDescent="0.2">
      <c r="A475" s="226">
        <v>381</v>
      </c>
      <c r="B475" s="371" t="s">
        <v>60</v>
      </c>
      <c r="C475" s="416">
        <v>10000</v>
      </c>
      <c r="D475" s="416">
        <v>0</v>
      </c>
      <c r="E475" s="567">
        <f t="shared" si="7"/>
        <v>0</v>
      </c>
      <c r="F475" s="77"/>
      <c r="G475" s="33"/>
    </row>
    <row r="476" spans="1:7" ht="12.75" customHeight="1" x14ac:dyDescent="0.2">
      <c r="A476" s="227">
        <v>381</v>
      </c>
      <c r="B476" s="389" t="s">
        <v>60</v>
      </c>
      <c r="C476" s="417">
        <v>10000</v>
      </c>
      <c r="D476" s="417">
        <v>0</v>
      </c>
      <c r="E476" s="568">
        <f t="shared" si="7"/>
        <v>0</v>
      </c>
      <c r="F476" s="77"/>
      <c r="G476" s="33"/>
    </row>
    <row r="477" spans="1:7" ht="15" customHeight="1" x14ac:dyDescent="0.2">
      <c r="A477" s="801" t="s">
        <v>213</v>
      </c>
      <c r="B477" s="802"/>
      <c r="C477" s="421"/>
      <c r="D477" s="421"/>
      <c r="E477" s="574"/>
      <c r="F477" s="77"/>
      <c r="G477" s="33"/>
    </row>
    <row r="478" spans="1:7" ht="15" customHeight="1" x14ac:dyDescent="0.2">
      <c r="A478" s="275" t="s">
        <v>382</v>
      </c>
      <c r="B478" s="390"/>
      <c r="C478" s="436">
        <v>255000</v>
      </c>
      <c r="D478" s="436">
        <f>D479+D486+D493+D500+D507</f>
        <v>20149</v>
      </c>
      <c r="E478" s="591">
        <f t="shared" si="7"/>
        <v>7.9015686274509805E-2</v>
      </c>
      <c r="F478" s="77"/>
      <c r="G478" s="33"/>
    </row>
    <row r="479" spans="1:7" ht="24" customHeight="1" x14ac:dyDescent="0.2">
      <c r="A479" s="276" t="s">
        <v>389</v>
      </c>
      <c r="B479" s="391" t="s">
        <v>204</v>
      </c>
      <c r="C479" s="422">
        <v>30000</v>
      </c>
      <c r="D479" s="422">
        <f>D482</f>
        <v>4410</v>
      </c>
      <c r="E479" s="575">
        <f t="shared" si="7"/>
        <v>0.14699999999999999</v>
      </c>
      <c r="F479" s="77"/>
      <c r="G479" s="33"/>
    </row>
    <row r="480" spans="1:7" ht="12.75" customHeight="1" x14ac:dyDescent="0.2">
      <c r="A480" s="277"/>
      <c r="B480" s="392" t="s">
        <v>261</v>
      </c>
      <c r="C480" s="422"/>
      <c r="D480" s="422"/>
      <c r="E480" s="575"/>
      <c r="F480" s="77"/>
      <c r="G480" s="33"/>
    </row>
    <row r="481" spans="1:7" ht="12.75" customHeight="1" x14ac:dyDescent="0.2">
      <c r="A481" s="278" t="s">
        <v>102</v>
      </c>
      <c r="B481" s="393" t="s">
        <v>110</v>
      </c>
      <c r="C481" s="435"/>
      <c r="D481" s="435"/>
      <c r="E481" s="590"/>
      <c r="F481" s="77"/>
      <c r="G481" s="33"/>
    </row>
    <row r="482" spans="1:7" ht="12.75" customHeight="1" x14ac:dyDescent="0.2">
      <c r="A482" s="192">
        <v>3</v>
      </c>
      <c r="B482" s="327" t="s">
        <v>58</v>
      </c>
      <c r="C482" s="658">
        <v>30000</v>
      </c>
      <c r="D482" s="658">
        <f>D483</f>
        <v>4410</v>
      </c>
      <c r="E482" s="659">
        <f t="shared" si="7"/>
        <v>0.14699999999999999</v>
      </c>
      <c r="F482" s="77"/>
      <c r="G482" s="33"/>
    </row>
    <row r="483" spans="1:7" ht="12.75" customHeight="1" x14ac:dyDescent="0.2">
      <c r="A483" s="193">
        <v>32</v>
      </c>
      <c r="B483" s="328" t="s">
        <v>29</v>
      </c>
      <c r="C483" s="660">
        <v>30000</v>
      </c>
      <c r="D483" s="660">
        <f>D484</f>
        <v>4410</v>
      </c>
      <c r="E483" s="661">
        <f t="shared" si="7"/>
        <v>0.14699999999999999</v>
      </c>
      <c r="F483" s="77"/>
      <c r="G483" s="33"/>
    </row>
    <row r="484" spans="1:7" ht="15" customHeight="1" x14ac:dyDescent="0.2">
      <c r="A484" s="221">
        <v>323</v>
      </c>
      <c r="B484" s="333" t="s">
        <v>32</v>
      </c>
      <c r="C484" s="694">
        <v>30000</v>
      </c>
      <c r="D484" s="694">
        <f>D485</f>
        <v>4410</v>
      </c>
      <c r="E484" s="695">
        <f t="shared" si="7"/>
        <v>0.14699999999999999</v>
      </c>
      <c r="F484" s="77"/>
      <c r="G484" s="33"/>
    </row>
    <row r="485" spans="1:7" ht="15" customHeight="1" x14ac:dyDescent="0.2">
      <c r="A485" s="231">
        <v>323</v>
      </c>
      <c r="B485" s="326" t="s">
        <v>32</v>
      </c>
      <c r="C485" s="410">
        <v>30000</v>
      </c>
      <c r="D485" s="410">
        <v>4410</v>
      </c>
      <c r="E485" s="559">
        <f t="shared" si="7"/>
        <v>0.14699999999999999</v>
      </c>
      <c r="F485" s="77"/>
      <c r="G485" s="33"/>
    </row>
    <row r="486" spans="1:7" ht="12.75" customHeight="1" x14ac:dyDescent="0.2">
      <c r="A486" s="276" t="s">
        <v>390</v>
      </c>
      <c r="B486" s="394" t="s">
        <v>205</v>
      </c>
      <c r="C486" s="422">
        <v>25000</v>
      </c>
      <c r="D486" s="422">
        <f>D489</f>
        <v>15739</v>
      </c>
      <c r="E486" s="575">
        <f t="shared" si="7"/>
        <v>0.62956000000000001</v>
      </c>
      <c r="F486" s="77"/>
      <c r="G486" s="33"/>
    </row>
    <row r="487" spans="1:7" ht="12.75" customHeight="1" x14ac:dyDescent="0.2">
      <c r="A487" s="277"/>
      <c r="B487" s="392" t="s">
        <v>261</v>
      </c>
      <c r="C487" s="422"/>
      <c r="D487" s="422"/>
      <c r="E487" s="575"/>
      <c r="F487" s="77"/>
      <c r="G487" s="33"/>
    </row>
    <row r="488" spans="1:7" ht="12.75" customHeight="1" x14ac:dyDescent="0.2">
      <c r="A488" s="278" t="s">
        <v>102</v>
      </c>
      <c r="B488" s="395" t="s">
        <v>110</v>
      </c>
      <c r="C488" s="431"/>
      <c r="D488" s="431"/>
      <c r="E488" s="560"/>
      <c r="F488" s="77"/>
      <c r="G488" s="33"/>
    </row>
    <row r="489" spans="1:7" ht="12.75" customHeight="1" x14ac:dyDescent="0.2">
      <c r="A489" s="192">
        <v>3</v>
      </c>
      <c r="B489" s="327" t="s">
        <v>58</v>
      </c>
      <c r="C489" s="658">
        <v>25000</v>
      </c>
      <c r="D489" s="658">
        <f>D490</f>
        <v>15739</v>
      </c>
      <c r="E489" s="659">
        <f t="shared" si="7"/>
        <v>0.62956000000000001</v>
      </c>
      <c r="F489" s="77"/>
      <c r="G489" s="33"/>
    </row>
    <row r="490" spans="1:7" ht="12.75" customHeight="1" x14ac:dyDescent="0.2">
      <c r="A490" s="193">
        <v>32</v>
      </c>
      <c r="B490" s="328" t="s">
        <v>29</v>
      </c>
      <c r="C490" s="660">
        <v>25000</v>
      </c>
      <c r="D490" s="660">
        <f>D491</f>
        <v>15739</v>
      </c>
      <c r="E490" s="661">
        <f t="shared" si="7"/>
        <v>0.62956000000000001</v>
      </c>
      <c r="F490" s="77"/>
      <c r="G490" s="33"/>
    </row>
    <row r="491" spans="1:7" ht="15" customHeight="1" x14ac:dyDescent="0.2">
      <c r="A491" s="221">
        <v>323</v>
      </c>
      <c r="B491" s="333" t="s">
        <v>32</v>
      </c>
      <c r="C491" s="694">
        <v>25000</v>
      </c>
      <c r="D491" s="694">
        <f>D492</f>
        <v>15739</v>
      </c>
      <c r="E491" s="695">
        <f t="shared" si="7"/>
        <v>0.62956000000000001</v>
      </c>
      <c r="F491" s="77"/>
      <c r="G491" s="33"/>
    </row>
    <row r="492" spans="1:7" ht="15" customHeight="1" x14ac:dyDescent="0.2">
      <c r="A492" s="231">
        <v>323</v>
      </c>
      <c r="B492" s="326" t="s">
        <v>32</v>
      </c>
      <c r="C492" s="410">
        <v>25000</v>
      </c>
      <c r="D492" s="410">
        <v>15739</v>
      </c>
      <c r="E492" s="559">
        <f t="shared" si="7"/>
        <v>0.62956000000000001</v>
      </c>
      <c r="F492" s="77"/>
      <c r="G492" s="33"/>
    </row>
    <row r="493" spans="1:7" ht="12.75" customHeight="1" x14ac:dyDescent="0.2">
      <c r="A493" s="276" t="s">
        <v>391</v>
      </c>
      <c r="B493" s="394" t="s">
        <v>206</v>
      </c>
      <c r="C493" s="422">
        <v>20000</v>
      </c>
      <c r="D493" s="422">
        <v>0</v>
      </c>
      <c r="E493" s="575">
        <f t="shared" si="7"/>
        <v>0</v>
      </c>
      <c r="F493" s="77"/>
      <c r="G493" s="33"/>
    </row>
    <row r="494" spans="1:7" ht="27.75" customHeight="1" x14ac:dyDescent="0.2">
      <c r="A494" s="277"/>
      <c r="B494" s="392" t="s">
        <v>261</v>
      </c>
      <c r="C494" s="422"/>
      <c r="D494" s="422"/>
      <c r="E494" s="575"/>
      <c r="F494" s="77"/>
      <c r="G494" s="33"/>
    </row>
    <row r="495" spans="1:7" ht="21" customHeight="1" x14ac:dyDescent="0.2">
      <c r="A495" s="278" t="s">
        <v>102</v>
      </c>
      <c r="B495" s="393" t="s">
        <v>110</v>
      </c>
      <c r="C495" s="435"/>
      <c r="D495" s="435"/>
      <c r="E495" s="590"/>
      <c r="F495" s="77"/>
      <c r="G495" s="33"/>
    </row>
    <row r="496" spans="1:7" ht="12.75" customHeight="1" x14ac:dyDescent="0.2">
      <c r="A496" s="192">
        <v>3</v>
      </c>
      <c r="B496" s="327" t="s">
        <v>58</v>
      </c>
      <c r="C496" s="658">
        <v>20000</v>
      </c>
      <c r="D496" s="658">
        <v>0</v>
      </c>
      <c r="E496" s="659">
        <f t="shared" si="7"/>
        <v>0</v>
      </c>
      <c r="F496" s="77"/>
      <c r="G496" s="33"/>
    </row>
    <row r="497" spans="1:7" ht="12.75" customHeight="1" x14ac:dyDescent="0.2">
      <c r="A497" s="193">
        <v>32</v>
      </c>
      <c r="B497" s="328" t="s">
        <v>29</v>
      </c>
      <c r="C497" s="660">
        <v>20000</v>
      </c>
      <c r="D497" s="660">
        <v>0</v>
      </c>
      <c r="E497" s="661">
        <f t="shared" si="7"/>
        <v>0</v>
      </c>
      <c r="F497" s="77"/>
      <c r="G497" s="33"/>
    </row>
    <row r="498" spans="1:7" ht="15" customHeight="1" x14ac:dyDescent="0.2">
      <c r="A498" s="221">
        <v>323</v>
      </c>
      <c r="B498" s="333" t="s">
        <v>32</v>
      </c>
      <c r="C498" s="694">
        <v>20000</v>
      </c>
      <c r="D498" s="694">
        <v>0</v>
      </c>
      <c r="E498" s="695">
        <f t="shared" si="7"/>
        <v>0</v>
      </c>
      <c r="F498" s="77"/>
      <c r="G498" s="33"/>
    </row>
    <row r="499" spans="1:7" ht="15" customHeight="1" x14ac:dyDescent="0.2">
      <c r="A499" s="231">
        <v>323</v>
      </c>
      <c r="B499" s="326" t="s">
        <v>32</v>
      </c>
      <c r="C499" s="410">
        <v>20000</v>
      </c>
      <c r="D499" s="410">
        <v>0</v>
      </c>
      <c r="E499" s="559">
        <f t="shared" si="7"/>
        <v>0</v>
      </c>
      <c r="F499" s="77"/>
      <c r="G499" s="33"/>
    </row>
    <row r="500" spans="1:7" ht="12.75" customHeight="1" x14ac:dyDescent="0.2">
      <c r="A500" s="279" t="s">
        <v>190</v>
      </c>
      <c r="B500" s="392" t="s">
        <v>325</v>
      </c>
      <c r="C500" s="422">
        <v>150000</v>
      </c>
      <c r="D500" s="422">
        <v>0</v>
      </c>
      <c r="E500" s="575">
        <f t="shared" si="7"/>
        <v>0</v>
      </c>
      <c r="F500" s="77"/>
      <c r="G500" s="33"/>
    </row>
    <row r="501" spans="1:7" ht="12.75" customHeight="1" x14ac:dyDescent="0.2">
      <c r="A501" s="280" t="s">
        <v>392</v>
      </c>
      <c r="B501" s="392" t="s">
        <v>261</v>
      </c>
      <c r="C501" s="422"/>
      <c r="D501" s="422"/>
      <c r="E501" s="575"/>
      <c r="F501" s="77"/>
      <c r="G501" s="33"/>
    </row>
    <row r="502" spans="1:7" ht="12.75" customHeight="1" x14ac:dyDescent="0.2">
      <c r="A502" s="281" t="s">
        <v>273</v>
      </c>
      <c r="B502" s="396" t="s">
        <v>110</v>
      </c>
      <c r="C502" s="429"/>
      <c r="D502" s="429"/>
      <c r="E502" s="585"/>
      <c r="F502" s="77"/>
      <c r="G502" s="33"/>
    </row>
    <row r="503" spans="1:7" x14ac:dyDescent="0.2">
      <c r="A503" s="200">
        <v>4</v>
      </c>
      <c r="B503" s="327" t="s">
        <v>58</v>
      </c>
      <c r="C503" s="414">
        <v>150000</v>
      </c>
      <c r="D503" s="414">
        <v>0</v>
      </c>
      <c r="E503" s="565">
        <f t="shared" si="7"/>
        <v>0</v>
      </c>
      <c r="F503" s="77"/>
      <c r="G503" s="33"/>
    </row>
    <row r="504" spans="1:7" ht="15" customHeight="1" x14ac:dyDescent="0.2">
      <c r="A504" s="193">
        <v>42</v>
      </c>
      <c r="B504" s="328" t="s">
        <v>29</v>
      </c>
      <c r="C504" s="415">
        <v>150000</v>
      </c>
      <c r="D504" s="415">
        <v>0</v>
      </c>
      <c r="E504" s="566">
        <f t="shared" si="7"/>
        <v>0</v>
      </c>
      <c r="F504" s="77"/>
      <c r="G504" s="33"/>
    </row>
    <row r="505" spans="1:7" ht="15" customHeight="1" x14ac:dyDescent="0.2">
      <c r="A505" s="226">
        <v>422</v>
      </c>
      <c r="B505" s="350" t="s">
        <v>32</v>
      </c>
      <c r="C505" s="416">
        <v>150000</v>
      </c>
      <c r="D505" s="416">
        <v>0</v>
      </c>
      <c r="E505" s="567">
        <f t="shared" si="7"/>
        <v>0</v>
      </c>
      <c r="F505" s="77"/>
      <c r="G505" s="33"/>
    </row>
    <row r="506" spans="1:7" ht="12.75" customHeight="1" x14ac:dyDescent="0.2">
      <c r="A506" s="227">
        <v>422</v>
      </c>
      <c r="B506" s="351" t="s">
        <v>32</v>
      </c>
      <c r="C506" s="698">
        <v>150000</v>
      </c>
      <c r="D506" s="698">
        <v>0</v>
      </c>
      <c r="E506" s="699">
        <f t="shared" si="7"/>
        <v>0</v>
      </c>
      <c r="F506" s="77"/>
      <c r="G506" s="33"/>
    </row>
    <row r="507" spans="1:7" ht="12.75" customHeight="1" x14ac:dyDescent="0.2">
      <c r="A507" s="223" t="s">
        <v>429</v>
      </c>
      <c r="B507" s="456" t="s">
        <v>384</v>
      </c>
      <c r="C507" s="409">
        <v>30000</v>
      </c>
      <c r="D507" s="409">
        <v>0</v>
      </c>
      <c r="E507" s="558">
        <f t="shared" si="7"/>
        <v>0</v>
      </c>
      <c r="F507" s="77"/>
      <c r="G507" s="33"/>
    </row>
    <row r="508" spans="1:7" ht="12.75" customHeight="1" x14ac:dyDescent="0.2">
      <c r="A508" s="224"/>
      <c r="B508" s="302" t="s">
        <v>428</v>
      </c>
      <c r="C508" s="409"/>
      <c r="D508" s="409"/>
      <c r="E508" s="558"/>
      <c r="F508" s="77"/>
      <c r="G508" s="33"/>
    </row>
    <row r="509" spans="1:7" ht="12.75" customHeight="1" x14ac:dyDescent="0.2">
      <c r="A509" s="225" t="s">
        <v>93</v>
      </c>
      <c r="B509" s="326" t="s">
        <v>110</v>
      </c>
      <c r="C509" s="410"/>
      <c r="D509" s="410"/>
      <c r="E509" s="559"/>
      <c r="F509" s="77"/>
      <c r="G509" s="33"/>
    </row>
    <row r="510" spans="1:7" ht="12.75" customHeight="1" x14ac:dyDescent="0.2">
      <c r="A510" s="192">
        <v>3</v>
      </c>
      <c r="B510" s="327" t="s">
        <v>58</v>
      </c>
      <c r="C510" s="658">
        <v>30000</v>
      </c>
      <c r="D510" s="658">
        <v>0</v>
      </c>
      <c r="E510" s="659">
        <f t="shared" si="7"/>
        <v>0</v>
      </c>
      <c r="F510" s="77"/>
      <c r="G510" s="33"/>
    </row>
    <row r="511" spans="1:7" x14ac:dyDescent="0.2">
      <c r="A511" s="193">
        <v>38</v>
      </c>
      <c r="B511" s="328" t="s">
        <v>37</v>
      </c>
      <c r="C511" s="660">
        <v>30000</v>
      </c>
      <c r="D511" s="660">
        <v>0</v>
      </c>
      <c r="E511" s="661">
        <f t="shared" si="7"/>
        <v>0</v>
      </c>
      <c r="F511" s="77"/>
      <c r="G511" s="33"/>
    </row>
    <row r="512" spans="1:7" ht="20.100000000000001" customHeight="1" x14ac:dyDescent="0.2">
      <c r="A512" s="221">
        <v>381</v>
      </c>
      <c r="B512" s="333" t="s">
        <v>60</v>
      </c>
      <c r="C512" s="694">
        <v>30000</v>
      </c>
      <c r="D512" s="694">
        <v>0</v>
      </c>
      <c r="E512" s="695">
        <f t="shared" si="7"/>
        <v>0</v>
      </c>
      <c r="F512" s="77"/>
      <c r="G512" s="33"/>
    </row>
    <row r="513" spans="1:7" ht="15" customHeight="1" x14ac:dyDescent="0.2">
      <c r="A513" s="231">
        <v>381</v>
      </c>
      <c r="B513" s="326" t="s">
        <v>397</v>
      </c>
      <c r="C513" s="410">
        <v>30000</v>
      </c>
      <c r="D513" s="410">
        <v>0</v>
      </c>
      <c r="E513" s="559">
        <f t="shared" si="7"/>
        <v>0</v>
      </c>
      <c r="F513" s="77"/>
      <c r="G513" s="33"/>
    </row>
    <row r="514" spans="1:7" ht="15" customHeight="1" x14ac:dyDescent="0.2">
      <c r="A514" s="795" t="s">
        <v>383</v>
      </c>
      <c r="B514" s="796"/>
      <c r="C514" s="418">
        <v>152000</v>
      </c>
      <c r="D514" s="418">
        <f>D515+D522+D529+D536</f>
        <v>149156</v>
      </c>
      <c r="E514" s="570">
        <f t="shared" si="7"/>
        <v>0.98128947368421049</v>
      </c>
      <c r="F514" s="77"/>
      <c r="G514" s="33"/>
    </row>
    <row r="515" spans="1:7" ht="15" customHeight="1" x14ac:dyDescent="0.2">
      <c r="A515" s="245" t="s">
        <v>393</v>
      </c>
      <c r="B515" s="141" t="s">
        <v>355</v>
      </c>
      <c r="C515" s="409">
        <v>60000</v>
      </c>
      <c r="D515" s="409">
        <f>D518</f>
        <v>59713</v>
      </c>
      <c r="E515" s="558">
        <f t="shared" si="7"/>
        <v>0.99521666666666664</v>
      </c>
      <c r="F515" s="77"/>
      <c r="G515" s="33"/>
    </row>
    <row r="516" spans="1:7" ht="12.75" customHeight="1" x14ac:dyDescent="0.2">
      <c r="A516" s="224"/>
      <c r="B516" s="302" t="s">
        <v>263</v>
      </c>
      <c r="C516" s="409"/>
      <c r="D516" s="409"/>
      <c r="E516" s="558"/>
      <c r="F516" s="77"/>
      <c r="G516" s="33"/>
    </row>
    <row r="517" spans="1:7" ht="12.75" customHeight="1" x14ac:dyDescent="0.2">
      <c r="A517" s="225" t="s">
        <v>92</v>
      </c>
      <c r="B517" s="385" t="s">
        <v>110</v>
      </c>
      <c r="C517" s="431"/>
      <c r="D517" s="431"/>
      <c r="E517" s="560"/>
      <c r="F517" s="77"/>
      <c r="G517" s="33"/>
    </row>
    <row r="518" spans="1:7" ht="12.75" customHeight="1" x14ac:dyDescent="0.2">
      <c r="A518" s="192">
        <v>3</v>
      </c>
      <c r="B518" s="327" t="s">
        <v>58</v>
      </c>
      <c r="C518" s="658">
        <v>60000</v>
      </c>
      <c r="D518" s="658">
        <f>D519</f>
        <v>59713</v>
      </c>
      <c r="E518" s="659">
        <f t="shared" ref="E518:E577" si="8">D518/C518</f>
        <v>0.99521666666666664</v>
      </c>
      <c r="F518" s="77"/>
      <c r="G518" s="33"/>
    </row>
    <row r="519" spans="1:7" ht="12.75" customHeight="1" x14ac:dyDescent="0.2">
      <c r="A519" s="193">
        <v>32</v>
      </c>
      <c r="B519" s="328" t="s">
        <v>29</v>
      </c>
      <c r="C519" s="708">
        <v>60000</v>
      </c>
      <c r="D519" s="708">
        <f>D520</f>
        <v>59713</v>
      </c>
      <c r="E519" s="709">
        <f t="shared" si="8"/>
        <v>0.99521666666666664</v>
      </c>
      <c r="F519" s="77"/>
      <c r="G519" s="33"/>
    </row>
    <row r="520" spans="1:7" ht="12.75" customHeight="1" x14ac:dyDescent="0.2">
      <c r="A520" s="221">
        <v>323</v>
      </c>
      <c r="B520" s="386" t="s">
        <v>32</v>
      </c>
      <c r="C520" s="710">
        <v>60000</v>
      </c>
      <c r="D520" s="710">
        <f>D521</f>
        <v>59713</v>
      </c>
      <c r="E520" s="711">
        <f t="shared" si="8"/>
        <v>0.99521666666666664</v>
      </c>
      <c r="F520" s="77"/>
      <c r="G520" s="33"/>
    </row>
    <row r="521" spans="1:7" ht="12.75" customHeight="1" x14ac:dyDescent="0.2">
      <c r="A521" s="231">
        <v>323</v>
      </c>
      <c r="B521" s="387" t="s">
        <v>32</v>
      </c>
      <c r="C521" s="410">
        <v>60000</v>
      </c>
      <c r="D521" s="410">
        <v>59713</v>
      </c>
      <c r="E521" s="559">
        <f t="shared" si="8"/>
        <v>0.99521666666666664</v>
      </c>
      <c r="F521" s="77"/>
      <c r="G521" s="33"/>
    </row>
    <row r="522" spans="1:7" ht="12.75" customHeight="1" x14ac:dyDescent="0.2">
      <c r="A522" s="223" t="s">
        <v>394</v>
      </c>
      <c r="B522" s="380" t="s">
        <v>197</v>
      </c>
      <c r="C522" s="409">
        <v>60000</v>
      </c>
      <c r="D522" s="409">
        <f>D525</f>
        <v>59977</v>
      </c>
      <c r="E522" s="558">
        <f t="shared" si="8"/>
        <v>0.99961666666666671</v>
      </c>
      <c r="F522" s="77"/>
      <c r="G522" s="33"/>
    </row>
    <row r="523" spans="1:7" ht="12.75" customHeight="1" x14ac:dyDescent="0.2">
      <c r="A523" s="224"/>
      <c r="B523" s="302" t="s">
        <v>263</v>
      </c>
      <c r="C523" s="409"/>
      <c r="D523" s="409"/>
      <c r="E523" s="558"/>
      <c r="F523" s="77"/>
      <c r="G523" s="33"/>
    </row>
    <row r="524" spans="1:7" ht="12.75" customHeight="1" x14ac:dyDescent="0.2">
      <c r="A524" s="225" t="s">
        <v>92</v>
      </c>
      <c r="B524" s="385" t="s">
        <v>110</v>
      </c>
      <c r="C524" s="431"/>
      <c r="D524" s="431"/>
      <c r="E524" s="560"/>
      <c r="F524" s="77"/>
      <c r="G524" s="33"/>
    </row>
    <row r="525" spans="1:7" ht="12.75" customHeight="1" x14ac:dyDescent="0.2">
      <c r="A525" s="192">
        <v>3</v>
      </c>
      <c r="B525" s="327" t="s">
        <v>58</v>
      </c>
      <c r="C525" s="658">
        <v>60000</v>
      </c>
      <c r="D525" s="658">
        <f>D526</f>
        <v>59977</v>
      </c>
      <c r="E525" s="659">
        <f t="shared" si="8"/>
        <v>0.99961666666666671</v>
      </c>
      <c r="F525" s="77"/>
      <c r="G525" s="33"/>
    </row>
    <row r="526" spans="1:7" ht="12.75" customHeight="1" x14ac:dyDescent="0.2">
      <c r="A526" s="193">
        <v>32</v>
      </c>
      <c r="B526" s="328" t="s">
        <v>29</v>
      </c>
      <c r="C526" s="708">
        <v>60000</v>
      </c>
      <c r="D526" s="708">
        <f>D527</f>
        <v>59977</v>
      </c>
      <c r="E526" s="709">
        <f t="shared" si="8"/>
        <v>0.99961666666666671</v>
      </c>
      <c r="F526" s="77"/>
      <c r="G526" s="33"/>
    </row>
    <row r="527" spans="1:7" ht="12.75" customHeight="1" x14ac:dyDescent="0.2">
      <c r="A527" s="221">
        <v>323</v>
      </c>
      <c r="B527" s="386" t="s">
        <v>32</v>
      </c>
      <c r="C527" s="710">
        <v>60000</v>
      </c>
      <c r="D527" s="710">
        <f>D528</f>
        <v>59977</v>
      </c>
      <c r="E527" s="711">
        <f t="shared" si="8"/>
        <v>0.99961666666666671</v>
      </c>
      <c r="F527" s="77"/>
      <c r="G527" s="33"/>
    </row>
    <row r="528" spans="1:7" ht="12.75" customHeight="1" x14ac:dyDescent="0.2">
      <c r="A528" s="231">
        <v>323</v>
      </c>
      <c r="B528" s="387" t="s">
        <v>32</v>
      </c>
      <c r="C528" s="410">
        <v>60000</v>
      </c>
      <c r="D528" s="410">
        <v>59977</v>
      </c>
      <c r="E528" s="559">
        <f t="shared" si="8"/>
        <v>0.99961666666666671</v>
      </c>
      <c r="F528" s="77"/>
      <c r="G528" s="33"/>
    </row>
    <row r="529" spans="1:7" ht="29.25" customHeight="1" x14ac:dyDescent="0.2">
      <c r="A529" s="223" t="s">
        <v>395</v>
      </c>
      <c r="B529" s="380" t="s">
        <v>198</v>
      </c>
      <c r="C529" s="409">
        <v>25000</v>
      </c>
      <c r="D529" s="409">
        <f>D532</f>
        <v>24000</v>
      </c>
      <c r="E529" s="558">
        <f t="shared" si="8"/>
        <v>0.96</v>
      </c>
      <c r="F529" s="77"/>
      <c r="G529" s="33"/>
    </row>
    <row r="530" spans="1:7" ht="20.100000000000001" customHeight="1" x14ac:dyDescent="0.2">
      <c r="A530" s="224"/>
      <c r="B530" s="302" t="s">
        <v>270</v>
      </c>
      <c r="C530" s="409"/>
      <c r="D530" s="409"/>
      <c r="E530" s="558"/>
      <c r="F530" s="77"/>
      <c r="G530" s="33"/>
    </row>
    <row r="531" spans="1:7" ht="27.75" customHeight="1" x14ac:dyDescent="0.2">
      <c r="A531" s="225" t="s">
        <v>93</v>
      </c>
      <c r="B531" s="326" t="s">
        <v>110</v>
      </c>
      <c r="C531" s="410"/>
      <c r="D531" s="410"/>
      <c r="E531" s="559"/>
      <c r="F531" s="77"/>
      <c r="G531" s="33"/>
    </row>
    <row r="532" spans="1:7" ht="20.25" customHeight="1" x14ac:dyDescent="0.2">
      <c r="A532" s="192">
        <v>3</v>
      </c>
      <c r="B532" s="327" t="s">
        <v>58</v>
      </c>
      <c r="C532" s="658">
        <v>25000</v>
      </c>
      <c r="D532" s="658">
        <f>D533</f>
        <v>24000</v>
      </c>
      <c r="E532" s="659">
        <f t="shared" si="8"/>
        <v>0.96</v>
      </c>
      <c r="F532" s="77"/>
      <c r="G532" s="33"/>
    </row>
    <row r="533" spans="1:7" ht="15" customHeight="1" x14ac:dyDescent="0.2">
      <c r="A533" s="193">
        <v>32</v>
      </c>
      <c r="B533" s="328" t="s">
        <v>29</v>
      </c>
      <c r="C533" s="660">
        <v>25000</v>
      </c>
      <c r="D533" s="660">
        <f>D534</f>
        <v>24000</v>
      </c>
      <c r="E533" s="661">
        <f t="shared" si="8"/>
        <v>0.96</v>
      </c>
      <c r="F533" s="77"/>
      <c r="G533" s="33"/>
    </row>
    <row r="534" spans="1:7" x14ac:dyDescent="0.2">
      <c r="A534" s="221">
        <v>323</v>
      </c>
      <c r="B534" s="333" t="s">
        <v>32</v>
      </c>
      <c r="C534" s="694">
        <v>25000</v>
      </c>
      <c r="D534" s="694">
        <f>D535</f>
        <v>24000</v>
      </c>
      <c r="E534" s="695">
        <f t="shared" si="8"/>
        <v>0.96</v>
      </c>
      <c r="F534" s="77"/>
      <c r="G534" s="33"/>
    </row>
    <row r="535" spans="1:7" x14ac:dyDescent="0.2">
      <c r="A535" s="231">
        <v>323</v>
      </c>
      <c r="B535" s="326" t="s">
        <v>32</v>
      </c>
      <c r="C535" s="410">
        <v>25000</v>
      </c>
      <c r="D535" s="410">
        <v>24000</v>
      </c>
      <c r="E535" s="559">
        <f t="shared" si="8"/>
        <v>0.96</v>
      </c>
      <c r="F535" s="77"/>
      <c r="G535" s="33"/>
    </row>
    <row r="536" spans="1:7" ht="25.5" x14ac:dyDescent="0.2">
      <c r="A536" s="223" t="s">
        <v>396</v>
      </c>
      <c r="B536" s="456" t="s">
        <v>319</v>
      </c>
      <c r="C536" s="409">
        <v>7000</v>
      </c>
      <c r="D536" s="409">
        <f>D539</f>
        <v>5466</v>
      </c>
      <c r="E536" s="558">
        <f t="shared" si="8"/>
        <v>0.78085714285714281</v>
      </c>
      <c r="F536" s="77"/>
      <c r="G536" s="33"/>
    </row>
    <row r="537" spans="1:7" x14ac:dyDescent="0.2">
      <c r="A537" s="224"/>
      <c r="B537" s="302" t="s">
        <v>270</v>
      </c>
      <c r="C537" s="409"/>
      <c r="D537" s="409"/>
      <c r="E537" s="558"/>
      <c r="F537" s="77"/>
      <c r="G537" s="33"/>
    </row>
    <row r="538" spans="1:7" x14ac:dyDescent="0.2">
      <c r="A538" s="225" t="s">
        <v>93</v>
      </c>
      <c r="B538" s="326" t="s">
        <v>110</v>
      </c>
      <c r="C538" s="410"/>
      <c r="D538" s="410"/>
      <c r="E538" s="559"/>
      <c r="F538" s="77"/>
      <c r="G538" s="33"/>
    </row>
    <row r="539" spans="1:7" x14ac:dyDescent="0.2">
      <c r="A539" s="192">
        <v>3</v>
      </c>
      <c r="B539" s="327" t="s">
        <v>58</v>
      </c>
      <c r="C539" s="658">
        <v>7000</v>
      </c>
      <c r="D539" s="658">
        <f>D540</f>
        <v>5466</v>
      </c>
      <c r="E539" s="659">
        <f t="shared" si="8"/>
        <v>0.78085714285714281</v>
      </c>
      <c r="F539" s="77"/>
      <c r="G539" s="33"/>
    </row>
    <row r="540" spans="1:7" x14ac:dyDescent="0.2">
      <c r="A540" s="193">
        <v>32</v>
      </c>
      <c r="B540" s="328" t="s">
        <v>29</v>
      </c>
      <c r="C540" s="660">
        <v>7000</v>
      </c>
      <c r="D540" s="660">
        <f>D541</f>
        <v>5466</v>
      </c>
      <c r="E540" s="661">
        <f t="shared" si="8"/>
        <v>0.78085714285714281</v>
      </c>
      <c r="F540" s="77"/>
      <c r="G540" s="33"/>
    </row>
    <row r="541" spans="1:7" x14ac:dyDescent="0.2">
      <c r="A541" s="221">
        <v>323</v>
      </c>
      <c r="B541" s="333" t="s">
        <v>32</v>
      </c>
      <c r="C541" s="694">
        <v>7000</v>
      </c>
      <c r="D541" s="694">
        <f>D542</f>
        <v>5466</v>
      </c>
      <c r="E541" s="695">
        <f t="shared" si="8"/>
        <v>0.78085714285714281</v>
      </c>
      <c r="F541" s="77"/>
      <c r="G541" s="33"/>
    </row>
    <row r="542" spans="1:7" x14ac:dyDescent="0.2">
      <c r="A542" s="231">
        <v>323</v>
      </c>
      <c r="B542" s="326" t="s">
        <v>32</v>
      </c>
      <c r="C542" s="410">
        <v>7000</v>
      </c>
      <c r="D542" s="410">
        <v>5466</v>
      </c>
      <c r="E542" s="559">
        <f t="shared" si="8"/>
        <v>0.78085714285714281</v>
      </c>
      <c r="F542" s="77"/>
      <c r="G542" s="33"/>
    </row>
    <row r="543" spans="1:7" x14ac:dyDescent="0.2">
      <c r="A543" s="286"/>
      <c r="B543" s="398" t="s">
        <v>399</v>
      </c>
      <c r="C543" s="432"/>
      <c r="D543" s="432"/>
      <c r="E543" s="587"/>
      <c r="F543" s="77"/>
      <c r="G543" s="33"/>
    </row>
    <row r="544" spans="1:7" x14ac:dyDescent="0.2">
      <c r="A544" s="282" t="s">
        <v>416</v>
      </c>
      <c r="B544" s="397" t="s">
        <v>402</v>
      </c>
      <c r="C544" s="418">
        <v>60000</v>
      </c>
      <c r="D544" s="418">
        <f>D545</f>
        <v>30000</v>
      </c>
      <c r="E544" s="570">
        <f t="shared" si="8"/>
        <v>0.5</v>
      </c>
      <c r="F544" s="77"/>
      <c r="G544" s="33"/>
    </row>
    <row r="545" spans="1:7" x14ac:dyDescent="0.2">
      <c r="A545" s="283" t="s">
        <v>398</v>
      </c>
      <c r="B545" s="394" t="s">
        <v>400</v>
      </c>
      <c r="C545" s="422">
        <v>60000</v>
      </c>
      <c r="D545" s="422">
        <f>D548</f>
        <v>30000</v>
      </c>
      <c r="E545" s="575">
        <f t="shared" si="8"/>
        <v>0.5</v>
      </c>
      <c r="F545" s="77"/>
      <c r="G545" s="33"/>
    </row>
    <row r="546" spans="1:7" x14ac:dyDescent="0.2">
      <c r="A546" s="284"/>
      <c r="B546" s="392" t="s">
        <v>258</v>
      </c>
      <c r="C546" s="422"/>
      <c r="D546" s="422"/>
      <c r="E546" s="575"/>
      <c r="F546" s="77"/>
      <c r="G546" s="33"/>
    </row>
    <row r="547" spans="1:7" x14ac:dyDescent="0.2">
      <c r="A547" s="285" t="s">
        <v>92</v>
      </c>
      <c r="B547" s="393" t="s">
        <v>110</v>
      </c>
      <c r="C547" s="433"/>
      <c r="D547" s="433"/>
      <c r="E547" s="588"/>
      <c r="F547" s="77"/>
      <c r="G547" s="33"/>
    </row>
    <row r="548" spans="1:7" x14ac:dyDescent="0.2">
      <c r="A548" s="192">
        <v>3</v>
      </c>
      <c r="B548" s="327" t="s">
        <v>58</v>
      </c>
      <c r="C548" s="704">
        <v>60000</v>
      </c>
      <c r="D548" s="704">
        <f>D549</f>
        <v>30000</v>
      </c>
      <c r="E548" s="705">
        <f t="shared" si="8"/>
        <v>0.5</v>
      </c>
      <c r="F548" s="77"/>
      <c r="G548" s="33"/>
    </row>
    <row r="549" spans="1:7" x14ac:dyDescent="0.2">
      <c r="A549" s="193">
        <v>38</v>
      </c>
      <c r="B549" s="328" t="s">
        <v>37</v>
      </c>
      <c r="C549" s="706">
        <v>60000</v>
      </c>
      <c r="D549" s="706">
        <f>D550</f>
        <v>30000</v>
      </c>
      <c r="E549" s="707">
        <f t="shared" si="8"/>
        <v>0.5</v>
      </c>
      <c r="F549" s="77"/>
      <c r="G549" s="33"/>
    </row>
    <row r="550" spans="1:7" x14ac:dyDescent="0.2">
      <c r="A550" s="226">
        <v>381</v>
      </c>
      <c r="B550" s="350" t="s">
        <v>60</v>
      </c>
      <c r="C550" s="416">
        <v>60000</v>
      </c>
      <c r="D550" s="416">
        <f>D551</f>
        <v>30000</v>
      </c>
      <c r="E550" s="567">
        <f t="shared" si="8"/>
        <v>0.5</v>
      </c>
      <c r="F550" s="77"/>
      <c r="G550" s="33"/>
    </row>
    <row r="551" spans="1:7" x14ac:dyDescent="0.2">
      <c r="A551" s="466">
        <v>381</v>
      </c>
      <c r="B551" s="351" t="s">
        <v>60</v>
      </c>
      <c r="C551" s="491">
        <v>60000</v>
      </c>
      <c r="D551" s="491">
        <v>30000</v>
      </c>
      <c r="E551" s="569">
        <f t="shared" si="8"/>
        <v>0.5</v>
      </c>
      <c r="F551" s="77"/>
      <c r="G551" s="33"/>
    </row>
    <row r="552" spans="1:7" x14ac:dyDescent="0.2">
      <c r="A552" s="282" t="s">
        <v>401</v>
      </c>
      <c r="B552" s="397"/>
      <c r="C552" s="418">
        <v>35000</v>
      </c>
      <c r="D552" s="418">
        <f>D553</f>
        <v>30000</v>
      </c>
      <c r="E552" s="570">
        <f t="shared" si="8"/>
        <v>0.8571428571428571</v>
      </c>
      <c r="F552" s="77"/>
      <c r="G552" s="33"/>
    </row>
    <row r="553" spans="1:7" x14ac:dyDescent="0.2">
      <c r="A553" s="283" t="s">
        <v>436</v>
      </c>
      <c r="B553" s="394" t="s">
        <v>207</v>
      </c>
      <c r="C553" s="422">
        <v>30000</v>
      </c>
      <c r="D553" s="422">
        <f>D556</f>
        <v>30000</v>
      </c>
      <c r="E553" s="575">
        <f t="shared" si="8"/>
        <v>1</v>
      </c>
      <c r="F553" s="77"/>
      <c r="G553" s="33"/>
    </row>
    <row r="554" spans="1:7" x14ac:dyDescent="0.2">
      <c r="A554" s="284"/>
      <c r="B554" s="392" t="s">
        <v>258</v>
      </c>
      <c r="C554" s="422"/>
      <c r="D554" s="422"/>
      <c r="E554" s="575"/>
      <c r="F554" s="77"/>
      <c r="G554" s="33"/>
    </row>
    <row r="555" spans="1:7" x14ac:dyDescent="0.2">
      <c r="A555" s="285" t="s">
        <v>92</v>
      </c>
      <c r="B555" s="393" t="s">
        <v>110</v>
      </c>
      <c r="C555" s="433"/>
      <c r="D555" s="433"/>
      <c r="E555" s="588"/>
      <c r="F555" s="77"/>
      <c r="G555" s="33"/>
    </row>
    <row r="556" spans="1:7" x14ac:dyDescent="0.2">
      <c r="A556" s="192">
        <v>3</v>
      </c>
      <c r="B556" s="327" t="s">
        <v>58</v>
      </c>
      <c r="C556" s="704">
        <v>30000</v>
      </c>
      <c r="D556" s="704">
        <f>D557</f>
        <v>30000</v>
      </c>
      <c r="E556" s="705">
        <f t="shared" si="8"/>
        <v>1</v>
      </c>
      <c r="F556" s="77"/>
      <c r="G556" s="33"/>
    </row>
    <row r="557" spans="1:7" x14ac:dyDescent="0.2">
      <c r="A557" s="193">
        <v>38</v>
      </c>
      <c r="B557" s="328" t="s">
        <v>37</v>
      </c>
      <c r="C557" s="706">
        <v>30000</v>
      </c>
      <c r="D557" s="706">
        <f>D558</f>
        <v>30000</v>
      </c>
      <c r="E557" s="707">
        <f t="shared" si="8"/>
        <v>1</v>
      </c>
      <c r="F557" s="77"/>
      <c r="G557" s="33"/>
    </row>
    <row r="558" spans="1:7" x14ac:dyDescent="0.2">
      <c r="A558" s="226">
        <v>381</v>
      </c>
      <c r="B558" s="350" t="s">
        <v>60</v>
      </c>
      <c r="C558" s="416">
        <v>30000</v>
      </c>
      <c r="D558" s="416">
        <f>D559+D560</f>
        <v>30000</v>
      </c>
      <c r="E558" s="567">
        <f t="shared" si="8"/>
        <v>1</v>
      </c>
      <c r="F558" s="77"/>
      <c r="G558" s="33"/>
    </row>
    <row r="559" spans="1:7" x14ac:dyDescent="0.2">
      <c r="A559" s="466">
        <v>381</v>
      </c>
      <c r="B559" s="351" t="s">
        <v>60</v>
      </c>
      <c r="C559" s="491">
        <v>25000</v>
      </c>
      <c r="D559" s="491">
        <v>25000</v>
      </c>
      <c r="E559" s="569">
        <f t="shared" si="8"/>
        <v>1</v>
      </c>
      <c r="F559" s="77"/>
      <c r="G559" s="33"/>
    </row>
    <row r="560" spans="1:7" x14ac:dyDescent="0.2">
      <c r="A560" s="227">
        <v>381</v>
      </c>
      <c r="B560" s="351" t="s">
        <v>328</v>
      </c>
      <c r="C560" s="698">
        <v>5000</v>
      </c>
      <c r="D560" s="698">
        <v>5000</v>
      </c>
      <c r="E560" s="699">
        <f t="shared" si="8"/>
        <v>1</v>
      </c>
      <c r="F560" s="77"/>
      <c r="G560" s="33"/>
    </row>
    <row r="561" spans="1:7" x14ac:dyDescent="0.2">
      <c r="A561" s="283" t="s">
        <v>437</v>
      </c>
      <c r="B561" s="394" t="s">
        <v>287</v>
      </c>
      <c r="C561" s="422">
        <v>5000</v>
      </c>
      <c r="D561" s="422">
        <f>D564</f>
        <v>0</v>
      </c>
      <c r="E561" s="575">
        <f t="shared" si="8"/>
        <v>0</v>
      </c>
      <c r="F561" s="77"/>
      <c r="G561" s="33"/>
    </row>
    <row r="562" spans="1:7" x14ac:dyDescent="0.2">
      <c r="A562" s="284"/>
      <c r="B562" s="392" t="s">
        <v>258</v>
      </c>
      <c r="C562" s="422"/>
      <c r="D562" s="422"/>
      <c r="E562" s="575"/>
      <c r="F562" s="77"/>
      <c r="G562" s="33"/>
    </row>
    <row r="563" spans="1:7" x14ac:dyDescent="0.2">
      <c r="A563" s="285" t="s">
        <v>92</v>
      </c>
      <c r="B563" s="393" t="s">
        <v>110</v>
      </c>
      <c r="C563" s="433"/>
      <c r="D563" s="433"/>
      <c r="E563" s="588"/>
      <c r="F563" s="77"/>
      <c r="G563" s="33"/>
    </row>
    <row r="564" spans="1:7" x14ac:dyDescent="0.2">
      <c r="A564" s="192">
        <v>3</v>
      </c>
      <c r="B564" s="327" t="s">
        <v>58</v>
      </c>
      <c r="C564" s="704">
        <v>5000</v>
      </c>
      <c r="D564" s="704">
        <v>0</v>
      </c>
      <c r="E564" s="705">
        <f t="shared" si="8"/>
        <v>0</v>
      </c>
      <c r="F564" s="77"/>
      <c r="G564" s="33"/>
    </row>
    <row r="565" spans="1:7" x14ac:dyDescent="0.2">
      <c r="A565" s="193">
        <v>38</v>
      </c>
      <c r="B565" s="328" t="s">
        <v>37</v>
      </c>
      <c r="C565" s="706">
        <v>5000</v>
      </c>
      <c r="D565" s="706">
        <v>0</v>
      </c>
      <c r="E565" s="707">
        <f t="shared" si="8"/>
        <v>0</v>
      </c>
      <c r="F565" s="77"/>
      <c r="G565" s="33"/>
    </row>
    <row r="566" spans="1:7" x14ac:dyDescent="0.2">
      <c r="A566" s="226">
        <v>381</v>
      </c>
      <c r="B566" s="350" t="s">
        <v>60</v>
      </c>
      <c r="C566" s="416">
        <v>5000</v>
      </c>
      <c r="D566" s="416">
        <v>0</v>
      </c>
      <c r="E566" s="567">
        <f t="shared" si="8"/>
        <v>0</v>
      </c>
      <c r="F566" s="77"/>
      <c r="G566" s="33"/>
    </row>
    <row r="567" spans="1:7" x14ac:dyDescent="0.2">
      <c r="A567" s="227">
        <v>381</v>
      </c>
      <c r="B567" s="351" t="s">
        <v>60</v>
      </c>
      <c r="C567" s="698">
        <v>5000</v>
      </c>
      <c r="D567" s="698">
        <v>0</v>
      </c>
      <c r="E567" s="699">
        <f t="shared" si="8"/>
        <v>0</v>
      </c>
      <c r="F567" s="77"/>
      <c r="G567" s="33"/>
    </row>
    <row r="568" spans="1:7" x14ac:dyDescent="0.2">
      <c r="A568" s="286"/>
      <c r="B568" s="398" t="s">
        <v>237</v>
      </c>
      <c r="C568" s="432"/>
      <c r="D568" s="432"/>
      <c r="E568" s="587"/>
      <c r="F568" s="77"/>
      <c r="G568" s="33"/>
    </row>
    <row r="569" spans="1:7" x14ac:dyDescent="0.2">
      <c r="A569" s="273" t="s">
        <v>403</v>
      </c>
      <c r="B569" s="142"/>
      <c r="C569" s="418">
        <v>100090</v>
      </c>
      <c r="D569" s="418">
        <f>D570+D577+D584+D591+D598+D605+D613</f>
        <v>68268</v>
      </c>
      <c r="E569" s="570">
        <f t="shared" si="8"/>
        <v>0.68206614047357383</v>
      </c>
      <c r="F569" s="77"/>
      <c r="G569" s="33"/>
    </row>
    <row r="570" spans="1:7" x14ac:dyDescent="0.2">
      <c r="A570" s="276" t="s">
        <v>404</v>
      </c>
      <c r="B570" s="394" t="s">
        <v>208</v>
      </c>
      <c r="C570" s="422">
        <v>15000</v>
      </c>
      <c r="D570" s="422">
        <f>D573</f>
        <v>10000</v>
      </c>
      <c r="E570" s="575">
        <f t="shared" si="8"/>
        <v>0.66666666666666663</v>
      </c>
      <c r="F570" s="77"/>
      <c r="G570" s="33"/>
    </row>
    <row r="571" spans="1:7" x14ac:dyDescent="0.2">
      <c r="A571" s="277"/>
      <c r="B571" s="392" t="s">
        <v>260</v>
      </c>
      <c r="C571" s="422"/>
      <c r="D571" s="422"/>
      <c r="E571" s="575"/>
      <c r="F571" s="77"/>
      <c r="G571" s="33"/>
    </row>
    <row r="572" spans="1:7" x14ac:dyDescent="0.2">
      <c r="A572" s="287" t="s">
        <v>88</v>
      </c>
      <c r="B572" s="396" t="s">
        <v>110</v>
      </c>
      <c r="C572" s="429"/>
      <c r="D572" s="429"/>
      <c r="E572" s="585"/>
      <c r="F572" s="77"/>
      <c r="G572" s="33"/>
    </row>
    <row r="573" spans="1:7" x14ac:dyDescent="0.2">
      <c r="A573" s="192">
        <v>3</v>
      </c>
      <c r="B573" s="327" t="s">
        <v>58</v>
      </c>
      <c r="C573" s="704">
        <v>15000</v>
      </c>
      <c r="D573" s="704">
        <f>D574</f>
        <v>10000</v>
      </c>
      <c r="E573" s="705">
        <f t="shared" si="8"/>
        <v>0.66666666666666663</v>
      </c>
      <c r="F573" s="77"/>
      <c r="G573" s="33"/>
    </row>
    <row r="574" spans="1:7" x14ac:dyDescent="0.2">
      <c r="A574" s="193">
        <v>38</v>
      </c>
      <c r="B574" s="328" t="s">
        <v>37</v>
      </c>
      <c r="C574" s="706">
        <v>15000</v>
      </c>
      <c r="D574" s="706">
        <f>D575</f>
        <v>10000</v>
      </c>
      <c r="E574" s="707">
        <f t="shared" si="8"/>
        <v>0.66666666666666663</v>
      </c>
      <c r="F574" s="77"/>
      <c r="G574" s="33"/>
    </row>
    <row r="575" spans="1:7" x14ac:dyDescent="0.2">
      <c r="A575" s="226">
        <v>381</v>
      </c>
      <c r="B575" s="350" t="s">
        <v>60</v>
      </c>
      <c r="C575" s="416">
        <v>15000</v>
      </c>
      <c r="D575" s="416">
        <f>D576</f>
        <v>10000</v>
      </c>
      <c r="E575" s="567">
        <f t="shared" si="8"/>
        <v>0.66666666666666663</v>
      </c>
      <c r="F575" s="77"/>
      <c r="G575" s="33"/>
    </row>
    <row r="576" spans="1:7" x14ac:dyDescent="0.2">
      <c r="A576" s="227">
        <v>381</v>
      </c>
      <c r="B576" s="351" t="s">
        <v>60</v>
      </c>
      <c r="C576" s="698">
        <v>15000</v>
      </c>
      <c r="D576" s="698">
        <v>10000</v>
      </c>
      <c r="E576" s="699">
        <f t="shared" si="8"/>
        <v>0.66666666666666663</v>
      </c>
      <c r="F576" s="77"/>
      <c r="G576" s="33"/>
    </row>
    <row r="577" spans="1:7" x14ac:dyDescent="0.2">
      <c r="A577" s="288" t="s">
        <v>405</v>
      </c>
      <c r="B577" s="394" t="s">
        <v>209</v>
      </c>
      <c r="C577" s="422">
        <v>3000</v>
      </c>
      <c r="D577" s="422">
        <f>D580</f>
        <v>2625</v>
      </c>
      <c r="E577" s="575">
        <f t="shared" si="8"/>
        <v>0.875</v>
      </c>
      <c r="F577" s="77"/>
      <c r="G577" s="33"/>
    </row>
    <row r="578" spans="1:7" ht="24" x14ac:dyDescent="0.2">
      <c r="A578" s="288"/>
      <c r="B578" s="392" t="s">
        <v>452</v>
      </c>
      <c r="C578" s="422"/>
      <c r="D578" s="422"/>
      <c r="E578" s="575"/>
      <c r="F578" s="77"/>
      <c r="G578" s="33"/>
    </row>
    <row r="579" spans="1:7" x14ac:dyDescent="0.2">
      <c r="A579" s="287" t="s">
        <v>88</v>
      </c>
      <c r="B579" s="396" t="s">
        <v>110</v>
      </c>
      <c r="C579" s="429"/>
      <c r="D579" s="429"/>
      <c r="E579" s="585"/>
      <c r="F579" s="77"/>
      <c r="G579" s="33"/>
    </row>
    <row r="580" spans="1:7" x14ac:dyDescent="0.2">
      <c r="A580" s="192">
        <v>3</v>
      </c>
      <c r="B580" s="327" t="s">
        <v>58</v>
      </c>
      <c r="C580" s="704">
        <v>3000</v>
      </c>
      <c r="D580" s="704">
        <f>D581</f>
        <v>2625</v>
      </c>
      <c r="E580" s="705">
        <f t="shared" ref="E580:E643" si="9">D580/C580</f>
        <v>0.875</v>
      </c>
      <c r="F580" s="77"/>
      <c r="G580" s="33"/>
    </row>
    <row r="581" spans="1:7" x14ac:dyDescent="0.2">
      <c r="A581" s="193">
        <v>32</v>
      </c>
      <c r="B581" s="328" t="s">
        <v>29</v>
      </c>
      <c r="C581" s="706">
        <v>3000</v>
      </c>
      <c r="D581" s="706">
        <f>D582</f>
        <v>2625</v>
      </c>
      <c r="E581" s="707">
        <f t="shared" si="9"/>
        <v>0.875</v>
      </c>
      <c r="F581" s="77"/>
      <c r="G581" s="33"/>
    </row>
    <row r="582" spans="1:7" x14ac:dyDescent="0.2">
      <c r="A582" s="226">
        <v>329</v>
      </c>
      <c r="B582" s="350" t="s">
        <v>33</v>
      </c>
      <c r="C582" s="416">
        <v>3000</v>
      </c>
      <c r="D582" s="416">
        <f>D583</f>
        <v>2625</v>
      </c>
      <c r="E582" s="567">
        <f t="shared" si="9"/>
        <v>0.875</v>
      </c>
      <c r="F582" s="77"/>
      <c r="G582" s="33"/>
    </row>
    <row r="583" spans="1:7" x14ac:dyDescent="0.2">
      <c r="A583" s="227">
        <v>329</v>
      </c>
      <c r="B583" s="351" t="s">
        <v>33</v>
      </c>
      <c r="C583" s="698">
        <v>3000</v>
      </c>
      <c r="D583" s="698">
        <v>2625</v>
      </c>
      <c r="E583" s="699">
        <f t="shared" si="9"/>
        <v>0.875</v>
      </c>
      <c r="F583" s="77"/>
      <c r="G583" s="33"/>
    </row>
    <row r="584" spans="1:7" x14ac:dyDescent="0.2">
      <c r="A584" s="276" t="s">
        <v>406</v>
      </c>
      <c r="B584" s="394" t="s">
        <v>210</v>
      </c>
      <c r="C584" s="422">
        <v>27090</v>
      </c>
      <c r="D584" s="422">
        <f>D587</f>
        <v>27083</v>
      </c>
      <c r="E584" s="575">
        <f t="shared" si="9"/>
        <v>0.99974160206718343</v>
      </c>
      <c r="F584" s="77"/>
      <c r="G584" s="33"/>
    </row>
    <row r="585" spans="1:7" x14ac:dyDescent="0.2">
      <c r="A585" s="277"/>
      <c r="B585" s="392" t="s">
        <v>260</v>
      </c>
      <c r="C585" s="422"/>
      <c r="D585" s="422"/>
      <c r="E585" s="575"/>
      <c r="F585" s="77"/>
      <c r="G585" s="33"/>
    </row>
    <row r="586" spans="1:7" x14ac:dyDescent="0.2">
      <c r="A586" s="287" t="s">
        <v>91</v>
      </c>
      <c r="B586" s="396" t="s">
        <v>110</v>
      </c>
      <c r="C586" s="429"/>
      <c r="D586" s="429"/>
      <c r="E586" s="585"/>
      <c r="F586" s="77"/>
      <c r="G586" s="33"/>
    </row>
    <row r="587" spans="1:7" x14ac:dyDescent="0.2">
      <c r="A587" s="192">
        <v>3</v>
      </c>
      <c r="B587" s="327" t="s">
        <v>58</v>
      </c>
      <c r="C587" s="704">
        <v>27090</v>
      </c>
      <c r="D587" s="704">
        <f>D588</f>
        <v>27083</v>
      </c>
      <c r="E587" s="705">
        <f t="shared" si="9"/>
        <v>0.99974160206718343</v>
      </c>
      <c r="F587" s="77"/>
      <c r="G587" s="33"/>
    </row>
    <row r="588" spans="1:7" x14ac:dyDescent="0.2">
      <c r="A588" s="193">
        <v>38</v>
      </c>
      <c r="B588" s="328" t="s">
        <v>37</v>
      </c>
      <c r="C588" s="706">
        <v>27090</v>
      </c>
      <c r="D588" s="706">
        <f>D589</f>
        <v>27083</v>
      </c>
      <c r="E588" s="707">
        <f t="shared" si="9"/>
        <v>0.99974160206718343</v>
      </c>
      <c r="F588" s="77"/>
      <c r="G588" s="33"/>
    </row>
    <row r="589" spans="1:7" x14ac:dyDescent="0.2">
      <c r="A589" s="226">
        <v>381</v>
      </c>
      <c r="B589" s="350" t="s">
        <v>60</v>
      </c>
      <c r="C589" s="416">
        <v>27090</v>
      </c>
      <c r="D589" s="416">
        <f>D590</f>
        <v>27083</v>
      </c>
      <c r="E589" s="567">
        <f t="shared" si="9"/>
        <v>0.99974160206718343</v>
      </c>
      <c r="F589" s="77"/>
      <c r="G589" s="33"/>
    </row>
    <row r="590" spans="1:7" x14ac:dyDescent="0.2">
      <c r="A590" s="227">
        <v>381</v>
      </c>
      <c r="B590" s="351" t="s">
        <v>60</v>
      </c>
      <c r="C590" s="698">
        <v>27090</v>
      </c>
      <c r="D590" s="698">
        <v>27083</v>
      </c>
      <c r="E590" s="699">
        <f t="shared" si="9"/>
        <v>0.99974160206718343</v>
      </c>
      <c r="F590" s="77"/>
      <c r="G590" s="33"/>
    </row>
    <row r="591" spans="1:7" x14ac:dyDescent="0.2">
      <c r="A591" s="276" t="s">
        <v>407</v>
      </c>
      <c r="B591" s="394" t="s">
        <v>211</v>
      </c>
      <c r="C591" s="422">
        <v>17000</v>
      </c>
      <c r="D591" s="422">
        <f>D594</f>
        <v>2000</v>
      </c>
      <c r="E591" s="575">
        <f t="shared" si="9"/>
        <v>0.11764705882352941</v>
      </c>
      <c r="F591" s="77"/>
      <c r="G591" s="33"/>
    </row>
    <row r="592" spans="1:7" x14ac:dyDescent="0.2">
      <c r="A592" s="277"/>
      <c r="B592" s="392" t="s">
        <v>260</v>
      </c>
      <c r="C592" s="422"/>
      <c r="D592" s="422"/>
      <c r="E592" s="575"/>
      <c r="F592" s="77"/>
      <c r="G592" s="33"/>
    </row>
    <row r="593" spans="1:7" x14ac:dyDescent="0.2">
      <c r="A593" s="287" t="s">
        <v>91</v>
      </c>
      <c r="B593" s="396" t="s">
        <v>110</v>
      </c>
      <c r="C593" s="429"/>
      <c r="D593" s="429"/>
      <c r="E593" s="585"/>
      <c r="F593" s="77"/>
      <c r="G593" s="33"/>
    </row>
    <row r="594" spans="1:7" x14ac:dyDescent="0.2">
      <c r="A594" s="192">
        <v>3</v>
      </c>
      <c r="B594" s="327" t="s">
        <v>58</v>
      </c>
      <c r="C594" s="704">
        <v>17000</v>
      </c>
      <c r="D594" s="704">
        <f>D595</f>
        <v>2000</v>
      </c>
      <c r="E594" s="705">
        <f t="shared" si="9"/>
        <v>0.11764705882352941</v>
      </c>
      <c r="F594" s="77"/>
      <c r="G594" s="33"/>
    </row>
    <row r="595" spans="1:7" x14ac:dyDescent="0.2">
      <c r="A595" s="193">
        <v>38</v>
      </c>
      <c r="B595" s="328" t="s">
        <v>37</v>
      </c>
      <c r="C595" s="706">
        <v>17000</v>
      </c>
      <c r="D595" s="706">
        <f>D596</f>
        <v>2000</v>
      </c>
      <c r="E595" s="707">
        <f t="shared" si="9"/>
        <v>0.11764705882352941</v>
      </c>
      <c r="F595" s="77"/>
      <c r="G595" s="33"/>
    </row>
    <row r="596" spans="1:7" x14ac:dyDescent="0.2">
      <c r="A596" s="226">
        <v>381</v>
      </c>
      <c r="B596" s="350" t="s">
        <v>60</v>
      </c>
      <c r="C596" s="416">
        <v>17000</v>
      </c>
      <c r="D596" s="416">
        <f>D597</f>
        <v>2000</v>
      </c>
      <c r="E596" s="567">
        <f t="shared" si="9"/>
        <v>0.11764705882352941</v>
      </c>
      <c r="F596" s="77"/>
      <c r="G596" s="33"/>
    </row>
    <row r="597" spans="1:7" x14ac:dyDescent="0.2">
      <c r="A597" s="227">
        <v>381</v>
      </c>
      <c r="B597" s="351" t="s">
        <v>60</v>
      </c>
      <c r="C597" s="698">
        <v>17000</v>
      </c>
      <c r="D597" s="698">
        <v>2000</v>
      </c>
      <c r="E597" s="699">
        <f t="shared" si="9"/>
        <v>0.11764705882352941</v>
      </c>
      <c r="F597" s="77"/>
      <c r="G597" s="33"/>
    </row>
    <row r="598" spans="1:7" x14ac:dyDescent="0.2">
      <c r="A598" s="276" t="s">
        <v>408</v>
      </c>
      <c r="B598" s="394" t="s">
        <v>212</v>
      </c>
      <c r="C598" s="422">
        <v>3000</v>
      </c>
      <c r="D598" s="422">
        <f>D601</f>
        <v>2000</v>
      </c>
      <c r="E598" s="575">
        <f t="shared" si="9"/>
        <v>0.66666666666666663</v>
      </c>
      <c r="F598" s="77"/>
      <c r="G598" s="33"/>
    </row>
    <row r="599" spans="1:7" x14ac:dyDescent="0.2">
      <c r="A599" s="277"/>
      <c r="B599" s="392" t="s">
        <v>260</v>
      </c>
      <c r="C599" s="422"/>
      <c r="D599" s="422"/>
      <c r="E599" s="575"/>
      <c r="F599" s="77"/>
      <c r="G599" s="33"/>
    </row>
    <row r="600" spans="1:7" x14ac:dyDescent="0.2">
      <c r="A600" s="287" t="s">
        <v>91</v>
      </c>
      <c r="B600" s="396" t="s">
        <v>110</v>
      </c>
      <c r="C600" s="429"/>
      <c r="D600" s="429"/>
      <c r="E600" s="585"/>
      <c r="F600" s="77"/>
      <c r="G600" s="33"/>
    </row>
    <row r="601" spans="1:7" x14ac:dyDescent="0.2">
      <c r="A601" s="192">
        <v>3</v>
      </c>
      <c r="B601" s="327" t="s">
        <v>58</v>
      </c>
      <c r="C601" s="704">
        <v>3000</v>
      </c>
      <c r="D601" s="704">
        <f>D602</f>
        <v>2000</v>
      </c>
      <c r="E601" s="705">
        <f t="shared" si="9"/>
        <v>0.66666666666666663</v>
      </c>
      <c r="F601" s="77"/>
      <c r="G601" s="33"/>
    </row>
    <row r="602" spans="1:7" x14ac:dyDescent="0.2">
      <c r="A602" s="193">
        <v>38</v>
      </c>
      <c r="B602" s="328" t="s">
        <v>37</v>
      </c>
      <c r="C602" s="706">
        <v>3000</v>
      </c>
      <c r="D602" s="706">
        <f>D603</f>
        <v>2000</v>
      </c>
      <c r="E602" s="707">
        <f t="shared" si="9"/>
        <v>0.66666666666666663</v>
      </c>
      <c r="F602" s="77"/>
      <c r="G602" s="33"/>
    </row>
    <row r="603" spans="1:7" x14ac:dyDescent="0.2">
      <c r="A603" s="226">
        <v>381</v>
      </c>
      <c r="B603" s="350" t="s">
        <v>60</v>
      </c>
      <c r="C603" s="416">
        <v>3000</v>
      </c>
      <c r="D603" s="416">
        <f>D604</f>
        <v>2000</v>
      </c>
      <c r="E603" s="567">
        <f t="shared" si="9"/>
        <v>0.66666666666666663</v>
      </c>
      <c r="F603" s="77"/>
      <c r="G603" s="33"/>
    </row>
    <row r="604" spans="1:7" x14ac:dyDescent="0.2">
      <c r="A604" s="227">
        <v>381</v>
      </c>
      <c r="B604" s="351" t="s">
        <v>60</v>
      </c>
      <c r="C604" s="698">
        <v>3000</v>
      </c>
      <c r="D604" s="698">
        <v>2000</v>
      </c>
      <c r="E604" s="699">
        <f t="shared" si="9"/>
        <v>0.66666666666666663</v>
      </c>
      <c r="F604" s="77"/>
      <c r="G604" s="33"/>
    </row>
    <row r="605" spans="1:7" x14ac:dyDescent="0.2">
      <c r="A605" s="276" t="s">
        <v>409</v>
      </c>
      <c r="B605" s="394" t="s">
        <v>225</v>
      </c>
      <c r="C605" s="422">
        <v>25000</v>
      </c>
      <c r="D605" s="422">
        <f>D608</f>
        <v>15000</v>
      </c>
      <c r="E605" s="575">
        <f t="shared" si="9"/>
        <v>0.6</v>
      </c>
      <c r="F605" s="77"/>
      <c r="G605" s="33"/>
    </row>
    <row r="606" spans="1:7" x14ac:dyDescent="0.2">
      <c r="A606" s="277"/>
      <c r="B606" s="392" t="s">
        <v>453</v>
      </c>
      <c r="C606" s="422"/>
      <c r="D606" s="422"/>
      <c r="E606" s="575"/>
      <c r="F606" s="77"/>
      <c r="G606" s="33"/>
    </row>
    <row r="607" spans="1:7" x14ac:dyDescent="0.2">
      <c r="A607" s="287" t="s">
        <v>91</v>
      </c>
      <c r="B607" s="396" t="s">
        <v>110</v>
      </c>
      <c r="C607" s="429"/>
      <c r="D607" s="429"/>
      <c r="E607" s="585"/>
      <c r="F607" s="77"/>
      <c r="G607" s="33"/>
    </row>
    <row r="608" spans="1:7" x14ac:dyDescent="0.2">
      <c r="A608" s="192">
        <v>3</v>
      </c>
      <c r="B608" s="327" t="s">
        <v>58</v>
      </c>
      <c r="C608" s="704">
        <v>25000</v>
      </c>
      <c r="D608" s="704">
        <f>D609</f>
        <v>15000</v>
      </c>
      <c r="E608" s="705">
        <f t="shared" si="9"/>
        <v>0.6</v>
      </c>
      <c r="F608" s="77"/>
      <c r="G608" s="33"/>
    </row>
    <row r="609" spans="1:7" x14ac:dyDescent="0.2">
      <c r="A609" s="193">
        <v>38</v>
      </c>
      <c r="B609" s="328" t="s">
        <v>37</v>
      </c>
      <c r="C609" s="706">
        <v>25000</v>
      </c>
      <c r="D609" s="706">
        <f>D610</f>
        <v>15000</v>
      </c>
      <c r="E609" s="707">
        <f t="shared" si="9"/>
        <v>0.6</v>
      </c>
      <c r="F609" s="77"/>
      <c r="G609" s="33"/>
    </row>
    <row r="610" spans="1:7" x14ac:dyDescent="0.2">
      <c r="A610" s="226">
        <v>381</v>
      </c>
      <c r="B610" s="350" t="s">
        <v>60</v>
      </c>
      <c r="C610" s="416">
        <v>25000</v>
      </c>
      <c r="D610" s="416">
        <f>D611+D612</f>
        <v>15000</v>
      </c>
      <c r="E610" s="567">
        <f t="shared" si="9"/>
        <v>0.6</v>
      </c>
      <c r="F610" s="77"/>
      <c r="G610" s="33"/>
    </row>
    <row r="611" spans="1:7" x14ac:dyDescent="0.2">
      <c r="A611" s="227">
        <v>381</v>
      </c>
      <c r="B611" s="351" t="s">
        <v>60</v>
      </c>
      <c r="C611" s="491">
        <v>15000</v>
      </c>
      <c r="D611" s="491">
        <v>15000</v>
      </c>
      <c r="E611" s="569">
        <f t="shared" si="9"/>
        <v>1</v>
      </c>
      <c r="F611" s="77"/>
      <c r="G611" s="33"/>
    </row>
    <row r="612" spans="1:7" ht="22.5" x14ac:dyDescent="0.2">
      <c r="A612" s="227">
        <v>381</v>
      </c>
      <c r="B612" s="351" t="s">
        <v>329</v>
      </c>
      <c r="C612" s="698">
        <v>10000</v>
      </c>
      <c r="D612" s="698">
        <v>0</v>
      </c>
      <c r="E612" s="699">
        <f t="shared" si="9"/>
        <v>0</v>
      </c>
      <c r="F612" s="77"/>
      <c r="G612" s="33"/>
    </row>
    <row r="613" spans="1:7" x14ac:dyDescent="0.2">
      <c r="A613" s="276" t="s">
        <v>410</v>
      </c>
      <c r="B613" s="394" t="s">
        <v>226</v>
      </c>
      <c r="C613" s="422">
        <v>10000</v>
      </c>
      <c r="D613" s="422">
        <f>D616</f>
        <v>9560</v>
      </c>
      <c r="E613" s="575">
        <f t="shared" si="9"/>
        <v>0.95599999999999996</v>
      </c>
      <c r="F613" s="77"/>
      <c r="G613" s="33"/>
    </row>
    <row r="614" spans="1:7" x14ac:dyDescent="0.2">
      <c r="A614" s="277"/>
      <c r="B614" s="392" t="s">
        <v>258</v>
      </c>
      <c r="C614" s="422"/>
      <c r="D614" s="422"/>
      <c r="E614" s="575"/>
      <c r="F614" s="77"/>
      <c r="G614" s="33"/>
    </row>
    <row r="615" spans="1:7" x14ac:dyDescent="0.2">
      <c r="A615" s="287" t="s">
        <v>91</v>
      </c>
      <c r="B615" s="399" t="s">
        <v>110</v>
      </c>
      <c r="C615" s="423"/>
      <c r="D615" s="423"/>
      <c r="E615" s="576"/>
      <c r="F615" s="77"/>
      <c r="G615" s="33"/>
    </row>
    <row r="616" spans="1:7" x14ac:dyDescent="0.2">
      <c r="A616" s="192">
        <v>3</v>
      </c>
      <c r="B616" s="327" t="s">
        <v>58</v>
      </c>
      <c r="C616" s="704">
        <v>10000</v>
      </c>
      <c r="D616" s="704">
        <f>D617</f>
        <v>9560</v>
      </c>
      <c r="E616" s="705">
        <f t="shared" si="9"/>
        <v>0.95599999999999996</v>
      </c>
      <c r="F616" s="77"/>
      <c r="G616" s="33"/>
    </row>
    <row r="617" spans="1:7" x14ac:dyDescent="0.2">
      <c r="A617" s="193">
        <v>38</v>
      </c>
      <c r="B617" s="328" t="s">
        <v>37</v>
      </c>
      <c r="C617" s="706">
        <v>10000</v>
      </c>
      <c r="D617" s="706">
        <f>D618</f>
        <v>9560</v>
      </c>
      <c r="E617" s="707">
        <f t="shared" si="9"/>
        <v>0.95599999999999996</v>
      </c>
      <c r="F617" s="77"/>
      <c r="G617" s="33"/>
    </row>
    <row r="618" spans="1:7" x14ac:dyDescent="0.2">
      <c r="A618" s="226">
        <v>381</v>
      </c>
      <c r="B618" s="350" t="s">
        <v>60</v>
      </c>
      <c r="C618" s="416">
        <v>10000</v>
      </c>
      <c r="D618" s="416">
        <f>D619</f>
        <v>9560</v>
      </c>
      <c r="E618" s="567">
        <f t="shared" si="9"/>
        <v>0.95599999999999996</v>
      </c>
      <c r="F618" s="77"/>
      <c r="G618" s="33"/>
    </row>
    <row r="619" spans="1:7" x14ac:dyDescent="0.2">
      <c r="A619" s="227">
        <v>381</v>
      </c>
      <c r="B619" s="351" t="s">
        <v>60</v>
      </c>
      <c r="C619" s="698">
        <v>10000</v>
      </c>
      <c r="D619" s="698">
        <v>9560</v>
      </c>
      <c r="E619" s="699">
        <f t="shared" si="9"/>
        <v>0.95599999999999996</v>
      </c>
      <c r="F619" s="77"/>
      <c r="G619" s="33"/>
    </row>
    <row r="620" spans="1:7" ht="22.5" x14ac:dyDescent="0.2">
      <c r="A620" s="289" t="s">
        <v>311</v>
      </c>
      <c r="B620" s="400" t="s">
        <v>97</v>
      </c>
      <c r="C620" s="437">
        <v>6998000</v>
      </c>
      <c r="D620" s="437">
        <f>D621</f>
        <v>6140275</v>
      </c>
      <c r="E620" s="592">
        <f t="shared" si="9"/>
        <v>0.87743283795370108</v>
      </c>
      <c r="F620" s="77"/>
      <c r="G620" s="33"/>
    </row>
    <row r="621" spans="1:7" x14ac:dyDescent="0.2">
      <c r="A621" s="304" t="s">
        <v>411</v>
      </c>
      <c r="B621" s="401"/>
      <c r="C621" s="408">
        <v>6998000</v>
      </c>
      <c r="D621" s="408">
        <f>D623+D649</f>
        <v>6140275</v>
      </c>
      <c r="E621" s="564">
        <f t="shared" si="9"/>
        <v>0.87743283795370108</v>
      </c>
      <c r="F621" s="77"/>
      <c r="G621" s="33"/>
    </row>
    <row r="622" spans="1:7" x14ac:dyDescent="0.2">
      <c r="A622" s="290" t="s">
        <v>412</v>
      </c>
      <c r="B622" s="169" t="s">
        <v>191</v>
      </c>
      <c r="C622" s="422"/>
      <c r="D622" s="422"/>
      <c r="E622" s="575"/>
      <c r="F622" s="77"/>
      <c r="G622" s="33"/>
    </row>
    <row r="623" spans="1:7" x14ac:dyDescent="0.2">
      <c r="A623" s="291"/>
      <c r="B623" s="171" t="s">
        <v>98</v>
      </c>
      <c r="C623" s="422">
        <v>2448000</v>
      </c>
      <c r="D623" s="422">
        <f>D626+D639+D645</f>
        <v>2043339</v>
      </c>
      <c r="E623" s="575">
        <f t="shared" si="9"/>
        <v>0.8346973039215686</v>
      </c>
      <c r="F623" s="77"/>
      <c r="G623" s="33"/>
    </row>
    <row r="624" spans="1:7" x14ac:dyDescent="0.2">
      <c r="A624" s="292"/>
      <c r="B624" s="402" t="s">
        <v>259</v>
      </c>
      <c r="C624" s="422"/>
      <c r="D624" s="422"/>
      <c r="E624" s="575"/>
      <c r="F624" s="77"/>
      <c r="G624" s="33"/>
    </row>
    <row r="625" spans="1:7" x14ac:dyDescent="0.2">
      <c r="A625" s="293" t="s">
        <v>93</v>
      </c>
      <c r="B625" s="403" t="s">
        <v>111</v>
      </c>
      <c r="C625" s="429"/>
      <c r="D625" s="429"/>
      <c r="E625" s="585"/>
      <c r="F625" s="77"/>
      <c r="G625" s="33"/>
    </row>
    <row r="626" spans="1:7" x14ac:dyDescent="0.2">
      <c r="A626" s="294">
        <v>3</v>
      </c>
      <c r="B626" s="346" t="s">
        <v>58</v>
      </c>
      <c r="C626" s="414">
        <v>1513000</v>
      </c>
      <c r="D626" s="414">
        <f>D627+D631+D636</f>
        <v>1389642</v>
      </c>
      <c r="E626" s="565">
        <f t="shared" si="9"/>
        <v>0.9184679444811632</v>
      </c>
      <c r="F626" s="77"/>
      <c r="G626" s="33"/>
    </row>
    <row r="627" spans="1:7" x14ac:dyDescent="0.2">
      <c r="A627" s="193">
        <v>31</v>
      </c>
      <c r="B627" s="328" t="s">
        <v>25</v>
      </c>
      <c r="C627" s="660">
        <v>1029000</v>
      </c>
      <c r="D627" s="660">
        <f>D628+D629+D630</f>
        <v>959726</v>
      </c>
      <c r="E627" s="661">
        <f t="shared" si="9"/>
        <v>0.93267832847424681</v>
      </c>
      <c r="F627" s="77"/>
      <c r="G627" s="33"/>
    </row>
    <row r="628" spans="1:7" x14ac:dyDescent="0.2">
      <c r="A628" s="195">
        <v>311</v>
      </c>
      <c r="B628" s="330" t="s">
        <v>51</v>
      </c>
      <c r="C628" s="420">
        <v>830000</v>
      </c>
      <c r="D628" s="420">
        <v>794902</v>
      </c>
      <c r="E628" s="573">
        <f t="shared" si="9"/>
        <v>0.95771325301204824</v>
      </c>
      <c r="F628" s="77"/>
      <c r="G628" s="33"/>
    </row>
    <row r="629" spans="1:7" x14ac:dyDescent="0.2">
      <c r="A629" s="195">
        <v>312</v>
      </c>
      <c r="B629" s="330" t="s">
        <v>27</v>
      </c>
      <c r="C629" s="420">
        <v>36000</v>
      </c>
      <c r="D629" s="420">
        <v>34500</v>
      </c>
      <c r="E629" s="573">
        <f t="shared" si="9"/>
        <v>0.95833333333333337</v>
      </c>
      <c r="F629" s="77"/>
      <c r="G629" s="33"/>
    </row>
    <row r="630" spans="1:7" x14ac:dyDescent="0.2">
      <c r="A630" s="195">
        <v>313</v>
      </c>
      <c r="B630" s="330" t="s">
        <v>106</v>
      </c>
      <c r="C630" s="420">
        <v>163000</v>
      </c>
      <c r="D630" s="420">
        <v>130324</v>
      </c>
      <c r="E630" s="573">
        <f t="shared" si="9"/>
        <v>0.79953374233128838</v>
      </c>
      <c r="F630" s="77"/>
      <c r="G630" s="33"/>
    </row>
    <row r="631" spans="1:7" x14ac:dyDescent="0.2">
      <c r="A631" s="193">
        <v>32</v>
      </c>
      <c r="B631" s="328" t="s">
        <v>29</v>
      </c>
      <c r="C631" s="660">
        <v>364000</v>
      </c>
      <c r="D631" s="660">
        <f>D632+D633+D634+D635</f>
        <v>316564</v>
      </c>
      <c r="E631" s="661">
        <f t="shared" si="9"/>
        <v>0.8696813186813187</v>
      </c>
      <c r="F631" s="77"/>
      <c r="G631" s="33"/>
    </row>
    <row r="632" spans="1:7" x14ac:dyDescent="0.2">
      <c r="A632" s="231">
        <v>321</v>
      </c>
      <c r="B632" s="326" t="s">
        <v>30</v>
      </c>
      <c r="C632" s="410">
        <v>35000</v>
      </c>
      <c r="D632" s="410">
        <v>34830</v>
      </c>
      <c r="E632" s="559">
        <f t="shared" si="9"/>
        <v>0.99514285714285711</v>
      </c>
      <c r="F632" s="77"/>
      <c r="G632" s="33"/>
    </row>
    <row r="633" spans="1:7" x14ac:dyDescent="0.2">
      <c r="A633" s="231">
        <v>322</v>
      </c>
      <c r="B633" s="326" t="s">
        <v>31</v>
      </c>
      <c r="C633" s="410">
        <v>190000</v>
      </c>
      <c r="D633" s="410">
        <v>175411</v>
      </c>
      <c r="E633" s="559">
        <f t="shared" si="9"/>
        <v>0.92321578947368421</v>
      </c>
      <c r="F633" s="77"/>
      <c r="G633" s="33"/>
    </row>
    <row r="634" spans="1:7" x14ac:dyDescent="0.2">
      <c r="A634" s="195">
        <v>323</v>
      </c>
      <c r="B634" s="330" t="s">
        <v>32</v>
      </c>
      <c r="C634" s="420">
        <v>59000</v>
      </c>
      <c r="D634" s="420">
        <v>50737</v>
      </c>
      <c r="E634" s="573">
        <f t="shared" si="9"/>
        <v>0.85994915254237292</v>
      </c>
      <c r="F634" s="77"/>
      <c r="G634" s="33"/>
    </row>
    <row r="635" spans="1:7" x14ac:dyDescent="0.2">
      <c r="A635" s="195">
        <v>329</v>
      </c>
      <c r="B635" s="330" t="s">
        <v>33</v>
      </c>
      <c r="C635" s="420">
        <v>80000</v>
      </c>
      <c r="D635" s="420">
        <v>55586</v>
      </c>
      <c r="E635" s="573">
        <f t="shared" si="9"/>
        <v>0.69482500000000003</v>
      </c>
      <c r="F635" s="77"/>
      <c r="G635" s="33"/>
    </row>
    <row r="636" spans="1:7" x14ac:dyDescent="0.2">
      <c r="A636" s="229">
        <v>343</v>
      </c>
      <c r="B636" s="347" t="s">
        <v>34</v>
      </c>
      <c r="C636" s="415">
        <v>120000</v>
      </c>
      <c r="D636" s="415">
        <f>D637+D638</f>
        <v>113352</v>
      </c>
      <c r="E636" s="566">
        <f t="shared" si="9"/>
        <v>0.9446</v>
      </c>
      <c r="F636" s="77"/>
      <c r="G636" s="33"/>
    </row>
    <row r="637" spans="1:7" x14ac:dyDescent="0.2">
      <c r="A637" s="227">
        <v>343</v>
      </c>
      <c r="B637" s="351" t="s">
        <v>35</v>
      </c>
      <c r="C637" s="698">
        <v>5000</v>
      </c>
      <c r="D637" s="698">
        <v>3547</v>
      </c>
      <c r="E637" s="699">
        <f t="shared" si="9"/>
        <v>0.70940000000000003</v>
      </c>
      <c r="F637" s="77"/>
      <c r="G637" s="33"/>
    </row>
    <row r="638" spans="1:7" x14ac:dyDescent="0.2">
      <c r="A638" s="457">
        <v>343</v>
      </c>
      <c r="B638" s="351" t="s">
        <v>356</v>
      </c>
      <c r="C638" s="692">
        <v>115000</v>
      </c>
      <c r="D638" s="692">
        <v>109805</v>
      </c>
      <c r="E638" s="693">
        <f t="shared" si="9"/>
        <v>0.95482608695652171</v>
      </c>
      <c r="F638" s="77"/>
      <c r="G638" s="33"/>
    </row>
    <row r="639" spans="1:7" x14ac:dyDescent="0.2">
      <c r="A639" s="486">
        <v>4</v>
      </c>
      <c r="B639" s="487" t="s">
        <v>368</v>
      </c>
      <c r="C639" s="700">
        <v>135000</v>
      </c>
      <c r="D639" s="700">
        <f>D640</f>
        <v>103697</v>
      </c>
      <c r="E639" s="701">
        <f t="shared" si="9"/>
        <v>0.76812592592592588</v>
      </c>
      <c r="F639" s="77"/>
      <c r="G639" s="33"/>
    </row>
    <row r="640" spans="1:7" x14ac:dyDescent="0.2">
      <c r="A640" s="482">
        <v>42</v>
      </c>
      <c r="B640" s="483" t="s">
        <v>369</v>
      </c>
      <c r="C640" s="712">
        <v>135000</v>
      </c>
      <c r="D640" s="712">
        <f>D641</f>
        <v>103697</v>
      </c>
      <c r="E640" s="713">
        <f t="shared" si="9"/>
        <v>0.76812592592592588</v>
      </c>
      <c r="F640" s="77"/>
      <c r="G640" s="33"/>
    </row>
    <row r="641" spans="1:7" x14ac:dyDescent="0.2">
      <c r="A641" s="484">
        <v>422</v>
      </c>
      <c r="B641" s="485" t="s">
        <v>365</v>
      </c>
      <c r="C641" s="714">
        <v>135000</v>
      </c>
      <c r="D641" s="714">
        <f>D642+D643+D644</f>
        <v>103697</v>
      </c>
      <c r="E641" s="715">
        <f t="shared" si="9"/>
        <v>0.76812592592592588</v>
      </c>
      <c r="F641" s="77"/>
      <c r="G641" s="33"/>
    </row>
    <row r="642" spans="1:7" x14ac:dyDescent="0.2">
      <c r="A642" s="480">
        <v>422</v>
      </c>
      <c r="B642" s="481" t="s">
        <v>366</v>
      </c>
      <c r="C642" s="692">
        <v>5000</v>
      </c>
      <c r="D642" s="692">
        <v>0</v>
      </c>
      <c r="E642" s="693">
        <f t="shared" si="9"/>
        <v>0</v>
      </c>
      <c r="F642" s="77"/>
      <c r="G642" s="33"/>
    </row>
    <row r="643" spans="1:7" x14ac:dyDescent="0.2">
      <c r="A643" s="480">
        <v>422</v>
      </c>
      <c r="B643" s="481" t="s">
        <v>367</v>
      </c>
      <c r="C643" s="692">
        <v>50000</v>
      </c>
      <c r="D643" s="692">
        <v>30319</v>
      </c>
      <c r="E643" s="693">
        <f t="shared" si="9"/>
        <v>0.60638000000000003</v>
      </c>
      <c r="F643" s="77"/>
      <c r="G643" s="33"/>
    </row>
    <row r="644" spans="1:7" x14ac:dyDescent="0.2">
      <c r="A644" s="480">
        <v>422</v>
      </c>
      <c r="B644" s="481" t="s">
        <v>442</v>
      </c>
      <c r="C644" s="692">
        <v>80000</v>
      </c>
      <c r="D644" s="723">
        <v>73378</v>
      </c>
      <c r="E644" s="693">
        <f t="shared" ref="E644:E678" si="10">D644/C644</f>
        <v>0.91722499999999996</v>
      </c>
      <c r="F644" s="77"/>
      <c r="G644" s="33"/>
    </row>
    <row r="645" spans="1:7" x14ac:dyDescent="0.2">
      <c r="A645" s="486">
        <v>5</v>
      </c>
      <c r="B645" s="487" t="s">
        <v>370</v>
      </c>
      <c r="C645" s="700">
        <v>800000</v>
      </c>
      <c r="D645" s="700">
        <f>D646</f>
        <v>550000</v>
      </c>
      <c r="E645" s="701">
        <f t="shared" si="10"/>
        <v>0.6875</v>
      </c>
      <c r="F645" s="77"/>
      <c r="G645" s="33"/>
    </row>
    <row r="646" spans="1:7" x14ac:dyDescent="0.2">
      <c r="A646" s="489">
        <v>54</v>
      </c>
      <c r="B646" s="490" t="s">
        <v>371</v>
      </c>
      <c r="C646" s="688">
        <v>800000</v>
      </c>
      <c r="D646" s="688">
        <f>D647</f>
        <v>550000</v>
      </c>
      <c r="E646" s="689">
        <f t="shared" si="10"/>
        <v>0.6875</v>
      </c>
      <c r="F646" s="77"/>
      <c r="G646" s="33"/>
    </row>
    <row r="647" spans="1:7" ht="22.5" x14ac:dyDescent="0.2">
      <c r="A647" s="488">
        <v>544</v>
      </c>
      <c r="B647" s="485" t="s">
        <v>372</v>
      </c>
      <c r="C647" s="690">
        <v>800000</v>
      </c>
      <c r="D647" s="690">
        <f>D648</f>
        <v>550000</v>
      </c>
      <c r="E647" s="691">
        <f t="shared" si="10"/>
        <v>0.6875</v>
      </c>
      <c r="F647" s="77"/>
      <c r="G647" s="33"/>
    </row>
    <row r="648" spans="1:7" ht="22.5" x14ac:dyDescent="0.2">
      <c r="A648" s="480">
        <v>544</v>
      </c>
      <c r="B648" s="481" t="s">
        <v>372</v>
      </c>
      <c r="C648" s="692">
        <v>800000</v>
      </c>
      <c r="D648" s="692">
        <v>550000</v>
      </c>
      <c r="E648" s="693">
        <f t="shared" si="10"/>
        <v>0.6875</v>
      </c>
      <c r="F648" s="77"/>
      <c r="G648" s="33"/>
    </row>
    <row r="649" spans="1:7" x14ac:dyDescent="0.2">
      <c r="A649" s="473" t="s">
        <v>190</v>
      </c>
      <c r="B649" s="458" t="s">
        <v>357</v>
      </c>
      <c r="C649" s="474">
        <v>4550000</v>
      </c>
      <c r="D649" s="474">
        <f>D652</f>
        <v>4096936</v>
      </c>
      <c r="E649" s="572">
        <f t="shared" si="10"/>
        <v>0.90042549450549447</v>
      </c>
      <c r="F649" s="77"/>
      <c r="G649" s="33"/>
    </row>
    <row r="650" spans="1:7" x14ac:dyDescent="0.2">
      <c r="A650" s="224" t="s">
        <v>413</v>
      </c>
      <c r="B650" s="302" t="s">
        <v>269</v>
      </c>
      <c r="C650" s="409"/>
      <c r="D650" s="409"/>
      <c r="E650" s="558"/>
      <c r="F650" s="77"/>
      <c r="G650" s="33"/>
    </row>
    <row r="651" spans="1:7" ht="22.5" x14ac:dyDescent="0.2">
      <c r="A651" s="228" t="s">
        <v>91</v>
      </c>
      <c r="B651" s="326" t="s">
        <v>440</v>
      </c>
      <c r="C651" s="410"/>
      <c r="D651" s="410"/>
      <c r="E651" s="559"/>
      <c r="F651" s="77"/>
      <c r="G651" s="33"/>
    </row>
    <row r="652" spans="1:7" x14ac:dyDescent="0.2">
      <c r="A652" s="219">
        <v>4</v>
      </c>
      <c r="B652" s="346" t="s">
        <v>119</v>
      </c>
      <c r="C652" s="658">
        <v>4550000</v>
      </c>
      <c r="D652" s="658">
        <f>D653</f>
        <v>4096936</v>
      </c>
      <c r="E652" s="659">
        <f t="shared" si="10"/>
        <v>0.90042549450549447</v>
      </c>
      <c r="F652" s="77"/>
      <c r="G652" s="33"/>
    </row>
    <row r="653" spans="1:7" x14ac:dyDescent="0.2">
      <c r="A653" s="229">
        <v>42</v>
      </c>
      <c r="B653" s="347" t="s">
        <v>45</v>
      </c>
      <c r="C653" s="660">
        <v>4550000</v>
      </c>
      <c r="D653" s="660">
        <f>D654</f>
        <v>4096936</v>
      </c>
      <c r="E653" s="661">
        <f t="shared" si="10"/>
        <v>0.90042549450549447</v>
      </c>
      <c r="F653" s="77"/>
      <c r="G653" s="33"/>
    </row>
    <row r="654" spans="1:7" x14ac:dyDescent="0.2">
      <c r="A654" s="230">
        <v>421</v>
      </c>
      <c r="B654" s="350" t="s">
        <v>358</v>
      </c>
      <c r="C654" s="694">
        <v>4550000</v>
      </c>
      <c r="D654" s="694">
        <f>D655</f>
        <v>4096936</v>
      </c>
      <c r="E654" s="695">
        <f t="shared" si="10"/>
        <v>0.90042549450549447</v>
      </c>
      <c r="F654" s="77"/>
      <c r="G654" s="33"/>
    </row>
    <row r="655" spans="1:7" x14ac:dyDescent="0.2">
      <c r="A655" s="231">
        <v>421</v>
      </c>
      <c r="B655" s="326" t="s">
        <v>359</v>
      </c>
      <c r="C655" s="410">
        <v>4550000</v>
      </c>
      <c r="D655" s="410">
        <v>4096936</v>
      </c>
      <c r="E655" s="559">
        <f t="shared" si="10"/>
        <v>0.90042549450549447</v>
      </c>
      <c r="F655" s="77"/>
      <c r="G655" s="33"/>
    </row>
    <row r="656" spans="1:7" x14ac:dyDescent="0.2">
      <c r="A656" s="295" t="s">
        <v>312</v>
      </c>
      <c r="B656" s="404" t="s">
        <v>100</v>
      </c>
      <c r="C656" s="438">
        <v>244000</v>
      </c>
      <c r="D656" s="438">
        <f>D657</f>
        <v>210322</v>
      </c>
      <c r="E656" s="593">
        <f t="shared" si="10"/>
        <v>0.86197540983606558</v>
      </c>
      <c r="F656" s="77"/>
      <c r="G656" s="33"/>
    </row>
    <row r="657" spans="1:7" x14ac:dyDescent="0.2">
      <c r="A657" s="275" t="s">
        <v>414</v>
      </c>
      <c r="B657" s="405"/>
      <c r="C657" s="436">
        <v>244000</v>
      </c>
      <c r="D657" s="436">
        <f>D659</f>
        <v>210322</v>
      </c>
      <c r="E657" s="591">
        <f t="shared" si="10"/>
        <v>0.86197540983606558</v>
      </c>
      <c r="F657" s="77"/>
      <c r="G657" s="33"/>
    </row>
    <row r="658" spans="1:7" x14ac:dyDescent="0.2">
      <c r="A658" s="256" t="s">
        <v>415</v>
      </c>
      <c r="B658" s="169" t="s">
        <v>199</v>
      </c>
      <c r="C658" s="428"/>
      <c r="D658" s="428"/>
      <c r="E658" s="584"/>
      <c r="F658" s="77"/>
      <c r="G658" s="33"/>
    </row>
    <row r="659" spans="1:7" x14ac:dyDescent="0.2">
      <c r="A659" s="296"/>
      <c r="B659" s="406" t="s">
        <v>200</v>
      </c>
      <c r="C659" s="422">
        <v>244000</v>
      </c>
      <c r="D659" s="422">
        <f>D662+D675</f>
        <v>210322</v>
      </c>
      <c r="E659" s="575">
        <f t="shared" si="10"/>
        <v>0.86197540983606558</v>
      </c>
      <c r="F659" s="77"/>
      <c r="G659" s="33"/>
    </row>
    <row r="660" spans="1:7" x14ac:dyDescent="0.2">
      <c r="A660" s="297"/>
      <c r="B660" s="407" t="s">
        <v>258</v>
      </c>
      <c r="C660" s="439"/>
      <c r="D660" s="439"/>
      <c r="E660" s="594"/>
      <c r="F660" s="77"/>
      <c r="G660" s="33"/>
    </row>
    <row r="661" spans="1:7" x14ac:dyDescent="0.2">
      <c r="A661" s="298" t="s">
        <v>93</v>
      </c>
      <c r="B661" s="403" t="s">
        <v>111</v>
      </c>
      <c r="C661" s="433"/>
      <c r="D661" s="433"/>
      <c r="E661" s="588"/>
      <c r="F661" s="77"/>
      <c r="G661" s="33"/>
    </row>
    <row r="662" spans="1:7" x14ac:dyDescent="0.2">
      <c r="A662" s="299">
        <v>3</v>
      </c>
      <c r="B662" s="327" t="s">
        <v>58</v>
      </c>
      <c r="C662" s="704">
        <v>198000</v>
      </c>
      <c r="D662" s="704">
        <f>D663+D667+D673</f>
        <v>166890</v>
      </c>
      <c r="E662" s="705">
        <f t="shared" si="10"/>
        <v>0.84287878787878789</v>
      </c>
      <c r="F662" s="77"/>
      <c r="G662" s="33"/>
    </row>
    <row r="663" spans="1:7" x14ac:dyDescent="0.2">
      <c r="A663" s="229">
        <v>31</v>
      </c>
      <c r="B663" s="377" t="s">
        <v>25</v>
      </c>
      <c r="C663" s="415">
        <v>127000</v>
      </c>
      <c r="D663" s="415">
        <f>D664+D665+D666</f>
        <v>125768</v>
      </c>
      <c r="E663" s="566">
        <f t="shared" si="10"/>
        <v>0.99029921259842524</v>
      </c>
      <c r="F663" s="77"/>
      <c r="G663" s="33"/>
    </row>
    <row r="664" spans="1:7" x14ac:dyDescent="0.2">
      <c r="A664" s="227">
        <v>311</v>
      </c>
      <c r="B664" s="389" t="s">
        <v>63</v>
      </c>
      <c r="C664" s="420">
        <v>105000</v>
      </c>
      <c r="D664" s="420">
        <v>104614</v>
      </c>
      <c r="E664" s="573">
        <f t="shared" si="10"/>
        <v>0.9963238095238095</v>
      </c>
      <c r="F664" s="77"/>
      <c r="G664" s="33"/>
    </row>
    <row r="665" spans="1:7" x14ac:dyDescent="0.2">
      <c r="A665" s="227">
        <v>312</v>
      </c>
      <c r="B665" s="351" t="s">
        <v>27</v>
      </c>
      <c r="C665" s="420">
        <v>4000</v>
      </c>
      <c r="D665" s="420">
        <v>3600</v>
      </c>
      <c r="E665" s="573">
        <f t="shared" si="10"/>
        <v>0.9</v>
      </c>
      <c r="F665" s="77"/>
      <c r="G665" s="33"/>
    </row>
    <row r="666" spans="1:7" x14ac:dyDescent="0.2">
      <c r="A666" s="227">
        <v>313</v>
      </c>
      <c r="B666" s="351" t="s">
        <v>106</v>
      </c>
      <c r="C666" s="420">
        <v>18000</v>
      </c>
      <c r="D666" s="420">
        <v>17554</v>
      </c>
      <c r="E666" s="573">
        <f t="shared" si="10"/>
        <v>0.97522222222222221</v>
      </c>
      <c r="F666" s="77"/>
      <c r="G666" s="33"/>
    </row>
    <row r="667" spans="1:7" x14ac:dyDescent="0.2">
      <c r="A667" s="229">
        <v>32</v>
      </c>
      <c r="B667" s="347" t="s">
        <v>29</v>
      </c>
      <c r="C667" s="415">
        <v>68500</v>
      </c>
      <c r="D667" s="415">
        <f>D668+D669+D670+D671+D672</f>
        <v>38640</v>
      </c>
      <c r="E667" s="566">
        <f t="shared" si="10"/>
        <v>0.56408759124087593</v>
      </c>
      <c r="F667" s="77"/>
      <c r="G667" s="33"/>
    </row>
    <row r="668" spans="1:7" x14ac:dyDescent="0.2">
      <c r="A668" s="478">
        <v>321</v>
      </c>
      <c r="B668" s="359" t="s">
        <v>360</v>
      </c>
      <c r="C668" s="554">
        <v>6500</v>
      </c>
      <c r="D668" s="554">
        <v>5500</v>
      </c>
      <c r="E668" s="581">
        <f t="shared" si="10"/>
        <v>0.84615384615384615</v>
      </c>
      <c r="F668" s="77"/>
      <c r="G668" s="33"/>
    </row>
    <row r="669" spans="1:7" x14ac:dyDescent="0.2">
      <c r="A669" s="227">
        <v>321</v>
      </c>
      <c r="B669" s="351" t="s">
        <v>30</v>
      </c>
      <c r="C669" s="698">
        <v>2000</v>
      </c>
      <c r="D669" s="698">
        <v>0</v>
      </c>
      <c r="E669" s="699">
        <f t="shared" si="10"/>
        <v>0</v>
      </c>
      <c r="F669" s="77"/>
      <c r="G669" s="33"/>
    </row>
    <row r="670" spans="1:7" x14ac:dyDescent="0.2">
      <c r="A670" s="227">
        <v>322</v>
      </c>
      <c r="B670" s="351" t="s">
        <v>31</v>
      </c>
      <c r="C670" s="698">
        <v>25000</v>
      </c>
      <c r="D670" s="698">
        <v>15881</v>
      </c>
      <c r="E670" s="699">
        <f t="shared" si="10"/>
        <v>0.63524000000000003</v>
      </c>
      <c r="F670" s="77"/>
      <c r="G670" s="33"/>
    </row>
    <row r="671" spans="1:7" x14ac:dyDescent="0.2">
      <c r="A671" s="227">
        <v>323</v>
      </c>
      <c r="B671" s="351" t="s">
        <v>32</v>
      </c>
      <c r="C671" s="698">
        <v>10000</v>
      </c>
      <c r="D671" s="698">
        <v>3742</v>
      </c>
      <c r="E671" s="699">
        <f t="shared" si="10"/>
        <v>0.37419999999999998</v>
      </c>
      <c r="F671" s="77"/>
      <c r="G671" s="33"/>
    </row>
    <row r="672" spans="1:7" x14ac:dyDescent="0.2">
      <c r="A672" s="227">
        <v>329</v>
      </c>
      <c r="B672" s="351" t="s">
        <v>33</v>
      </c>
      <c r="C672" s="698">
        <v>25000</v>
      </c>
      <c r="D672" s="698">
        <v>13517</v>
      </c>
      <c r="E672" s="699">
        <f t="shared" si="10"/>
        <v>0.54068000000000005</v>
      </c>
      <c r="F672" s="77"/>
      <c r="G672" s="33"/>
    </row>
    <row r="673" spans="1:7" x14ac:dyDescent="0.2">
      <c r="A673" s="229">
        <v>34</v>
      </c>
      <c r="B673" s="347" t="s">
        <v>34</v>
      </c>
      <c r="C673" s="415">
        <v>2500</v>
      </c>
      <c r="D673" s="415">
        <f>D674</f>
        <v>2482</v>
      </c>
      <c r="E673" s="566">
        <f t="shared" si="10"/>
        <v>0.99280000000000002</v>
      </c>
      <c r="F673" s="77"/>
      <c r="G673" s="33"/>
    </row>
    <row r="674" spans="1:7" x14ac:dyDescent="0.2">
      <c r="A674" s="227">
        <v>343</v>
      </c>
      <c r="B674" s="351" t="s">
        <v>35</v>
      </c>
      <c r="C674" s="698">
        <v>2500</v>
      </c>
      <c r="D674" s="698">
        <v>2482</v>
      </c>
      <c r="E674" s="699">
        <f t="shared" si="10"/>
        <v>0.99280000000000002</v>
      </c>
      <c r="F674" s="77"/>
      <c r="G674" s="33"/>
    </row>
    <row r="675" spans="1:7" x14ac:dyDescent="0.2">
      <c r="A675" s="548">
        <v>4</v>
      </c>
      <c r="B675" s="346" t="s">
        <v>426</v>
      </c>
      <c r="C675" s="700">
        <v>46000</v>
      </c>
      <c r="D675" s="724">
        <f>D676</f>
        <v>43432</v>
      </c>
      <c r="E675" s="701">
        <f t="shared" si="10"/>
        <v>0.94417391304347831</v>
      </c>
      <c r="F675" s="77"/>
      <c r="G675" s="33"/>
    </row>
    <row r="676" spans="1:7" x14ac:dyDescent="0.2">
      <c r="A676" s="229">
        <v>42</v>
      </c>
      <c r="B676" s="347" t="s">
        <v>361</v>
      </c>
      <c r="C676" s="415">
        <v>46000</v>
      </c>
      <c r="D676" s="415">
        <f>D677+D678</f>
        <v>43432</v>
      </c>
      <c r="E676" s="566">
        <f t="shared" si="10"/>
        <v>0.94417391304347831</v>
      </c>
      <c r="F676" s="77"/>
      <c r="G676" s="33"/>
    </row>
    <row r="677" spans="1:7" x14ac:dyDescent="0.2">
      <c r="A677" s="479">
        <v>424</v>
      </c>
      <c r="B677" s="384" t="s">
        <v>64</v>
      </c>
      <c r="C677" s="716">
        <v>45000</v>
      </c>
      <c r="D677" s="716">
        <v>43432</v>
      </c>
      <c r="E677" s="717">
        <f t="shared" si="10"/>
        <v>0.96515555555555554</v>
      </c>
      <c r="F677" s="77"/>
      <c r="G677" s="33"/>
    </row>
    <row r="678" spans="1:7" x14ac:dyDescent="0.2">
      <c r="A678" s="480">
        <v>426</v>
      </c>
      <c r="B678" s="481" t="s">
        <v>362</v>
      </c>
      <c r="C678" s="692">
        <v>1000</v>
      </c>
      <c r="D678" s="692">
        <v>0</v>
      </c>
      <c r="E678" s="693">
        <f t="shared" si="10"/>
        <v>0</v>
      </c>
      <c r="F678" s="77"/>
      <c r="G678" s="33"/>
    </row>
    <row r="679" spans="1:7" x14ac:dyDescent="0.2">
      <c r="C679" s="74"/>
      <c r="D679" s="77"/>
      <c r="E679" s="77"/>
      <c r="F679" s="77"/>
      <c r="G679" s="33"/>
    </row>
    <row r="680" spans="1:7" x14ac:dyDescent="0.2">
      <c r="B680" s="22"/>
      <c r="C680" s="77"/>
      <c r="D680" s="77"/>
      <c r="E680" s="77"/>
      <c r="F680" s="77"/>
      <c r="G680" s="33"/>
    </row>
    <row r="681" spans="1:7" x14ac:dyDescent="0.2">
      <c r="B681" s="22"/>
      <c r="C681" s="77"/>
      <c r="D681" s="77"/>
      <c r="E681" s="77"/>
      <c r="F681" s="77"/>
      <c r="G681" s="33"/>
    </row>
    <row r="682" spans="1:7" x14ac:dyDescent="0.2">
      <c r="B682" s="22"/>
      <c r="C682" s="77"/>
      <c r="D682" s="77"/>
      <c r="E682" s="77"/>
      <c r="F682" s="77"/>
      <c r="G682" s="33"/>
    </row>
    <row r="683" spans="1:7" x14ac:dyDescent="0.2">
      <c r="B683" s="22"/>
      <c r="C683" s="77"/>
      <c r="D683" s="77"/>
      <c r="E683" s="77"/>
      <c r="F683" s="77"/>
      <c r="G683" s="33"/>
    </row>
    <row r="684" spans="1:7" x14ac:dyDescent="0.2">
      <c r="B684" s="22"/>
      <c r="C684" s="77"/>
      <c r="D684" s="77"/>
      <c r="E684" s="77"/>
      <c r="F684" s="77"/>
      <c r="G684" s="33"/>
    </row>
    <row r="685" spans="1:7" x14ac:dyDescent="0.2">
      <c r="B685" s="22"/>
      <c r="C685" s="77"/>
      <c r="D685" s="77"/>
      <c r="E685" s="77"/>
      <c r="F685" s="77"/>
      <c r="G685" s="33"/>
    </row>
    <row r="686" spans="1:7" x14ac:dyDescent="0.2">
      <c r="B686" s="22"/>
      <c r="C686" s="77"/>
      <c r="D686" s="77"/>
      <c r="E686" s="77"/>
      <c r="F686" s="77"/>
      <c r="G686" s="33"/>
    </row>
    <row r="687" spans="1:7" x14ac:dyDescent="0.2">
      <c r="B687" s="22"/>
      <c r="C687" s="77"/>
      <c r="D687" s="77"/>
      <c r="E687" s="77"/>
      <c r="F687" s="77"/>
      <c r="G687" s="33"/>
    </row>
    <row r="688" spans="1:7" x14ac:dyDescent="0.2">
      <c r="B688" s="22"/>
      <c r="C688" s="77"/>
      <c r="D688" s="77"/>
      <c r="E688" s="77"/>
      <c r="F688" s="77"/>
      <c r="G688" s="33"/>
    </row>
    <row r="689" spans="2:7" x14ac:dyDescent="0.2">
      <c r="B689" s="22"/>
      <c r="C689" s="77"/>
      <c r="D689" s="77"/>
      <c r="E689" s="77"/>
      <c r="F689" s="77"/>
      <c r="G689" s="33"/>
    </row>
    <row r="690" spans="2:7" x14ac:dyDescent="0.2">
      <c r="B690" s="22"/>
      <c r="C690" s="77"/>
      <c r="D690" s="77"/>
      <c r="E690" s="77"/>
      <c r="F690" s="77"/>
      <c r="G690" s="33"/>
    </row>
    <row r="691" spans="2:7" x14ac:dyDescent="0.2">
      <c r="B691" s="22"/>
      <c r="C691" s="77"/>
      <c r="D691" s="77"/>
      <c r="E691" s="77"/>
      <c r="F691" s="77"/>
      <c r="G691" s="33"/>
    </row>
    <row r="692" spans="2:7" x14ac:dyDescent="0.2">
      <c r="B692" s="22"/>
      <c r="C692" s="77"/>
      <c r="D692" s="77"/>
      <c r="E692" s="77"/>
      <c r="F692" s="77"/>
      <c r="G692" s="33"/>
    </row>
    <row r="693" spans="2:7" x14ac:dyDescent="0.2">
      <c r="B693" s="22"/>
      <c r="C693" s="77"/>
      <c r="D693" s="77"/>
      <c r="E693" s="77"/>
      <c r="F693" s="77"/>
      <c r="G693" s="33"/>
    </row>
    <row r="694" spans="2:7" x14ac:dyDescent="0.2">
      <c r="B694" s="22"/>
      <c r="C694" s="77"/>
      <c r="D694" s="77"/>
      <c r="E694" s="77"/>
      <c r="F694" s="77"/>
      <c r="G694" s="33"/>
    </row>
    <row r="695" spans="2:7" x14ac:dyDescent="0.2">
      <c r="B695" s="22"/>
      <c r="C695" s="77"/>
      <c r="D695" s="77"/>
      <c r="E695" s="77"/>
      <c r="F695" s="77"/>
      <c r="G695" s="33"/>
    </row>
    <row r="696" spans="2:7" x14ac:dyDescent="0.2">
      <c r="B696" s="22"/>
      <c r="C696" s="77"/>
      <c r="D696" s="77"/>
      <c r="E696" s="77"/>
      <c r="F696" s="77"/>
      <c r="G696" s="33"/>
    </row>
    <row r="697" spans="2:7" x14ac:dyDescent="0.2">
      <c r="B697" s="22"/>
      <c r="C697" s="77"/>
      <c r="D697" s="77"/>
      <c r="E697" s="77"/>
      <c r="F697" s="77"/>
      <c r="G697" s="33"/>
    </row>
    <row r="698" spans="2:7" x14ac:dyDescent="0.2">
      <c r="B698" s="22"/>
      <c r="C698" s="77"/>
      <c r="D698" s="77"/>
      <c r="E698" s="77"/>
      <c r="F698" s="77"/>
      <c r="G698" s="33"/>
    </row>
    <row r="699" spans="2:7" x14ac:dyDescent="0.2">
      <c r="B699" s="22"/>
      <c r="C699" s="77"/>
      <c r="D699" s="77"/>
      <c r="E699" s="77"/>
      <c r="F699" s="77"/>
      <c r="G699" s="33"/>
    </row>
    <row r="700" spans="2:7" x14ac:dyDescent="0.2">
      <c r="B700" s="22"/>
      <c r="C700" s="77"/>
      <c r="D700" s="77"/>
      <c r="E700" s="77"/>
      <c r="F700" s="77"/>
      <c r="G700" s="33"/>
    </row>
    <row r="701" spans="2:7" x14ac:dyDescent="0.2">
      <c r="B701" s="22"/>
      <c r="C701" s="77"/>
      <c r="D701" s="77"/>
      <c r="E701" s="77"/>
      <c r="F701" s="77"/>
      <c r="G701" s="33"/>
    </row>
    <row r="702" spans="2:7" x14ac:dyDescent="0.2">
      <c r="B702" s="22"/>
      <c r="C702" s="77"/>
      <c r="D702" s="77"/>
      <c r="E702" s="77"/>
      <c r="F702" s="77"/>
      <c r="G702" s="33"/>
    </row>
    <row r="703" spans="2:7" x14ac:dyDescent="0.2">
      <c r="B703" s="22"/>
      <c r="C703" s="77"/>
      <c r="D703" s="77"/>
      <c r="E703" s="77"/>
      <c r="F703" s="77"/>
      <c r="G703" s="33"/>
    </row>
    <row r="704" spans="2:7" x14ac:dyDescent="0.2">
      <c r="B704" s="22"/>
      <c r="C704" s="77"/>
      <c r="D704" s="77"/>
      <c r="E704" s="77"/>
      <c r="F704" s="77"/>
      <c r="G704" s="33"/>
    </row>
    <row r="705" spans="2:7" x14ac:dyDescent="0.2">
      <c r="B705" s="22"/>
      <c r="C705" s="77"/>
      <c r="D705" s="77"/>
      <c r="E705" s="77"/>
      <c r="F705" s="77"/>
      <c r="G705" s="33"/>
    </row>
    <row r="706" spans="2:7" x14ac:dyDescent="0.2">
      <c r="B706" s="22"/>
      <c r="C706" s="77"/>
      <c r="D706" s="77"/>
      <c r="E706" s="77"/>
      <c r="F706" s="77"/>
      <c r="G706" s="33"/>
    </row>
    <row r="707" spans="2:7" x14ac:dyDescent="0.2">
      <c r="B707" s="22"/>
      <c r="C707" s="77"/>
      <c r="D707" s="77"/>
      <c r="E707" s="77"/>
      <c r="F707" s="77"/>
      <c r="G707" s="33"/>
    </row>
    <row r="708" spans="2:7" x14ac:dyDescent="0.2">
      <c r="B708" s="22"/>
      <c r="C708" s="77"/>
      <c r="D708" s="77"/>
      <c r="E708" s="77"/>
      <c r="F708" s="77"/>
      <c r="G708" s="33"/>
    </row>
    <row r="709" spans="2:7" x14ac:dyDescent="0.2">
      <c r="B709" s="22"/>
      <c r="C709" s="77"/>
      <c r="D709" s="77"/>
      <c r="E709" s="77"/>
      <c r="F709" s="77"/>
      <c r="G709" s="33"/>
    </row>
    <row r="710" spans="2:7" x14ac:dyDescent="0.2">
      <c r="B710" s="22"/>
      <c r="C710" s="77"/>
      <c r="D710" s="77"/>
      <c r="E710" s="77"/>
      <c r="F710" s="77"/>
      <c r="G710" s="33"/>
    </row>
    <row r="711" spans="2:7" x14ac:dyDescent="0.2">
      <c r="B711" s="22"/>
      <c r="C711" s="77"/>
      <c r="D711" s="77"/>
      <c r="E711" s="77"/>
      <c r="F711" s="77"/>
      <c r="G711" s="33"/>
    </row>
    <row r="712" spans="2:7" x14ac:dyDescent="0.2">
      <c r="B712" s="22"/>
      <c r="C712" s="77"/>
      <c r="D712" s="77"/>
      <c r="E712" s="77"/>
      <c r="F712" s="77"/>
      <c r="G712" s="33"/>
    </row>
    <row r="713" spans="2:7" x14ac:dyDescent="0.2">
      <c r="B713" s="22"/>
      <c r="C713" s="33"/>
      <c r="D713" s="77"/>
      <c r="E713" s="77"/>
      <c r="F713" s="77"/>
      <c r="G713" s="33"/>
    </row>
    <row r="714" spans="2:7" x14ac:dyDescent="0.2">
      <c r="B714" s="22"/>
      <c r="C714" s="33"/>
      <c r="D714" s="77"/>
      <c r="E714" s="77"/>
      <c r="F714" s="77"/>
      <c r="G714" s="33"/>
    </row>
    <row r="715" spans="2:7" x14ac:dyDescent="0.2">
      <c r="B715" s="22"/>
      <c r="C715" s="33"/>
      <c r="D715" s="77"/>
      <c r="E715" s="77"/>
      <c r="F715" s="77"/>
      <c r="G715" s="33"/>
    </row>
    <row r="716" spans="2:7" x14ac:dyDescent="0.2">
      <c r="B716" s="22"/>
      <c r="C716" s="33"/>
      <c r="D716" s="77"/>
      <c r="E716" s="77"/>
      <c r="F716" s="77"/>
      <c r="G716" s="33"/>
    </row>
    <row r="717" spans="2:7" x14ac:dyDescent="0.2">
      <c r="B717" s="22"/>
      <c r="C717" s="33"/>
      <c r="D717" s="77"/>
      <c r="E717" s="77"/>
      <c r="F717" s="77"/>
      <c r="G717" s="33"/>
    </row>
    <row r="718" spans="2:7" x14ac:dyDescent="0.2">
      <c r="B718" s="22"/>
      <c r="C718" s="33"/>
      <c r="D718" s="77"/>
      <c r="E718" s="77"/>
      <c r="F718" s="77"/>
      <c r="G718" s="33"/>
    </row>
    <row r="719" spans="2:7" x14ac:dyDescent="0.2">
      <c r="B719" s="22"/>
      <c r="C719" s="33"/>
      <c r="D719" s="77"/>
      <c r="E719" s="77"/>
      <c r="F719" s="77"/>
      <c r="G719" s="33"/>
    </row>
    <row r="720" spans="2:7" x14ac:dyDescent="0.2">
      <c r="B720" s="22"/>
      <c r="C720" s="33"/>
      <c r="D720" s="77"/>
      <c r="E720" s="77"/>
      <c r="F720" s="77"/>
      <c r="G720" s="33"/>
    </row>
    <row r="721" spans="2:7" x14ac:dyDescent="0.2">
      <c r="B721" s="22"/>
      <c r="C721" s="33"/>
      <c r="D721" s="77"/>
      <c r="E721" s="77"/>
      <c r="F721" s="77"/>
      <c r="G721" s="33"/>
    </row>
    <row r="722" spans="2:7" x14ac:dyDescent="0.2">
      <c r="B722" s="22"/>
      <c r="C722" s="33"/>
      <c r="D722" s="77"/>
      <c r="E722" s="77"/>
      <c r="F722" s="77"/>
      <c r="G722" s="33"/>
    </row>
    <row r="723" spans="2:7" x14ac:dyDescent="0.2">
      <c r="B723" s="22"/>
      <c r="C723" s="33"/>
      <c r="D723" s="77"/>
      <c r="E723" s="77"/>
      <c r="F723" s="77"/>
      <c r="G723" s="33"/>
    </row>
    <row r="724" spans="2:7" x14ac:dyDescent="0.2">
      <c r="B724" s="22"/>
      <c r="C724" s="33"/>
      <c r="D724" s="77"/>
      <c r="E724" s="77"/>
      <c r="F724" s="77"/>
      <c r="G724" s="33"/>
    </row>
    <row r="725" spans="2:7" x14ac:dyDescent="0.2">
      <c r="B725" s="22"/>
      <c r="C725" s="33"/>
      <c r="D725" s="77"/>
      <c r="E725" s="77"/>
      <c r="F725" s="77"/>
      <c r="G725" s="33"/>
    </row>
    <row r="726" spans="2:7" x14ac:dyDescent="0.2">
      <c r="B726" s="22"/>
      <c r="C726" s="33"/>
      <c r="D726" s="77"/>
      <c r="E726" s="77"/>
      <c r="F726" s="77"/>
      <c r="G726" s="33"/>
    </row>
    <row r="727" spans="2:7" x14ac:dyDescent="0.2">
      <c r="B727" s="22"/>
      <c r="C727" s="33"/>
      <c r="D727" s="77"/>
      <c r="E727" s="77"/>
      <c r="F727" s="77"/>
      <c r="G727" s="33"/>
    </row>
    <row r="728" spans="2:7" x14ac:dyDescent="0.2">
      <c r="B728" s="22"/>
      <c r="C728" s="33"/>
      <c r="D728" s="77"/>
      <c r="E728" s="77"/>
      <c r="F728" s="77"/>
      <c r="G728" s="33"/>
    </row>
    <row r="729" spans="2:7" x14ac:dyDescent="0.2">
      <c r="B729" s="22"/>
      <c r="C729" s="33"/>
      <c r="D729" s="77"/>
      <c r="E729" s="77"/>
      <c r="F729" s="77"/>
      <c r="G729" s="33"/>
    </row>
    <row r="730" spans="2:7" x14ac:dyDescent="0.2">
      <c r="B730" s="22"/>
      <c r="C730" s="33"/>
      <c r="D730" s="77"/>
      <c r="E730" s="77"/>
      <c r="F730" s="77"/>
      <c r="G730" s="33"/>
    </row>
    <row r="731" spans="2:7" x14ac:dyDescent="0.2">
      <c r="B731" s="22"/>
      <c r="C731" s="33"/>
      <c r="D731" s="77"/>
      <c r="E731" s="77"/>
      <c r="F731" s="77"/>
      <c r="G731" s="33"/>
    </row>
    <row r="732" spans="2:7" x14ac:dyDescent="0.2">
      <c r="B732" s="22"/>
      <c r="C732" s="33"/>
      <c r="D732" s="77"/>
      <c r="E732" s="77"/>
      <c r="F732" s="77"/>
      <c r="G732" s="33"/>
    </row>
    <row r="733" spans="2:7" x14ac:dyDescent="0.2">
      <c r="B733" s="22"/>
      <c r="C733" s="33"/>
      <c r="D733" s="77"/>
      <c r="E733" s="77"/>
      <c r="F733" s="77"/>
      <c r="G733" s="33"/>
    </row>
    <row r="734" spans="2:7" x14ac:dyDescent="0.2">
      <c r="B734" s="22"/>
      <c r="C734" s="33"/>
      <c r="D734" s="77"/>
      <c r="E734" s="77"/>
      <c r="F734" s="77"/>
      <c r="G734" s="33"/>
    </row>
    <row r="735" spans="2:7" x14ac:dyDescent="0.2">
      <c r="B735" s="22"/>
      <c r="C735" s="33"/>
      <c r="D735" s="77"/>
      <c r="E735" s="77"/>
      <c r="F735" s="77"/>
      <c r="G735" s="33"/>
    </row>
    <row r="736" spans="2:7" x14ac:dyDescent="0.2">
      <c r="B736" s="22"/>
      <c r="C736" s="33"/>
      <c r="D736" s="77"/>
      <c r="E736" s="77"/>
      <c r="F736" s="77"/>
      <c r="G736" s="33"/>
    </row>
    <row r="737" spans="2:7" x14ac:dyDescent="0.2">
      <c r="B737" s="22"/>
      <c r="C737" s="33"/>
      <c r="D737" s="77"/>
      <c r="E737" s="77"/>
      <c r="F737" s="77"/>
      <c r="G737" s="33"/>
    </row>
    <row r="738" spans="2:7" x14ac:dyDescent="0.2">
      <c r="B738" s="22"/>
      <c r="C738" s="33"/>
      <c r="D738" s="77"/>
      <c r="E738" s="77"/>
      <c r="F738" s="77"/>
      <c r="G738" s="33"/>
    </row>
    <row r="739" spans="2:7" x14ac:dyDescent="0.2">
      <c r="B739" s="22"/>
      <c r="C739" s="33"/>
      <c r="D739" s="77"/>
      <c r="E739" s="77"/>
      <c r="F739" s="77"/>
      <c r="G739" s="33"/>
    </row>
    <row r="740" spans="2:7" x14ac:dyDescent="0.2">
      <c r="B740" s="22"/>
      <c r="C740" s="33"/>
      <c r="D740" s="77"/>
      <c r="E740" s="77"/>
      <c r="F740" s="77"/>
      <c r="G740" s="33"/>
    </row>
    <row r="741" spans="2:7" x14ac:dyDescent="0.2">
      <c r="B741" s="22"/>
      <c r="C741" s="33"/>
      <c r="D741" s="77"/>
      <c r="E741" s="77"/>
      <c r="F741" s="77"/>
      <c r="G741" s="33"/>
    </row>
    <row r="742" spans="2:7" x14ac:dyDescent="0.2">
      <c r="B742" s="22"/>
      <c r="C742" s="33"/>
      <c r="D742" s="77"/>
      <c r="E742" s="77"/>
      <c r="F742" s="77"/>
      <c r="G742" s="33"/>
    </row>
    <row r="743" spans="2:7" x14ac:dyDescent="0.2">
      <c r="B743" s="22"/>
      <c r="C743" s="33"/>
      <c r="D743" s="77"/>
      <c r="E743" s="77"/>
      <c r="F743" s="77"/>
      <c r="G743" s="33"/>
    </row>
    <row r="744" spans="2:7" x14ac:dyDescent="0.2">
      <c r="B744" s="22"/>
      <c r="C744" s="33"/>
      <c r="D744" s="77"/>
      <c r="E744" s="77"/>
      <c r="F744" s="77"/>
      <c r="G744" s="33"/>
    </row>
    <row r="745" spans="2:7" x14ac:dyDescent="0.2">
      <c r="B745" s="22"/>
      <c r="C745" s="33"/>
      <c r="D745" s="77"/>
      <c r="E745" s="77"/>
      <c r="F745" s="77"/>
      <c r="G745" s="33"/>
    </row>
    <row r="746" spans="2:7" x14ac:dyDescent="0.2">
      <c r="B746" s="22"/>
      <c r="C746" s="33"/>
      <c r="D746" s="77"/>
      <c r="E746" s="77"/>
      <c r="F746" s="77"/>
      <c r="G746" s="33"/>
    </row>
    <row r="747" spans="2:7" x14ac:dyDescent="0.2">
      <c r="B747" s="22"/>
      <c r="C747" s="33"/>
      <c r="D747" s="77"/>
      <c r="E747" s="77"/>
      <c r="F747" s="77"/>
      <c r="G747" s="33"/>
    </row>
    <row r="748" spans="2:7" x14ac:dyDescent="0.2">
      <c r="B748" s="22"/>
      <c r="C748" s="33"/>
      <c r="D748" s="77"/>
      <c r="E748" s="77"/>
      <c r="F748" s="77"/>
      <c r="G748" s="33"/>
    </row>
    <row r="749" spans="2:7" x14ac:dyDescent="0.2">
      <c r="B749" s="22"/>
      <c r="C749" s="33"/>
      <c r="D749" s="77"/>
      <c r="E749" s="77"/>
      <c r="F749" s="77"/>
      <c r="G749" s="33"/>
    </row>
    <row r="750" spans="2:7" x14ac:dyDescent="0.2">
      <c r="B750" s="22"/>
      <c r="C750" s="33"/>
      <c r="D750" s="77"/>
      <c r="E750" s="77"/>
      <c r="F750" s="77"/>
      <c r="G750" s="33"/>
    </row>
    <row r="751" spans="2:7" x14ac:dyDescent="0.2">
      <c r="B751" s="22"/>
      <c r="C751" s="33"/>
      <c r="D751" s="77"/>
      <c r="E751" s="77"/>
      <c r="F751" s="77"/>
      <c r="G751" s="33"/>
    </row>
    <row r="752" spans="2:7" x14ac:dyDescent="0.2">
      <c r="B752" s="22"/>
      <c r="C752" s="33"/>
      <c r="D752" s="77"/>
      <c r="E752" s="77"/>
      <c r="F752" s="77"/>
      <c r="G752" s="33"/>
    </row>
    <row r="753" spans="2:7" x14ac:dyDescent="0.2">
      <c r="B753" s="22"/>
      <c r="C753" s="33"/>
      <c r="D753" s="77"/>
      <c r="E753" s="77"/>
      <c r="F753" s="77"/>
      <c r="G753" s="33"/>
    </row>
    <row r="754" spans="2:7" x14ac:dyDescent="0.2">
      <c r="B754" s="22"/>
      <c r="C754" s="33"/>
      <c r="D754" s="77"/>
      <c r="E754" s="77"/>
      <c r="F754" s="77"/>
      <c r="G754" s="33"/>
    </row>
    <row r="755" spans="2:7" x14ac:dyDescent="0.2">
      <c r="B755" s="22"/>
      <c r="C755" s="33"/>
      <c r="D755" s="77"/>
      <c r="E755" s="77"/>
      <c r="F755" s="77"/>
      <c r="G755" s="33"/>
    </row>
    <row r="756" spans="2:7" x14ac:dyDescent="0.2">
      <c r="B756" s="22"/>
      <c r="C756" s="33"/>
      <c r="D756" s="77"/>
      <c r="E756" s="77"/>
      <c r="F756" s="77"/>
      <c r="G756" s="33"/>
    </row>
    <row r="757" spans="2:7" x14ac:dyDescent="0.2">
      <c r="B757" s="22"/>
      <c r="C757" s="33"/>
      <c r="D757" s="77"/>
      <c r="E757" s="77"/>
      <c r="F757" s="77"/>
      <c r="G757" s="33"/>
    </row>
    <row r="758" spans="2:7" x14ac:dyDescent="0.2">
      <c r="B758" s="22"/>
      <c r="C758" s="33"/>
      <c r="D758" s="77"/>
      <c r="E758" s="77"/>
      <c r="F758" s="77"/>
      <c r="G758" s="33"/>
    </row>
    <row r="759" spans="2:7" x14ac:dyDescent="0.2">
      <c r="B759" s="22"/>
      <c r="C759" s="33"/>
      <c r="D759" s="77"/>
      <c r="E759" s="77"/>
      <c r="F759" s="77"/>
      <c r="G759" s="33"/>
    </row>
    <row r="760" spans="2:7" x14ac:dyDescent="0.2">
      <c r="B760" s="22"/>
      <c r="C760" s="33"/>
      <c r="D760" s="77"/>
      <c r="E760" s="77"/>
      <c r="F760" s="77"/>
      <c r="G760" s="33"/>
    </row>
    <row r="761" spans="2:7" x14ac:dyDescent="0.2">
      <c r="B761" s="22"/>
      <c r="C761" s="33"/>
      <c r="D761" s="77"/>
      <c r="E761" s="77"/>
      <c r="F761" s="77"/>
      <c r="G761" s="33"/>
    </row>
    <row r="762" spans="2:7" x14ac:dyDescent="0.2">
      <c r="B762" s="22"/>
      <c r="C762" s="33"/>
      <c r="D762" s="77"/>
      <c r="E762" s="77"/>
      <c r="F762" s="77"/>
      <c r="G762" s="33"/>
    </row>
    <row r="763" spans="2:7" x14ac:dyDescent="0.2">
      <c r="B763" s="22"/>
      <c r="C763" s="33"/>
      <c r="D763" s="77"/>
      <c r="E763" s="77"/>
      <c r="F763" s="77"/>
      <c r="G763" s="33"/>
    </row>
    <row r="764" spans="2:7" x14ac:dyDescent="0.2">
      <c r="B764" s="22"/>
      <c r="C764" s="33"/>
      <c r="D764" s="77"/>
      <c r="E764" s="77"/>
      <c r="F764" s="77"/>
      <c r="G764" s="33"/>
    </row>
    <row r="765" spans="2:7" x14ac:dyDescent="0.2">
      <c r="B765" s="22"/>
      <c r="C765" s="33"/>
      <c r="D765" s="77"/>
      <c r="E765" s="77"/>
      <c r="F765" s="77"/>
      <c r="G765" s="33"/>
    </row>
    <row r="766" spans="2:7" x14ac:dyDescent="0.2">
      <c r="B766" s="22"/>
      <c r="C766" s="33"/>
      <c r="D766" s="77"/>
      <c r="E766" s="77"/>
      <c r="F766" s="77"/>
      <c r="G766" s="33"/>
    </row>
    <row r="767" spans="2:7" x14ac:dyDescent="0.2">
      <c r="B767" s="22"/>
      <c r="C767" s="33"/>
      <c r="D767" s="77"/>
      <c r="E767" s="77"/>
      <c r="F767" s="77"/>
      <c r="G767" s="33"/>
    </row>
    <row r="768" spans="2:7" x14ac:dyDescent="0.2">
      <c r="B768" s="22"/>
      <c r="C768" s="33"/>
      <c r="D768" s="77"/>
      <c r="E768" s="77"/>
      <c r="F768" s="77"/>
      <c r="G768" s="33"/>
    </row>
    <row r="769" spans="2:7" x14ac:dyDescent="0.2">
      <c r="B769" s="22"/>
      <c r="C769" s="33"/>
      <c r="D769" s="77"/>
      <c r="E769" s="77"/>
      <c r="F769" s="77"/>
      <c r="G769" s="33"/>
    </row>
    <row r="770" spans="2:7" x14ac:dyDescent="0.2">
      <c r="B770" s="22"/>
      <c r="C770" s="33"/>
      <c r="D770" s="77"/>
      <c r="E770" s="77"/>
      <c r="F770" s="77"/>
      <c r="G770" s="33"/>
    </row>
    <row r="771" spans="2:7" x14ac:dyDescent="0.2">
      <c r="B771" s="22"/>
      <c r="C771" s="33"/>
      <c r="D771" s="77"/>
      <c r="E771" s="77"/>
      <c r="F771" s="77"/>
      <c r="G771" s="33"/>
    </row>
    <row r="772" spans="2:7" x14ac:dyDescent="0.2">
      <c r="B772" s="22"/>
      <c r="C772" s="33"/>
      <c r="D772" s="77"/>
      <c r="E772" s="77"/>
      <c r="F772" s="77"/>
      <c r="G772" s="33"/>
    </row>
    <row r="773" spans="2:7" x14ac:dyDescent="0.2">
      <c r="B773" s="22"/>
      <c r="C773" s="33"/>
      <c r="D773" s="77"/>
      <c r="E773" s="77"/>
      <c r="F773" s="77"/>
      <c r="G773" s="33"/>
    </row>
    <row r="774" spans="2:7" x14ac:dyDescent="0.2">
      <c r="B774" s="22"/>
      <c r="C774" s="33"/>
      <c r="D774" s="77"/>
      <c r="E774" s="77"/>
      <c r="F774" s="77"/>
      <c r="G774" s="33"/>
    </row>
    <row r="775" spans="2:7" x14ac:dyDescent="0.2">
      <c r="B775" s="22"/>
      <c r="C775" s="33"/>
      <c r="D775" s="77"/>
      <c r="E775" s="77"/>
      <c r="F775" s="77"/>
      <c r="G775" s="33"/>
    </row>
    <row r="776" spans="2:7" x14ac:dyDescent="0.2">
      <c r="B776" s="22"/>
      <c r="C776" s="33"/>
      <c r="D776" s="77"/>
      <c r="E776" s="77"/>
      <c r="F776" s="77"/>
      <c r="G776" s="33"/>
    </row>
    <row r="777" spans="2:7" x14ac:dyDescent="0.2">
      <c r="B777" s="22"/>
      <c r="C777" s="33"/>
      <c r="D777" s="77"/>
      <c r="E777" s="77"/>
      <c r="F777" s="77"/>
      <c r="G777" s="33"/>
    </row>
    <row r="778" spans="2:7" x14ac:dyDescent="0.2">
      <c r="B778" s="22"/>
      <c r="C778" s="33"/>
      <c r="D778" s="77"/>
      <c r="E778" s="33"/>
      <c r="F778" s="33"/>
    </row>
    <row r="779" spans="2:7" x14ac:dyDescent="0.2">
      <c r="B779" s="22"/>
      <c r="C779" s="33"/>
      <c r="D779" s="77"/>
      <c r="E779" s="33"/>
      <c r="F779" s="33"/>
    </row>
    <row r="780" spans="2:7" x14ac:dyDescent="0.2">
      <c r="B780" s="22"/>
      <c r="C780" s="33"/>
      <c r="D780" s="77"/>
    </row>
    <row r="781" spans="2:7" x14ac:dyDescent="0.2">
      <c r="B781" s="22"/>
      <c r="C781" s="33"/>
      <c r="D781" s="77"/>
    </row>
    <row r="782" spans="2:7" x14ac:dyDescent="0.2">
      <c r="B782" s="22"/>
      <c r="C782" s="33"/>
      <c r="D782" s="77"/>
    </row>
    <row r="783" spans="2:7" x14ac:dyDescent="0.2">
      <c r="B783" s="22"/>
      <c r="C783" s="33"/>
      <c r="D783" s="77"/>
    </row>
    <row r="784" spans="2:7" x14ac:dyDescent="0.2">
      <c r="B784" s="22"/>
      <c r="C784" s="33"/>
      <c r="D784" s="77"/>
    </row>
    <row r="785" spans="2:4" x14ac:dyDescent="0.2">
      <c r="B785" s="22"/>
      <c r="C785" s="33"/>
      <c r="D785" s="77"/>
    </row>
    <row r="786" spans="2:4" x14ac:dyDescent="0.2">
      <c r="B786" s="22"/>
      <c r="C786" s="33"/>
      <c r="D786" s="77"/>
    </row>
    <row r="787" spans="2:4" x14ac:dyDescent="0.2">
      <c r="B787" s="22"/>
      <c r="C787" s="33"/>
      <c r="D787" s="77"/>
    </row>
    <row r="788" spans="2:4" x14ac:dyDescent="0.2">
      <c r="B788" s="22"/>
      <c r="C788" s="33"/>
      <c r="D788" s="77"/>
    </row>
    <row r="789" spans="2:4" x14ac:dyDescent="0.2">
      <c r="B789" s="22"/>
      <c r="C789" s="33"/>
      <c r="D789" s="77"/>
    </row>
    <row r="790" spans="2:4" x14ac:dyDescent="0.2">
      <c r="B790" s="22"/>
      <c r="C790" s="33"/>
      <c r="D790" s="77"/>
    </row>
    <row r="791" spans="2:4" x14ac:dyDescent="0.2">
      <c r="B791" s="22"/>
      <c r="C791" s="33"/>
      <c r="D791" s="77"/>
    </row>
    <row r="792" spans="2:4" x14ac:dyDescent="0.2">
      <c r="B792" s="22"/>
      <c r="C792" s="33"/>
      <c r="D792" s="77"/>
    </row>
    <row r="793" spans="2:4" x14ac:dyDescent="0.2">
      <c r="B793" s="22"/>
      <c r="C793" s="33"/>
      <c r="D793" s="77"/>
    </row>
    <row r="794" spans="2:4" x14ac:dyDescent="0.2">
      <c r="B794" s="22"/>
      <c r="C794" s="33"/>
      <c r="D794" s="77"/>
    </row>
    <row r="795" spans="2:4" x14ac:dyDescent="0.2">
      <c r="B795" s="22"/>
      <c r="C795" s="33"/>
      <c r="D795" s="77"/>
    </row>
    <row r="796" spans="2:4" x14ac:dyDescent="0.2">
      <c r="B796" s="22"/>
      <c r="C796" s="33"/>
      <c r="D796" s="77"/>
    </row>
    <row r="797" spans="2:4" x14ac:dyDescent="0.2">
      <c r="B797" s="22"/>
      <c r="C797" s="33"/>
      <c r="D797" s="77"/>
    </row>
    <row r="798" spans="2:4" x14ac:dyDescent="0.2">
      <c r="B798" s="22"/>
      <c r="C798" s="33"/>
      <c r="D798" s="77"/>
    </row>
    <row r="799" spans="2:4" x14ac:dyDescent="0.2">
      <c r="B799" s="22"/>
      <c r="C799" s="33"/>
      <c r="D799" s="77"/>
    </row>
    <row r="800" spans="2:4" x14ac:dyDescent="0.2">
      <c r="B800" s="22"/>
      <c r="C800" s="33"/>
      <c r="D800" s="77"/>
    </row>
    <row r="801" spans="2:4" x14ac:dyDescent="0.2">
      <c r="B801" s="22"/>
      <c r="C801" s="33"/>
      <c r="D801" s="77"/>
    </row>
    <row r="802" spans="2:4" x14ac:dyDescent="0.2">
      <c r="B802" s="22"/>
      <c r="C802" s="33"/>
      <c r="D802" s="77"/>
    </row>
    <row r="803" spans="2:4" x14ac:dyDescent="0.2">
      <c r="B803" s="22"/>
      <c r="C803" s="33"/>
      <c r="D803" s="77"/>
    </row>
    <row r="804" spans="2:4" x14ac:dyDescent="0.2">
      <c r="B804" s="22"/>
      <c r="C804" s="33"/>
      <c r="D804" s="77"/>
    </row>
    <row r="805" spans="2:4" x14ac:dyDescent="0.2">
      <c r="B805" s="22"/>
      <c r="C805" s="33"/>
      <c r="D805" s="77"/>
    </row>
    <row r="806" spans="2:4" x14ac:dyDescent="0.2">
      <c r="B806" s="22"/>
      <c r="C806" s="33"/>
      <c r="D806" s="77"/>
    </row>
    <row r="807" spans="2:4" x14ac:dyDescent="0.2">
      <c r="B807" s="22"/>
      <c r="C807" s="33"/>
      <c r="D807" s="77"/>
    </row>
    <row r="808" spans="2:4" x14ac:dyDescent="0.2">
      <c r="B808" s="22"/>
      <c r="C808" s="33"/>
      <c r="D808" s="77"/>
    </row>
    <row r="809" spans="2:4" x14ac:dyDescent="0.2">
      <c r="B809" s="22"/>
      <c r="C809" s="33"/>
      <c r="D809" s="77"/>
    </row>
    <row r="810" spans="2:4" x14ac:dyDescent="0.2">
      <c r="B810" s="22"/>
      <c r="C810" s="33"/>
      <c r="D810" s="77"/>
    </row>
    <row r="811" spans="2:4" x14ac:dyDescent="0.2">
      <c r="B811" s="22"/>
      <c r="C811" s="33"/>
      <c r="D811" s="77"/>
    </row>
    <row r="812" spans="2:4" x14ac:dyDescent="0.2">
      <c r="B812" s="22"/>
      <c r="C812" s="33"/>
      <c r="D812" s="77"/>
    </row>
    <row r="813" spans="2:4" x14ac:dyDescent="0.2">
      <c r="B813" s="22"/>
      <c r="C813" s="33"/>
      <c r="D813" s="77"/>
    </row>
    <row r="814" spans="2:4" x14ac:dyDescent="0.2">
      <c r="B814" s="22"/>
      <c r="C814" s="33"/>
      <c r="D814" s="77"/>
    </row>
    <row r="815" spans="2:4" x14ac:dyDescent="0.2">
      <c r="B815" s="22"/>
      <c r="C815" s="33"/>
      <c r="D815" s="77"/>
    </row>
    <row r="816" spans="2:4" x14ac:dyDescent="0.2">
      <c r="B816" s="22"/>
      <c r="C816" s="33"/>
      <c r="D816" s="77"/>
    </row>
    <row r="817" spans="2:4" x14ac:dyDescent="0.2">
      <c r="B817" s="22"/>
      <c r="C817" s="33"/>
      <c r="D817" s="77"/>
    </row>
    <row r="818" spans="2:4" x14ac:dyDescent="0.2">
      <c r="B818" s="22"/>
      <c r="C818" s="33"/>
      <c r="D818" s="77"/>
    </row>
    <row r="819" spans="2:4" x14ac:dyDescent="0.2">
      <c r="B819" s="22"/>
      <c r="C819" s="33"/>
      <c r="D819" s="77"/>
    </row>
    <row r="820" spans="2:4" x14ac:dyDescent="0.2">
      <c r="B820" s="22"/>
      <c r="C820" s="33"/>
      <c r="D820" s="77"/>
    </row>
    <row r="821" spans="2:4" x14ac:dyDescent="0.2">
      <c r="B821" s="22"/>
      <c r="C821" s="33"/>
      <c r="D821" s="77"/>
    </row>
    <row r="822" spans="2:4" x14ac:dyDescent="0.2">
      <c r="B822" s="22"/>
      <c r="C822" s="33"/>
      <c r="D822" s="77"/>
    </row>
    <row r="823" spans="2:4" x14ac:dyDescent="0.2">
      <c r="B823" s="22"/>
      <c r="C823" s="33"/>
      <c r="D823" s="77"/>
    </row>
    <row r="824" spans="2:4" x14ac:dyDescent="0.2">
      <c r="B824" s="22"/>
      <c r="C824" s="33"/>
      <c r="D824" s="77"/>
    </row>
    <row r="825" spans="2:4" x14ac:dyDescent="0.2">
      <c r="B825" s="22"/>
      <c r="C825" s="33"/>
      <c r="D825" s="77"/>
    </row>
    <row r="826" spans="2:4" x14ac:dyDescent="0.2">
      <c r="B826" s="22"/>
      <c r="C826" s="33"/>
      <c r="D826" s="77"/>
    </row>
    <row r="827" spans="2:4" x14ac:dyDescent="0.2">
      <c r="B827" s="22"/>
      <c r="C827" s="33"/>
      <c r="D827" s="77"/>
    </row>
    <row r="828" spans="2:4" x14ac:dyDescent="0.2">
      <c r="B828" s="22"/>
      <c r="C828" s="33"/>
      <c r="D828" s="33"/>
    </row>
    <row r="829" spans="2:4" x14ac:dyDescent="0.2">
      <c r="B829" s="22"/>
      <c r="C829" s="33"/>
      <c r="D829" s="33"/>
    </row>
    <row r="830" spans="2:4" x14ac:dyDescent="0.2">
      <c r="B830" s="22"/>
      <c r="C830" s="33"/>
    </row>
    <row r="831" spans="2:4" x14ac:dyDescent="0.2">
      <c r="B831" s="22"/>
      <c r="C831" s="33"/>
    </row>
    <row r="832" spans="2:4" x14ac:dyDescent="0.2">
      <c r="B832" s="22"/>
      <c r="C832" s="33"/>
    </row>
    <row r="833" spans="2:3" x14ac:dyDescent="0.2">
      <c r="B833" s="22"/>
      <c r="C833" s="33"/>
    </row>
    <row r="834" spans="2:3" x14ac:dyDescent="0.2">
      <c r="B834" s="22"/>
      <c r="C834" s="33"/>
    </row>
    <row r="835" spans="2:3" x14ac:dyDescent="0.2">
      <c r="B835" s="22"/>
      <c r="C835" s="33"/>
    </row>
    <row r="836" spans="2:3" x14ac:dyDescent="0.2">
      <c r="B836" s="22"/>
      <c r="C836" s="33"/>
    </row>
    <row r="837" spans="2:3" x14ac:dyDescent="0.2">
      <c r="B837" s="22"/>
      <c r="C837" s="33"/>
    </row>
    <row r="838" spans="2:3" x14ac:dyDescent="0.2">
      <c r="B838" s="22"/>
      <c r="C838" s="33"/>
    </row>
    <row r="839" spans="2:3" x14ac:dyDescent="0.2">
      <c r="B839" s="22"/>
      <c r="C839" s="33"/>
    </row>
    <row r="840" spans="2:3" x14ac:dyDescent="0.2">
      <c r="B840" s="22"/>
      <c r="C840" s="33"/>
    </row>
    <row r="841" spans="2:3" x14ac:dyDescent="0.2">
      <c r="B841" s="22"/>
      <c r="C841" s="33"/>
    </row>
    <row r="842" spans="2:3" x14ac:dyDescent="0.2">
      <c r="B842" s="22"/>
      <c r="C842" s="33"/>
    </row>
    <row r="843" spans="2:3" x14ac:dyDescent="0.2">
      <c r="B843" s="22"/>
      <c r="C843" s="33"/>
    </row>
    <row r="844" spans="2:3" x14ac:dyDescent="0.2">
      <c r="B844" s="22"/>
      <c r="C844" s="33"/>
    </row>
    <row r="845" spans="2:3" x14ac:dyDescent="0.2">
      <c r="B845" s="22"/>
      <c r="C845" s="33"/>
    </row>
    <row r="846" spans="2:3" x14ac:dyDescent="0.2">
      <c r="B846" s="22"/>
      <c r="C846" s="33"/>
    </row>
    <row r="847" spans="2:3" x14ac:dyDescent="0.2">
      <c r="B847" s="22"/>
      <c r="C847" s="33"/>
    </row>
    <row r="848" spans="2:3" x14ac:dyDescent="0.2">
      <c r="B848" s="22"/>
      <c r="C848" s="33"/>
    </row>
    <row r="849" spans="2:3" x14ac:dyDescent="0.2">
      <c r="B849" s="22"/>
      <c r="C849" s="33"/>
    </row>
    <row r="850" spans="2:3" x14ac:dyDescent="0.2">
      <c r="B850" s="22"/>
      <c r="C850" s="33"/>
    </row>
    <row r="851" spans="2:3" x14ac:dyDescent="0.2">
      <c r="B851" s="22"/>
      <c r="C851" s="33"/>
    </row>
    <row r="852" spans="2:3" x14ac:dyDescent="0.2">
      <c r="B852" s="22"/>
      <c r="C852" s="33"/>
    </row>
    <row r="853" spans="2:3" x14ac:dyDescent="0.2">
      <c r="B853" s="22"/>
      <c r="C853" s="33"/>
    </row>
    <row r="854" spans="2:3" x14ac:dyDescent="0.2">
      <c r="B854" s="22"/>
      <c r="C854" s="33"/>
    </row>
    <row r="855" spans="2:3" x14ac:dyDescent="0.2">
      <c r="B855" s="22"/>
      <c r="C855" s="33"/>
    </row>
    <row r="856" spans="2:3" x14ac:dyDescent="0.2">
      <c r="B856" s="22"/>
      <c r="C856" s="33"/>
    </row>
    <row r="857" spans="2:3" x14ac:dyDescent="0.2">
      <c r="B857" s="22"/>
      <c r="C857" s="33"/>
    </row>
    <row r="858" spans="2:3" x14ac:dyDescent="0.2">
      <c r="B858" s="22"/>
      <c r="C858" s="33"/>
    </row>
    <row r="859" spans="2:3" x14ac:dyDescent="0.2">
      <c r="B859" s="22"/>
      <c r="C859" s="33"/>
    </row>
    <row r="860" spans="2:3" x14ac:dyDescent="0.2">
      <c r="B860" s="22"/>
      <c r="C860" s="33"/>
    </row>
    <row r="861" spans="2:3" x14ac:dyDescent="0.2">
      <c r="B861" s="22"/>
      <c r="C861" s="33"/>
    </row>
    <row r="862" spans="2:3" x14ac:dyDescent="0.2">
      <c r="B862" s="22"/>
      <c r="C862" s="33"/>
    </row>
    <row r="863" spans="2:3" x14ac:dyDescent="0.2">
      <c r="B863" s="22"/>
      <c r="C863" s="33"/>
    </row>
    <row r="864" spans="2:3" x14ac:dyDescent="0.2">
      <c r="B864" s="22"/>
      <c r="C864" s="33"/>
    </row>
    <row r="865" spans="2:3" x14ac:dyDescent="0.2">
      <c r="B865" s="22"/>
      <c r="C865" s="33"/>
    </row>
    <row r="866" spans="2:3" x14ac:dyDescent="0.2">
      <c r="B866" s="22"/>
      <c r="C866" s="33"/>
    </row>
    <row r="867" spans="2:3" x14ac:dyDescent="0.2">
      <c r="B867" s="22"/>
      <c r="C867" s="33"/>
    </row>
    <row r="868" spans="2:3" x14ac:dyDescent="0.2">
      <c r="B868" s="22"/>
      <c r="C868" s="33"/>
    </row>
    <row r="869" spans="2:3" x14ac:dyDescent="0.2">
      <c r="B869" s="22"/>
      <c r="C869" s="33"/>
    </row>
    <row r="870" spans="2:3" x14ac:dyDescent="0.2">
      <c r="B870" s="22"/>
      <c r="C870" s="33"/>
    </row>
    <row r="871" spans="2:3" x14ac:dyDescent="0.2">
      <c r="B871" s="22"/>
      <c r="C871" s="33"/>
    </row>
    <row r="872" spans="2:3" x14ac:dyDescent="0.2">
      <c r="B872" s="22"/>
      <c r="C872" s="33"/>
    </row>
    <row r="873" spans="2:3" x14ac:dyDescent="0.2">
      <c r="B873" s="22"/>
      <c r="C873" s="33"/>
    </row>
    <row r="874" spans="2:3" x14ac:dyDescent="0.2">
      <c r="B874" s="22"/>
      <c r="C874" s="33"/>
    </row>
    <row r="875" spans="2:3" x14ac:dyDescent="0.2">
      <c r="B875" s="22"/>
      <c r="C875" s="33"/>
    </row>
    <row r="876" spans="2:3" x14ac:dyDescent="0.2">
      <c r="B876" s="22"/>
      <c r="C876" s="33"/>
    </row>
    <row r="877" spans="2:3" x14ac:dyDescent="0.2">
      <c r="B877" s="22"/>
      <c r="C877" s="33"/>
    </row>
    <row r="878" spans="2:3" x14ac:dyDescent="0.2">
      <c r="B878" s="22"/>
      <c r="C878" s="33"/>
    </row>
    <row r="879" spans="2:3" x14ac:dyDescent="0.2">
      <c r="B879" s="22"/>
      <c r="C879" s="33"/>
    </row>
    <row r="880" spans="2:3" x14ac:dyDescent="0.2">
      <c r="B880" s="22"/>
      <c r="C880" s="33"/>
    </row>
    <row r="881" spans="2:3" x14ac:dyDescent="0.2">
      <c r="B881" s="22"/>
      <c r="C881" s="33"/>
    </row>
    <row r="882" spans="2:3" x14ac:dyDescent="0.2">
      <c r="B882" s="22"/>
      <c r="C882" s="33"/>
    </row>
    <row r="883" spans="2:3" x14ac:dyDescent="0.2">
      <c r="B883" s="22"/>
      <c r="C883" s="33"/>
    </row>
    <row r="884" spans="2:3" x14ac:dyDescent="0.2">
      <c r="B884" s="22"/>
      <c r="C884" s="33"/>
    </row>
    <row r="885" spans="2:3" x14ac:dyDescent="0.2">
      <c r="B885" s="22"/>
      <c r="C885" s="33"/>
    </row>
    <row r="886" spans="2:3" x14ac:dyDescent="0.2">
      <c r="B886" s="22"/>
      <c r="C886" s="33"/>
    </row>
    <row r="887" spans="2:3" x14ac:dyDescent="0.2">
      <c r="B887" s="22"/>
      <c r="C887" s="33"/>
    </row>
    <row r="888" spans="2:3" x14ac:dyDescent="0.2">
      <c r="B888" s="22"/>
      <c r="C888" s="33"/>
    </row>
    <row r="889" spans="2:3" x14ac:dyDescent="0.2">
      <c r="B889" s="22"/>
      <c r="C889" s="33"/>
    </row>
    <row r="890" spans="2:3" x14ac:dyDescent="0.2">
      <c r="B890" s="22"/>
      <c r="C890" s="33"/>
    </row>
    <row r="891" spans="2:3" x14ac:dyDescent="0.2">
      <c r="B891" s="22"/>
      <c r="C891" s="33"/>
    </row>
    <row r="892" spans="2:3" x14ac:dyDescent="0.2">
      <c r="B892" s="22"/>
      <c r="C892" s="33"/>
    </row>
    <row r="893" spans="2:3" x14ac:dyDescent="0.2">
      <c r="B893" s="22"/>
      <c r="C893" s="33"/>
    </row>
    <row r="894" spans="2:3" x14ac:dyDescent="0.2">
      <c r="B894" s="22"/>
      <c r="C894" s="33"/>
    </row>
    <row r="895" spans="2:3" x14ac:dyDescent="0.2">
      <c r="B895" s="22"/>
      <c r="C895" s="33"/>
    </row>
    <row r="896" spans="2:3" x14ac:dyDescent="0.2">
      <c r="B896" s="22"/>
      <c r="C896" s="33"/>
    </row>
    <row r="897" spans="2:3" x14ac:dyDescent="0.2">
      <c r="B897" s="22"/>
      <c r="C897" s="33"/>
    </row>
    <row r="898" spans="2:3" x14ac:dyDescent="0.2">
      <c r="B898" s="22"/>
      <c r="C898" s="33"/>
    </row>
    <row r="899" spans="2:3" x14ac:dyDescent="0.2">
      <c r="B899" s="22"/>
      <c r="C899" s="33"/>
    </row>
    <row r="900" spans="2:3" x14ac:dyDescent="0.2">
      <c r="B900" s="22"/>
      <c r="C900" s="33"/>
    </row>
    <row r="901" spans="2:3" x14ac:dyDescent="0.2">
      <c r="B901" s="22"/>
      <c r="C901" s="33"/>
    </row>
    <row r="902" spans="2:3" x14ac:dyDescent="0.2">
      <c r="B902" s="22"/>
      <c r="C902" s="33"/>
    </row>
    <row r="903" spans="2:3" x14ac:dyDescent="0.2">
      <c r="B903" s="22"/>
      <c r="C903" s="33"/>
    </row>
    <row r="904" spans="2:3" x14ac:dyDescent="0.2">
      <c r="B904" s="22"/>
      <c r="C904" s="33"/>
    </row>
    <row r="905" spans="2:3" x14ac:dyDescent="0.2">
      <c r="B905" s="22"/>
      <c r="C905" s="33"/>
    </row>
    <row r="906" spans="2:3" x14ac:dyDescent="0.2">
      <c r="B906" s="22"/>
      <c r="C906" s="33"/>
    </row>
    <row r="907" spans="2:3" x14ac:dyDescent="0.2">
      <c r="B907" s="22"/>
      <c r="C907" s="33"/>
    </row>
    <row r="908" spans="2:3" x14ac:dyDescent="0.2">
      <c r="B908" s="22"/>
      <c r="C908" s="33"/>
    </row>
    <row r="909" spans="2:3" x14ac:dyDescent="0.2">
      <c r="B909" s="22"/>
      <c r="C909" s="33"/>
    </row>
    <row r="910" spans="2:3" x14ac:dyDescent="0.2">
      <c r="B910" s="22"/>
      <c r="C910" s="33"/>
    </row>
    <row r="911" spans="2:3" x14ac:dyDescent="0.2">
      <c r="B911" s="22"/>
      <c r="C911" s="33"/>
    </row>
    <row r="912" spans="2:3" x14ac:dyDescent="0.2">
      <c r="B912" s="22"/>
      <c r="C912" s="33"/>
    </row>
    <row r="913" spans="2:3" x14ac:dyDescent="0.2">
      <c r="B913" s="22"/>
      <c r="C913" s="33"/>
    </row>
    <row r="914" spans="2:3" x14ac:dyDescent="0.2">
      <c r="B914" s="22"/>
      <c r="C914" s="33"/>
    </row>
    <row r="915" spans="2:3" x14ac:dyDescent="0.2">
      <c r="B915" s="22"/>
      <c r="C915" s="33"/>
    </row>
    <row r="916" spans="2:3" x14ac:dyDescent="0.2">
      <c r="B916" s="22"/>
      <c r="C916" s="33"/>
    </row>
    <row r="917" spans="2:3" x14ac:dyDescent="0.2">
      <c r="B917" s="22"/>
      <c r="C917" s="33"/>
    </row>
    <row r="918" spans="2:3" x14ac:dyDescent="0.2">
      <c r="B918" s="22"/>
      <c r="C918" s="33"/>
    </row>
    <row r="919" spans="2:3" x14ac:dyDescent="0.2">
      <c r="B919" s="22"/>
      <c r="C919" s="33"/>
    </row>
    <row r="920" spans="2:3" x14ac:dyDescent="0.2">
      <c r="B920" s="22"/>
      <c r="C920" s="33"/>
    </row>
    <row r="921" spans="2:3" x14ac:dyDescent="0.2">
      <c r="B921" s="22"/>
      <c r="C921" s="33"/>
    </row>
    <row r="922" spans="2:3" x14ac:dyDescent="0.2">
      <c r="B922" s="22"/>
      <c r="C922" s="33"/>
    </row>
    <row r="923" spans="2:3" x14ac:dyDescent="0.2">
      <c r="B923" s="22"/>
      <c r="C923" s="33"/>
    </row>
    <row r="924" spans="2:3" x14ac:dyDescent="0.2">
      <c r="B924" s="22"/>
      <c r="C924" s="33"/>
    </row>
    <row r="925" spans="2:3" x14ac:dyDescent="0.2">
      <c r="B925" s="22"/>
      <c r="C925" s="33"/>
    </row>
    <row r="926" spans="2:3" x14ac:dyDescent="0.2">
      <c r="B926" s="22"/>
      <c r="C926" s="33"/>
    </row>
    <row r="927" spans="2:3" x14ac:dyDescent="0.2">
      <c r="B927" s="22"/>
      <c r="C927" s="33"/>
    </row>
    <row r="928" spans="2:3" x14ac:dyDescent="0.2">
      <c r="B928" s="22"/>
      <c r="C928" s="33"/>
    </row>
    <row r="929" spans="2:3" x14ac:dyDescent="0.2">
      <c r="B929" s="22"/>
      <c r="C929" s="33"/>
    </row>
    <row r="930" spans="2:3" x14ac:dyDescent="0.2">
      <c r="B930" s="22"/>
      <c r="C930" s="33"/>
    </row>
    <row r="931" spans="2:3" x14ac:dyDescent="0.2">
      <c r="B931" s="22"/>
      <c r="C931" s="33"/>
    </row>
    <row r="932" spans="2:3" x14ac:dyDescent="0.2">
      <c r="B932" s="22"/>
      <c r="C932" s="33"/>
    </row>
    <row r="933" spans="2:3" x14ac:dyDescent="0.2">
      <c r="B933" s="22"/>
      <c r="C933" s="33"/>
    </row>
    <row r="934" spans="2:3" x14ac:dyDescent="0.2">
      <c r="B934" s="22"/>
      <c r="C934" s="33"/>
    </row>
    <row r="935" spans="2:3" x14ac:dyDescent="0.2">
      <c r="B935" s="22"/>
      <c r="C935" s="33"/>
    </row>
    <row r="936" spans="2:3" x14ac:dyDescent="0.2">
      <c r="B936" s="22"/>
      <c r="C936" s="33"/>
    </row>
    <row r="937" spans="2:3" x14ac:dyDescent="0.2">
      <c r="B937" s="22"/>
      <c r="C937" s="33"/>
    </row>
    <row r="938" spans="2:3" x14ac:dyDescent="0.2">
      <c r="B938" s="22"/>
      <c r="C938" s="33"/>
    </row>
    <row r="939" spans="2:3" x14ac:dyDescent="0.2">
      <c r="B939" s="22"/>
      <c r="C939" s="33"/>
    </row>
    <row r="940" spans="2:3" x14ac:dyDescent="0.2">
      <c r="B940" s="22"/>
      <c r="C940" s="33"/>
    </row>
    <row r="941" spans="2:3" x14ac:dyDescent="0.2">
      <c r="B941" s="22"/>
      <c r="C941" s="33"/>
    </row>
    <row r="942" spans="2:3" x14ac:dyDescent="0.2">
      <c r="B942" s="22"/>
      <c r="C942" s="33"/>
    </row>
    <row r="943" spans="2:3" x14ac:dyDescent="0.2">
      <c r="B943" s="22"/>
      <c r="C943" s="33"/>
    </row>
    <row r="944" spans="2:3" x14ac:dyDescent="0.2">
      <c r="B944" s="22"/>
      <c r="C944" s="33"/>
    </row>
    <row r="945" spans="2:3" x14ac:dyDescent="0.2">
      <c r="B945" s="22"/>
      <c r="C945" s="33"/>
    </row>
    <row r="946" spans="2:3" x14ac:dyDescent="0.2">
      <c r="B946" s="22"/>
      <c r="C946" s="33"/>
    </row>
    <row r="947" spans="2:3" x14ac:dyDescent="0.2">
      <c r="B947" s="22"/>
      <c r="C947" s="33"/>
    </row>
    <row r="948" spans="2:3" x14ac:dyDescent="0.2">
      <c r="B948" s="22"/>
      <c r="C948" s="33"/>
    </row>
    <row r="949" spans="2:3" x14ac:dyDescent="0.2">
      <c r="B949" s="22"/>
      <c r="C949" s="33"/>
    </row>
    <row r="950" spans="2:3" x14ac:dyDescent="0.2">
      <c r="B950" s="22"/>
      <c r="C950" s="33"/>
    </row>
    <row r="951" spans="2:3" x14ac:dyDescent="0.2">
      <c r="B951" s="22"/>
      <c r="C951" s="33"/>
    </row>
    <row r="952" spans="2:3" x14ac:dyDescent="0.2">
      <c r="B952" s="22"/>
      <c r="C952" s="33"/>
    </row>
    <row r="953" spans="2:3" x14ac:dyDescent="0.2">
      <c r="B953" s="22"/>
      <c r="C953" s="33"/>
    </row>
    <row r="954" spans="2:3" x14ac:dyDescent="0.2">
      <c r="B954" s="22"/>
      <c r="C954" s="33"/>
    </row>
    <row r="955" spans="2:3" x14ac:dyDescent="0.2">
      <c r="B955" s="22"/>
      <c r="C955" s="33"/>
    </row>
    <row r="956" spans="2:3" x14ac:dyDescent="0.2">
      <c r="B956" s="22"/>
      <c r="C956" s="33"/>
    </row>
    <row r="957" spans="2:3" x14ac:dyDescent="0.2">
      <c r="B957" s="22"/>
      <c r="C957" s="33"/>
    </row>
    <row r="958" spans="2:3" x14ac:dyDescent="0.2">
      <c r="B958" s="22"/>
      <c r="C958" s="33"/>
    </row>
    <row r="959" spans="2:3" x14ac:dyDescent="0.2">
      <c r="B959" s="22"/>
      <c r="C959" s="33"/>
    </row>
    <row r="960" spans="2:3" x14ac:dyDescent="0.2">
      <c r="B960" s="22"/>
      <c r="C960" s="33"/>
    </row>
    <row r="961" spans="2:3" x14ac:dyDescent="0.2">
      <c r="B961" s="22"/>
      <c r="C961" s="33"/>
    </row>
    <row r="962" spans="2:3" x14ac:dyDescent="0.2">
      <c r="B962" s="22"/>
      <c r="C962" s="33"/>
    </row>
    <row r="963" spans="2:3" x14ac:dyDescent="0.2">
      <c r="B963" s="22"/>
      <c r="C963" s="33"/>
    </row>
    <row r="964" spans="2:3" x14ac:dyDescent="0.2">
      <c r="B964" s="22"/>
      <c r="C964" s="33"/>
    </row>
    <row r="965" spans="2:3" x14ac:dyDescent="0.2">
      <c r="B965" s="22"/>
      <c r="C965" s="33"/>
    </row>
    <row r="966" spans="2:3" x14ac:dyDescent="0.2">
      <c r="B966" s="22"/>
      <c r="C966" s="33"/>
    </row>
    <row r="967" spans="2:3" x14ac:dyDescent="0.2">
      <c r="B967" s="22"/>
      <c r="C967" s="33"/>
    </row>
    <row r="968" spans="2:3" x14ac:dyDescent="0.2">
      <c r="B968" s="22"/>
      <c r="C968" s="33"/>
    </row>
    <row r="969" spans="2:3" x14ac:dyDescent="0.2">
      <c r="B969" s="22"/>
      <c r="C969" s="33"/>
    </row>
    <row r="970" spans="2:3" x14ac:dyDescent="0.2">
      <c r="B970" s="22"/>
      <c r="C970" s="33"/>
    </row>
    <row r="971" spans="2:3" x14ac:dyDescent="0.2">
      <c r="B971" s="22"/>
      <c r="C971" s="33"/>
    </row>
    <row r="972" spans="2:3" x14ac:dyDescent="0.2">
      <c r="B972" s="22"/>
      <c r="C972" s="33"/>
    </row>
    <row r="973" spans="2:3" x14ac:dyDescent="0.2">
      <c r="B973" s="22"/>
      <c r="C973" s="33"/>
    </row>
    <row r="974" spans="2:3" x14ac:dyDescent="0.2">
      <c r="B974" s="22"/>
      <c r="C974" s="33"/>
    </row>
    <row r="975" spans="2:3" x14ac:dyDescent="0.2">
      <c r="B975" s="22"/>
      <c r="C975" s="33"/>
    </row>
    <row r="976" spans="2:3" x14ac:dyDescent="0.2">
      <c r="B976" s="22"/>
      <c r="C976" s="33"/>
    </row>
    <row r="977" spans="2:3" x14ac:dyDescent="0.2">
      <c r="B977" s="22"/>
      <c r="C977" s="33"/>
    </row>
    <row r="978" spans="2:3" x14ac:dyDescent="0.2">
      <c r="B978" s="22"/>
      <c r="C978" s="33"/>
    </row>
    <row r="979" spans="2:3" x14ac:dyDescent="0.2">
      <c r="B979" s="22"/>
      <c r="C979" s="33"/>
    </row>
    <row r="980" spans="2:3" x14ac:dyDescent="0.2">
      <c r="B980" s="22"/>
      <c r="C980" s="33"/>
    </row>
    <row r="981" spans="2:3" x14ac:dyDescent="0.2">
      <c r="B981" s="22"/>
      <c r="C981" s="33"/>
    </row>
    <row r="982" spans="2:3" x14ac:dyDescent="0.2">
      <c r="B982" s="22"/>
      <c r="C982" s="33"/>
    </row>
    <row r="983" spans="2:3" x14ac:dyDescent="0.2">
      <c r="B983" s="22"/>
      <c r="C983" s="33"/>
    </row>
    <row r="984" spans="2:3" x14ac:dyDescent="0.2">
      <c r="B984" s="22"/>
      <c r="C984" s="33"/>
    </row>
    <row r="985" spans="2:3" x14ac:dyDescent="0.2">
      <c r="B985" s="22"/>
      <c r="C985" s="33"/>
    </row>
    <row r="986" spans="2:3" x14ac:dyDescent="0.2">
      <c r="B986" s="22"/>
      <c r="C986" s="33"/>
    </row>
    <row r="987" spans="2:3" x14ac:dyDescent="0.2">
      <c r="B987" s="22"/>
      <c r="C987" s="33"/>
    </row>
    <row r="988" spans="2:3" x14ac:dyDescent="0.2">
      <c r="B988" s="22"/>
      <c r="C988" s="33"/>
    </row>
    <row r="989" spans="2:3" x14ac:dyDescent="0.2">
      <c r="B989" s="22"/>
      <c r="C989" s="33"/>
    </row>
    <row r="990" spans="2:3" x14ac:dyDescent="0.2">
      <c r="B990" s="22"/>
      <c r="C990" s="33"/>
    </row>
    <row r="991" spans="2:3" x14ac:dyDescent="0.2">
      <c r="B991" s="22"/>
      <c r="C991" s="33"/>
    </row>
    <row r="992" spans="2:3" x14ac:dyDescent="0.2">
      <c r="B992" s="22"/>
      <c r="C992" s="33"/>
    </row>
    <row r="993" spans="2:3" x14ac:dyDescent="0.2">
      <c r="B993" s="22"/>
      <c r="C993" s="33"/>
    </row>
    <row r="994" spans="2:3" x14ac:dyDescent="0.2">
      <c r="B994" s="22"/>
      <c r="C994" s="33"/>
    </row>
    <row r="995" spans="2:3" x14ac:dyDescent="0.2">
      <c r="B995" s="22"/>
      <c r="C995" s="33"/>
    </row>
    <row r="996" spans="2:3" x14ac:dyDescent="0.2">
      <c r="B996" s="22"/>
      <c r="C996" s="33"/>
    </row>
    <row r="997" spans="2:3" x14ac:dyDescent="0.2">
      <c r="B997" s="22"/>
      <c r="C997" s="33"/>
    </row>
    <row r="998" spans="2:3" x14ac:dyDescent="0.2">
      <c r="B998" s="22"/>
      <c r="C998" s="33"/>
    </row>
    <row r="999" spans="2:3" x14ac:dyDescent="0.2">
      <c r="B999" s="22"/>
      <c r="C999" s="33"/>
    </row>
    <row r="1000" spans="2:3" x14ac:dyDescent="0.2">
      <c r="B1000" s="22"/>
      <c r="C1000" s="33"/>
    </row>
    <row r="1001" spans="2:3" x14ac:dyDescent="0.2">
      <c r="B1001" s="22"/>
      <c r="C1001" s="33"/>
    </row>
    <row r="1002" spans="2:3" x14ac:dyDescent="0.2">
      <c r="B1002" s="22"/>
      <c r="C1002" s="33"/>
    </row>
    <row r="1003" spans="2:3" x14ac:dyDescent="0.2">
      <c r="B1003" s="22"/>
      <c r="C1003" s="33"/>
    </row>
    <row r="1004" spans="2:3" x14ac:dyDescent="0.2">
      <c r="B1004" s="22"/>
      <c r="C1004" s="33"/>
    </row>
    <row r="1005" spans="2:3" x14ac:dyDescent="0.2">
      <c r="B1005" s="22"/>
      <c r="C1005" s="33"/>
    </row>
    <row r="1006" spans="2:3" x14ac:dyDescent="0.2">
      <c r="B1006" s="22"/>
      <c r="C1006" s="33"/>
    </row>
    <row r="1007" spans="2:3" x14ac:dyDescent="0.2">
      <c r="B1007" s="22"/>
      <c r="C1007" s="33"/>
    </row>
    <row r="1008" spans="2:3" x14ac:dyDescent="0.2">
      <c r="B1008" s="22"/>
      <c r="C1008" s="33"/>
    </row>
    <row r="1009" spans="2:3" x14ac:dyDescent="0.2">
      <c r="B1009" s="22"/>
      <c r="C1009" s="33"/>
    </row>
    <row r="1010" spans="2:3" x14ac:dyDescent="0.2">
      <c r="B1010" s="22"/>
      <c r="C1010" s="33"/>
    </row>
    <row r="1011" spans="2:3" x14ac:dyDescent="0.2">
      <c r="B1011" s="22"/>
      <c r="C1011" s="33"/>
    </row>
    <row r="1012" spans="2:3" x14ac:dyDescent="0.2">
      <c r="B1012" s="22"/>
      <c r="C1012" s="33"/>
    </row>
    <row r="1013" spans="2:3" x14ac:dyDescent="0.2">
      <c r="B1013" s="22"/>
      <c r="C1013" s="33"/>
    </row>
    <row r="1014" spans="2:3" x14ac:dyDescent="0.2">
      <c r="C1014" s="33"/>
    </row>
    <row r="1015" spans="2:3" x14ac:dyDescent="0.2">
      <c r="C1015" s="33"/>
    </row>
    <row r="1016" spans="2:3" x14ac:dyDescent="0.2">
      <c r="C1016" s="33"/>
    </row>
    <row r="1017" spans="2:3" x14ac:dyDescent="0.2">
      <c r="C1017" s="33"/>
    </row>
    <row r="1018" spans="2:3" x14ac:dyDescent="0.2">
      <c r="C1018" s="33"/>
    </row>
    <row r="1019" spans="2:3" x14ac:dyDescent="0.2">
      <c r="C1019" s="33"/>
    </row>
    <row r="1020" spans="2:3" x14ac:dyDescent="0.2">
      <c r="C1020" s="33"/>
    </row>
    <row r="1021" spans="2:3" x14ac:dyDescent="0.2">
      <c r="C1021" s="33"/>
    </row>
    <row r="1022" spans="2:3" x14ac:dyDescent="0.2">
      <c r="C1022" s="33"/>
    </row>
    <row r="1023" spans="2:3" x14ac:dyDescent="0.2">
      <c r="C1023" s="33"/>
    </row>
    <row r="1024" spans="2:3" x14ac:dyDescent="0.2">
      <c r="C1024" s="33"/>
    </row>
    <row r="1025" spans="3:3" x14ac:dyDescent="0.2">
      <c r="C1025" s="33"/>
    </row>
  </sheetData>
  <mergeCells count="11">
    <mergeCell ref="A418:B418"/>
    <mergeCell ref="A514:B514"/>
    <mergeCell ref="A5:B5"/>
    <mergeCell ref="A333:B333"/>
    <mergeCell ref="A371:B371"/>
    <mergeCell ref="A477:B477"/>
    <mergeCell ref="A447:B447"/>
    <mergeCell ref="A245:B245"/>
    <mergeCell ref="A213:B213"/>
    <mergeCell ref="A246:B246"/>
    <mergeCell ref="A180:B180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topLeftCell="A7" workbookViewId="0">
      <selection activeCell="A18" sqref="A18:C18"/>
    </sheetView>
  </sheetViews>
  <sheetFormatPr defaultRowHeight="12.75" x14ac:dyDescent="0.2"/>
  <cols>
    <col min="3" max="3" width="60.5703125" customWidth="1"/>
    <col min="4" max="4" width="18.28515625" customWidth="1"/>
  </cols>
  <sheetData>
    <row r="1" spans="2:4" x14ac:dyDescent="0.2">
      <c r="B1" s="26"/>
      <c r="C1" s="26"/>
      <c r="D1" s="26"/>
    </row>
    <row r="2" spans="2:4" x14ac:dyDescent="0.2">
      <c r="B2" s="26"/>
      <c r="C2" s="26"/>
      <c r="D2" s="26"/>
    </row>
    <row r="3" spans="2:4" x14ac:dyDescent="0.2">
      <c r="B3" s="26"/>
      <c r="C3" s="26"/>
      <c r="D3" s="26"/>
    </row>
    <row r="4" spans="2:4" x14ac:dyDescent="0.2">
      <c r="B4" s="753" t="s">
        <v>52</v>
      </c>
      <c r="C4" s="468" t="s">
        <v>53</v>
      </c>
      <c r="D4" s="28"/>
    </row>
    <row r="5" spans="2:4" x14ac:dyDescent="0.2">
      <c r="B5" s="751"/>
      <c r="C5" s="27"/>
      <c r="D5" s="28"/>
    </row>
    <row r="6" spans="2:4" x14ac:dyDescent="0.2">
      <c r="B6" s="810" t="s">
        <v>22</v>
      </c>
      <c r="C6" s="811"/>
      <c r="D6" s="811"/>
    </row>
    <row r="7" spans="2:4" x14ac:dyDescent="0.2">
      <c r="B7" s="26"/>
      <c r="C7" s="27"/>
      <c r="D7" s="26"/>
    </row>
    <row r="8" spans="2:4" x14ac:dyDescent="0.2">
      <c r="B8" s="809" t="s">
        <v>485</v>
      </c>
      <c r="C8" s="785"/>
      <c r="D8" s="785"/>
    </row>
    <row r="9" spans="2:4" x14ac:dyDescent="0.2">
      <c r="B9" s="809" t="s">
        <v>482</v>
      </c>
      <c r="C9" s="785"/>
      <c r="D9" s="785"/>
    </row>
    <row r="10" spans="2:4" x14ac:dyDescent="0.2">
      <c r="B10" s="26"/>
      <c r="C10" s="27"/>
      <c r="D10" s="26"/>
    </row>
    <row r="11" spans="2:4" x14ac:dyDescent="0.2">
      <c r="B11" s="26"/>
      <c r="C11" s="27"/>
      <c r="D11" s="26"/>
    </row>
    <row r="12" spans="2:4" x14ac:dyDescent="0.2">
      <c r="B12" s="26"/>
      <c r="C12" s="27"/>
      <c r="D12" s="26"/>
    </row>
    <row r="13" spans="2:4" x14ac:dyDescent="0.2">
      <c r="B13" s="26"/>
      <c r="C13" s="752" t="s">
        <v>54</v>
      </c>
      <c r="D13" s="26"/>
    </row>
    <row r="14" spans="2:4" x14ac:dyDescent="0.2">
      <c r="B14" s="26"/>
      <c r="C14" s="752"/>
      <c r="D14" s="26"/>
    </row>
    <row r="15" spans="2:4" x14ac:dyDescent="0.2">
      <c r="B15" s="26"/>
      <c r="C15" s="752"/>
      <c r="D15" s="26"/>
    </row>
    <row r="16" spans="2:4" x14ac:dyDescent="0.2">
      <c r="B16" s="26"/>
      <c r="C16" s="27"/>
      <c r="D16" s="26"/>
    </row>
    <row r="17" spans="1:6" x14ac:dyDescent="0.2">
      <c r="A17" s="809" t="s">
        <v>492</v>
      </c>
      <c r="B17" s="785"/>
      <c r="C17" s="785"/>
      <c r="D17" s="26"/>
    </row>
    <row r="18" spans="1:6" x14ac:dyDescent="0.2">
      <c r="A18" s="809" t="s">
        <v>493</v>
      </c>
      <c r="B18" s="785"/>
      <c r="C18" s="785"/>
      <c r="D18" s="26"/>
    </row>
    <row r="19" spans="1:6" x14ac:dyDescent="0.2">
      <c r="A19" t="s">
        <v>483</v>
      </c>
      <c r="B19" s="26" t="s">
        <v>99</v>
      </c>
      <c r="C19" s="27" t="s">
        <v>484</v>
      </c>
      <c r="D19" s="26"/>
    </row>
    <row r="20" spans="1:6" x14ac:dyDescent="0.2">
      <c r="B20" s="26"/>
      <c r="D20" s="26"/>
    </row>
    <row r="21" spans="1:6" x14ac:dyDescent="0.2">
      <c r="B21" s="26"/>
      <c r="D21" s="26"/>
    </row>
    <row r="22" spans="1:6" x14ac:dyDescent="0.2">
      <c r="B22" s="26"/>
      <c r="D22" s="26"/>
    </row>
    <row r="23" spans="1:6" x14ac:dyDescent="0.2">
      <c r="B23" s="26"/>
      <c r="D23" s="26"/>
    </row>
    <row r="24" spans="1:6" x14ac:dyDescent="0.2">
      <c r="B24" s="26"/>
      <c r="C24" s="29"/>
      <c r="D24" s="26"/>
    </row>
    <row r="25" spans="1:6" x14ac:dyDescent="0.2">
      <c r="B25" s="26"/>
      <c r="C25" s="27"/>
      <c r="D25" s="26"/>
    </row>
    <row r="26" spans="1:6" x14ac:dyDescent="0.2">
      <c r="A26" s="809" t="s">
        <v>491</v>
      </c>
      <c r="B26" s="785"/>
      <c r="C26" s="785"/>
      <c r="D26" s="785"/>
      <c r="F26" s="143"/>
    </row>
    <row r="27" spans="1:6" x14ac:dyDescent="0.2">
      <c r="C27" s="6"/>
      <c r="F27" s="143"/>
    </row>
  </sheetData>
  <mergeCells count="6">
    <mergeCell ref="A26:D26"/>
    <mergeCell ref="B6:D6"/>
    <mergeCell ref="B8:D8"/>
    <mergeCell ref="B9:D9"/>
    <mergeCell ref="A17:C17"/>
    <mergeCell ref="A18:C18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OPCI DIO</vt:lpstr>
      <vt:lpstr>PRIHODI</vt:lpstr>
      <vt:lpstr>RASHODI</vt:lpstr>
      <vt:lpstr>Općinsko vijeće</vt:lpstr>
      <vt:lpstr>Upravni odjel</vt:lpstr>
      <vt:lpstr>ZakljucneOd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lipovica</dc:creator>
  <cp:lastModifiedBy>Mirjana Rajtora</cp:lastModifiedBy>
  <cp:lastPrinted>2021-03-19T12:33:39Z</cp:lastPrinted>
  <dcterms:created xsi:type="dcterms:W3CDTF">2004-02-16T15:22:46Z</dcterms:created>
  <dcterms:modified xsi:type="dcterms:W3CDTF">2021-03-26T08:49:09Z</dcterms:modified>
</cp:coreProperties>
</file>