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19. sjednica OV 20.12.2018\Proračun za 2019\"/>
    </mc:Choice>
  </mc:AlternateContent>
  <bookViews>
    <workbookView xWindow="0" yWindow="0" windowWidth="25200" windowHeight="11985" tabRatio="592" activeTab="7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Projekcije" sheetId="17" r:id="rId7"/>
    <sheet name="ZakljucneOd" sheetId="14" r:id="rId8"/>
  </sheets>
  <calcPr calcId="152511"/>
</workbook>
</file>

<file path=xl/calcChain.xml><?xml version="1.0" encoding="utf-8"?>
<calcChain xmlns="http://schemas.openxmlformats.org/spreadsheetml/2006/main">
  <c r="E19" i="17" l="1"/>
  <c r="E517" i="10" l="1"/>
  <c r="D517" i="10"/>
  <c r="G517" i="10" s="1"/>
  <c r="C517" i="10"/>
  <c r="H517" i="10" s="1"/>
  <c r="E516" i="10"/>
  <c r="E384" i="10"/>
  <c r="D384" i="10"/>
  <c r="C384" i="10"/>
  <c r="C383" i="10" s="1"/>
  <c r="C382" i="10" s="1"/>
  <c r="C379" i="10" s="1"/>
  <c r="G384" i="10" l="1"/>
  <c r="F517" i="10"/>
  <c r="H516" i="10"/>
  <c r="E383" i="10"/>
  <c r="H383" i="10" s="1"/>
  <c r="E515" i="10"/>
  <c r="C516" i="10"/>
  <c r="C515" i="10" s="1"/>
  <c r="C512" i="10" s="1"/>
  <c r="F384" i="10"/>
  <c r="D516" i="10"/>
  <c r="G516" i="10" s="1"/>
  <c r="H384" i="10"/>
  <c r="D383" i="10"/>
  <c r="E282" i="10"/>
  <c r="D282" i="10"/>
  <c r="C282" i="10"/>
  <c r="C281" i="10"/>
  <c r="C280" i="10" s="1"/>
  <c r="C277" i="10" s="1"/>
  <c r="E382" i="10" l="1"/>
  <c r="G382" i="10" s="1"/>
  <c r="G282" i="10"/>
  <c r="F516" i="10"/>
  <c r="D515" i="10"/>
  <c r="H515" i="10"/>
  <c r="G515" i="10"/>
  <c r="E512" i="10"/>
  <c r="E476" i="10" s="1"/>
  <c r="H282" i="10"/>
  <c r="F383" i="10"/>
  <c r="D382" i="10"/>
  <c r="G383" i="10"/>
  <c r="F282" i="10"/>
  <c r="H382" i="10"/>
  <c r="D281" i="10"/>
  <c r="E281" i="10"/>
  <c r="C38" i="2"/>
  <c r="E586" i="10"/>
  <c r="D586" i="10"/>
  <c r="C586" i="10"/>
  <c r="C534" i="10"/>
  <c r="E534" i="10"/>
  <c r="D534" i="10"/>
  <c r="F515" i="10" l="1"/>
  <c r="D512" i="10"/>
  <c r="H512" i="10"/>
  <c r="H379" i="10"/>
  <c r="F382" i="10"/>
  <c r="F379" i="10"/>
  <c r="F281" i="10"/>
  <c r="D280" i="10"/>
  <c r="H281" i="10"/>
  <c r="G281" i="10"/>
  <c r="E280" i="10"/>
  <c r="F512" i="10" l="1"/>
  <c r="D476" i="10"/>
  <c r="G512" i="10"/>
  <c r="G379" i="10"/>
  <c r="G280" i="10"/>
  <c r="H280" i="10"/>
  <c r="F280" i="10"/>
  <c r="F277" i="10"/>
  <c r="C195" i="10"/>
  <c r="E200" i="10"/>
  <c r="D200" i="10"/>
  <c r="C200" i="10"/>
  <c r="C199" i="10" s="1"/>
  <c r="C198" i="10" s="1"/>
  <c r="E193" i="10"/>
  <c r="D193" i="10"/>
  <c r="C193" i="10"/>
  <c r="C192" i="10" s="1"/>
  <c r="C191" i="10" s="1"/>
  <c r="C188" i="10" s="1"/>
  <c r="G204" i="10"/>
  <c r="E607" i="10"/>
  <c r="D607" i="10"/>
  <c r="C607" i="10"/>
  <c r="E612" i="10"/>
  <c r="D612" i="10"/>
  <c r="C612" i="10"/>
  <c r="E621" i="10"/>
  <c r="D621" i="10"/>
  <c r="C621" i="10"/>
  <c r="E510" i="10"/>
  <c r="D510" i="10"/>
  <c r="C510" i="10"/>
  <c r="C509" i="10" s="1"/>
  <c r="C508" i="10" s="1"/>
  <c r="C505" i="10" s="1"/>
  <c r="E414" i="10"/>
  <c r="D414" i="10"/>
  <c r="C414" i="10"/>
  <c r="C413" i="10" s="1"/>
  <c r="C412" i="10" s="1"/>
  <c r="C409" i="10" s="1"/>
  <c r="E355" i="10"/>
  <c r="D355" i="10"/>
  <c r="C355" i="10"/>
  <c r="C354" i="10" s="1"/>
  <c r="C353" i="10" s="1"/>
  <c r="C350" i="10" s="1"/>
  <c r="E313" i="10"/>
  <c r="D313" i="10"/>
  <c r="C313" i="10"/>
  <c r="E329" i="10"/>
  <c r="D329" i="10"/>
  <c r="D328" i="10" s="1"/>
  <c r="C329" i="10"/>
  <c r="G324" i="10"/>
  <c r="E209" i="10"/>
  <c r="E208" i="10" s="1"/>
  <c r="D209" i="10"/>
  <c r="D208" i="10" s="1"/>
  <c r="C209" i="10"/>
  <c r="C208" i="10" s="1"/>
  <c r="C207" i="10" s="1"/>
  <c r="C204" i="10" s="1"/>
  <c r="E109" i="10"/>
  <c r="D109" i="10"/>
  <c r="C109" i="10"/>
  <c r="E13" i="10"/>
  <c r="D13" i="10"/>
  <c r="C13" i="10"/>
  <c r="E275" i="10"/>
  <c r="D275" i="10"/>
  <c r="C275" i="10"/>
  <c r="C274" i="10" s="1"/>
  <c r="C273" i="10" s="1"/>
  <c r="C270" i="10" s="1"/>
  <c r="E168" i="10"/>
  <c r="D168" i="10"/>
  <c r="C168" i="10"/>
  <c r="C167" i="10" s="1"/>
  <c r="C166" i="10" s="1"/>
  <c r="C163" i="10" s="1"/>
  <c r="E161" i="10"/>
  <c r="D161" i="10"/>
  <c r="C161" i="10"/>
  <c r="C160" i="10" s="1"/>
  <c r="C159" i="10" s="1"/>
  <c r="C156" i="10" s="1"/>
  <c r="G200" i="10" l="1"/>
  <c r="H277" i="10"/>
  <c r="G277" i="10"/>
  <c r="H612" i="10"/>
  <c r="F193" i="10"/>
  <c r="G510" i="10"/>
  <c r="E199" i="10"/>
  <c r="H199" i="10" s="1"/>
  <c r="F200" i="10"/>
  <c r="H200" i="10"/>
  <c r="D199" i="10"/>
  <c r="G193" i="10"/>
  <c r="H193" i="10"/>
  <c r="D207" i="10"/>
  <c r="F207" i="10" s="1"/>
  <c r="F208" i="10"/>
  <c r="H208" i="10"/>
  <c r="E207" i="10"/>
  <c r="G208" i="10"/>
  <c r="H204" i="10"/>
  <c r="F204" i="10"/>
  <c r="D192" i="10"/>
  <c r="F612" i="10"/>
  <c r="E192" i="10"/>
  <c r="H510" i="10"/>
  <c r="G612" i="10"/>
  <c r="E509" i="10"/>
  <c r="H509" i="10" s="1"/>
  <c r="G414" i="10"/>
  <c r="D509" i="10"/>
  <c r="F510" i="10"/>
  <c r="E413" i="10"/>
  <c r="H413" i="10" s="1"/>
  <c r="F414" i="10"/>
  <c r="H414" i="10"/>
  <c r="H355" i="10"/>
  <c r="F355" i="10"/>
  <c r="D413" i="10"/>
  <c r="D354" i="10"/>
  <c r="F354" i="10" s="1"/>
  <c r="F329" i="10"/>
  <c r="E354" i="10"/>
  <c r="G355" i="10"/>
  <c r="H168" i="10"/>
  <c r="C328" i="10"/>
  <c r="C327" i="10" s="1"/>
  <c r="C324" i="10" s="1"/>
  <c r="F324" i="10" s="1"/>
  <c r="H329" i="10"/>
  <c r="E328" i="10"/>
  <c r="G329" i="10"/>
  <c r="D327" i="10"/>
  <c r="H275" i="10"/>
  <c r="E274" i="10"/>
  <c r="H274" i="10" s="1"/>
  <c r="G275" i="10"/>
  <c r="F161" i="10"/>
  <c r="H161" i="10"/>
  <c r="F275" i="10"/>
  <c r="D274" i="10"/>
  <c r="G168" i="10"/>
  <c r="F168" i="10"/>
  <c r="E160" i="10"/>
  <c r="H160" i="10" s="1"/>
  <c r="D167" i="10"/>
  <c r="E167" i="10"/>
  <c r="G161" i="10"/>
  <c r="D160" i="10"/>
  <c r="E118" i="10"/>
  <c r="D118" i="10"/>
  <c r="C118" i="10"/>
  <c r="C117" i="10" s="1"/>
  <c r="C116" i="10" s="1"/>
  <c r="C113" i="10" s="1"/>
  <c r="C126" i="10"/>
  <c r="C125" i="10" s="1"/>
  <c r="D126" i="10"/>
  <c r="D125" i="10" s="1"/>
  <c r="D124" i="10" s="1"/>
  <c r="E126" i="10"/>
  <c r="E412" i="10" l="1"/>
  <c r="E198" i="10"/>
  <c r="H198" i="10" s="1"/>
  <c r="E159" i="10"/>
  <c r="E156" i="10" s="1"/>
  <c r="F199" i="10"/>
  <c r="D198" i="10"/>
  <c r="G199" i="10"/>
  <c r="E195" i="10"/>
  <c r="H192" i="10"/>
  <c r="G192" i="10"/>
  <c r="E191" i="10"/>
  <c r="G207" i="10"/>
  <c r="H207" i="10"/>
  <c r="F192" i="10"/>
  <c r="D191" i="10"/>
  <c r="E508" i="10"/>
  <c r="H508" i="10" s="1"/>
  <c r="F509" i="10"/>
  <c r="D508" i="10"/>
  <c r="G509" i="10"/>
  <c r="F413" i="10"/>
  <c r="D412" i="10"/>
  <c r="G413" i="10"/>
  <c r="H412" i="10"/>
  <c r="D353" i="10"/>
  <c r="D350" i="10" s="1"/>
  <c r="F350" i="10" s="1"/>
  <c r="H354" i="10"/>
  <c r="G354" i="10"/>
  <c r="E353" i="10"/>
  <c r="H324" i="10"/>
  <c r="F327" i="10"/>
  <c r="F328" i="10"/>
  <c r="H328" i="10"/>
  <c r="G328" i="10"/>
  <c r="E327" i="10"/>
  <c r="E273" i="10"/>
  <c r="F274" i="10"/>
  <c r="D273" i="10"/>
  <c r="H126" i="10"/>
  <c r="G274" i="10"/>
  <c r="F167" i="10"/>
  <c r="D166" i="10"/>
  <c r="G126" i="10"/>
  <c r="E125" i="10"/>
  <c r="E124" i="10" s="1"/>
  <c r="G124" i="10" s="1"/>
  <c r="H167" i="10"/>
  <c r="G167" i="10"/>
  <c r="E166" i="10"/>
  <c r="F126" i="10"/>
  <c r="F160" i="10"/>
  <c r="D159" i="10"/>
  <c r="G160" i="10"/>
  <c r="F118" i="10"/>
  <c r="H118" i="10"/>
  <c r="C124" i="10"/>
  <c r="C121" i="10" s="1"/>
  <c r="D117" i="10"/>
  <c r="F125" i="10"/>
  <c r="E117" i="10"/>
  <c r="G118" i="10"/>
  <c r="E443" i="10"/>
  <c r="D443" i="10"/>
  <c r="C443" i="10"/>
  <c r="E261" i="10"/>
  <c r="E260" i="10" s="1"/>
  <c r="D261" i="10"/>
  <c r="C261" i="10"/>
  <c r="C260" i="10" s="1"/>
  <c r="C259" i="10" s="1"/>
  <c r="C256" i="10" s="1"/>
  <c r="E154" i="10"/>
  <c r="E153" i="10" s="1"/>
  <c r="D154" i="10"/>
  <c r="C154" i="10"/>
  <c r="H159" i="10" l="1"/>
  <c r="G412" i="10"/>
  <c r="H195" i="10"/>
  <c r="F198" i="10"/>
  <c r="D195" i="10"/>
  <c r="F195" i="10" s="1"/>
  <c r="G198" i="10"/>
  <c r="F191" i="10"/>
  <c r="D188" i="10"/>
  <c r="F188" i="10" s="1"/>
  <c r="G191" i="10"/>
  <c r="E188" i="10"/>
  <c r="H191" i="10"/>
  <c r="H505" i="10"/>
  <c r="G121" i="10"/>
  <c r="F508" i="10"/>
  <c r="F505" i="10"/>
  <c r="G508" i="10"/>
  <c r="F353" i="10"/>
  <c r="F412" i="10"/>
  <c r="F409" i="10"/>
  <c r="H409" i="10"/>
  <c r="H353" i="10"/>
  <c r="G353" i="10"/>
  <c r="E350" i="10"/>
  <c r="H273" i="10"/>
  <c r="G273" i="10"/>
  <c r="H327" i="10"/>
  <c r="G327" i="10"/>
  <c r="H125" i="10"/>
  <c r="G125" i="10"/>
  <c r="H270" i="10"/>
  <c r="F273" i="10"/>
  <c r="D270" i="10"/>
  <c r="F270" i="10" s="1"/>
  <c r="F166" i="10"/>
  <c r="D163" i="10"/>
  <c r="F163" i="10" s="1"/>
  <c r="G166" i="10"/>
  <c r="E163" i="10"/>
  <c r="H166" i="10"/>
  <c r="F159" i="10"/>
  <c r="D156" i="10"/>
  <c r="F156" i="10" s="1"/>
  <c r="H156" i="10"/>
  <c r="G159" i="10"/>
  <c r="G443" i="10"/>
  <c r="F117" i="10"/>
  <c r="D116" i="10"/>
  <c r="F124" i="10"/>
  <c r="F121" i="10"/>
  <c r="H443" i="10"/>
  <c r="H117" i="10"/>
  <c r="G117" i="10"/>
  <c r="E116" i="10"/>
  <c r="H124" i="10"/>
  <c r="F443" i="10"/>
  <c r="C442" i="10"/>
  <c r="C441" i="10" s="1"/>
  <c r="C438" i="10" s="1"/>
  <c r="G261" i="10"/>
  <c r="H154" i="10"/>
  <c r="D442" i="10"/>
  <c r="G154" i="10"/>
  <c r="E442" i="10"/>
  <c r="D153" i="10"/>
  <c r="D152" i="10" s="1"/>
  <c r="F154" i="10"/>
  <c r="H260" i="10"/>
  <c r="F261" i="10"/>
  <c r="H261" i="10"/>
  <c r="E259" i="10"/>
  <c r="G260" i="10"/>
  <c r="D260" i="10"/>
  <c r="E152" i="10"/>
  <c r="C153" i="10"/>
  <c r="E147" i="10"/>
  <c r="D147" i="10"/>
  <c r="D146" i="10" s="1"/>
  <c r="C147" i="10"/>
  <c r="C146" i="10" s="1"/>
  <c r="C145" i="10" s="1"/>
  <c r="C142" i="10" s="1"/>
  <c r="G195" i="10" l="1"/>
  <c r="H121" i="10"/>
  <c r="H188" i="10"/>
  <c r="G188" i="10"/>
  <c r="G505" i="10"/>
  <c r="G409" i="10"/>
  <c r="H350" i="10"/>
  <c r="G350" i="10"/>
  <c r="G270" i="10"/>
  <c r="H163" i="10"/>
  <c r="G163" i="10"/>
  <c r="G156" i="10"/>
  <c r="G153" i="10"/>
  <c r="F116" i="10"/>
  <c r="D113" i="10"/>
  <c r="F113" i="10" s="1"/>
  <c r="H116" i="10"/>
  <c r="G116" i="10"/>
  <c r="E113" i="10"/>
  <c r="E5" i="10" s="1"/>
  <c r="F153" i="10"/>
  <c r="H442" i="10"/>
  <c r="G442" i="10"/>
  <c r="E441" i="10"/>
  <c r="F442" i="10"/>
  <c r="D441" i="10"/>
  <c r="H147" i="10"/>
  <c r="F147" i="10"/>
  <c r="F260" i="10"/>
  <c r="D259" i="10"/>
  <c r="E256" i="10"/>
  <c r="H259" i="10"/>
  <c r="G152" i="10"/>
  <c r="E149" i="10"/>
  <c r="D149" i="10"/>
  <c r="C152" i="10"/>
  <c r="C149" i="10" s="1"/>
  <c r="H153" i="10"/>
  <c r="F146" i="10"/>
  <c r="E146" i="10"/>
  <c r="G147" i="10"/>
  <c r="D145" i="10"/>
  <c r="E140" i="10"/>
  <c r="D140" i="10"/>
  <c r="D139" i="10" s="1"/>
  <c r="C140" i="10"/>
  <c r="C139" i="10" s="1"/>
  <c r="C138" i="10" s="1"/>
  <c r="C135" i="10" s="1"/>
  <c r="C45" i="10"/>
  <c r="E45" i="10"/>
  <c r="D45" i="10"/>
  <c r="C32" i="10"/>
  <c r="E32" i="10"/>
  <c r="D32" i="10"/>
  <c r="H113" i="10" l="1"/>
  <c r="G113" i="10"/>
  <c r="G441" i="10"/>
  <c r="H441" i="10"/>
  <c r="F441" i="10"/>
  <c r="F438" i="10"/>
  <c r="F259" i="10"/>
  <c r="D256" i="10"/>
  <c r="F256" i="10" s="1"/>
  <c r="H256" i="10"/>
  <c r="G259" i="10"/>
  <c r="H152" i="10"/>
  <c r="F152" i="10"/>
  <c r="G149" i="10"/>
  <c r="H149" i="10"/>
  <c r="F149" i="10"/>
  <c r="H146" i="10"/>
  <c r="G146" i="10"/>
  <c r="E145" i="10"/>
  <c r="F145" i="10"/>
  <c r="D142" i="10"/>
  <c r="F142" i="10" s="1"/>
  <c r="F140" i="10"/>
  <c r="H140" i="10"/>
  <c r="F139" i="10"/>
  <c r="E139" i="10"/>
  <c r="G140" i="10"/>
  <c r="D138" i="10"/>
  <c r="E28" i="7"/>
  <c r="D28" i="7"/>
  <c r="G256" i="10" l="1"/>
  <c r="H438" i="10"/>
  <c r="G438" i="10"/>
  <c r="H145" i="10"/>
  <c r="G145" i="10"/>
  <c r="E142" i="10"/>
  <c r="F138" i="10"/>
  <c r="D135" i="10"/>
  <c r="F135" i="10" s="1"/>
  <c r="H139" i="10"/>
  <c r="G139" i="10"/>
  <c r="E138" i="10"/>
  <c r="C6" i="17"/>
  <c r="C13" i="17"/>
  <c r="C19" i="17"/>
  <c r="C27" i="17"/>
  <c r="D6" i="17"/>
  <c r="E6" i="17"/>
  <c r="D13" i="17"/>
  <c r="E13" i="17"/>
  <c r="D19" i="17"/>
  <c r="D27" i="17"/>
  <c r="E27" i="17"/>
  <c r="D5" i="17" l="1"/>
  <c r="D18" i="17"/>
  <c r="H142" i="10"/>
  <c r="G142" i="10"/>
  <c r="H138" i="10"/>
  <c r="G138" i="10"/>
  <c r="E135" i="10"/>
  <c r="C5" i="17"/>
  <c r="E18" i="17"/>
  <c r="C18" i="17"/>
  <c r="E5" i="17"/>
  <c r="H135" i="10" l="1"/>
  <c r="G135" i="10"/>
  <c r="H23" i="7"/>
  <c r="H16" i="7"/>
  <c r="G28" i="7"/>
  <c r="G23" i="7"/>
  <c r="G16" i="7"/>
  <c r="F23" i="7"/>
  <c r="F16" i="7"/>
  <c r="E27" i="7"/>
  <c r="E22" i="7"/>
  <c r="E21" i="7" s="1"/>
  <c r="E14" i="7"/>
  <c r="E13" i="7" s="1"/>
  <c r="E9" i="7" s="1"/>
  <c r="D27" i="7"/>
  <c r="D25" i="7" s="1"/>
  <c r="D22" i="7"/>
  <c r="D21" i="7" s="1"/>
  <c r="D19" i="7" s="1"/>
  <c r="D14" i="7"/>
  <c r="G22" i="7" l="1"/>
  <c r="G19" i="7"/>
  <c r="G21" i="7"/>
  <c r="G25" i="7"/>
  <c r="G27" i="7"/>
  <c r="D13" i="7"/>
  <c r="G13" i="7" s="1"/>
  <c r="G14" i="7"/>
  <c r="E17" i="7"/>
  <c r="E8" i="7" s="1"/>
  <c r="E7" i="7" s="1"/>
  <c r="D17" i="7"/>
  <c r="G175" i="10"/>
  <c r="E178" i="10"/>
  <c r="D178" i="10"/>
  <c r="E176" i="10"/>
  <c r="E174" i="10" s="1"/>
  <c r="D176" i="10"/>
  <c r="D174" i="10" s="1"/>
  <c r="E268" i="10"/>
  <c r="E267" i="10" s="1"/>
  <c r="E266" i="10" s="1"/>
  <c r="D268" i="10"/>
  <c r="D267" i="10" s="1"/>
  <c r="D266" i="10" s="1"/>
  <c r="C178" i="10"/>
  <c r="C176" i="10"/>
  <c r="C268" i="10"/>
  <c r="C267" i="10" s="1"/>
  <c r="C266" i="10" s="1"/>
  <c r="C263" i="10" s="1"/>
  <c r="E635" i="10"/>
  <c r="D635" i="10"/>
  <c r="E633" i="10"/>
  <c r="D633" i="10"/>
  <c r="E631" i="10"/>
  <c r="D631" i="10"/>
  <c r="E626" i="10"/>
  <c r="D626" i="10"/>
  <c r="E603" i="10"/>
  <c r="D603" i="10"/>
  <c r="E594" i="10"/>
  <c r="D594" i="10"/>
  <c r="E579" i="10"/>
  <c r="D579" i="10"/>
  <c r="D578" i="10" s="1"/>
  <c r="E572" i="10"/>
  <c r="D572" i="10"/>
  <c r="D571" i="10" s="1"/>
  <c r="E565" i="10"/>
  <c r="D565" i="10"/>
  <c r="E558" i="10"/>
  <c r="D558" i="10"/>
  <c r="E551" i="10"/>
  <c r="D551" i="10"/>
  <c r="D550" i="10" s="1"/>
  <c r="D602" i="10" l="1"/>
  <c r="E602" i="10"/>
  <c r="F178" i="10"/>
  <c r="D11" i="7"/>
  <c r="G17" i="7"/>
  <c r="H178" i="10"/>
  <c r="F176" i="10"/>
  <c r="F267" i="10"/>
  <c r="H263" i="10"/>
  <c r="G268" i="10"/>
  <c r="G178" i="10"/>
  <c r="H266" i="10"/>
  <c r="H176" i="10"/>
  <c r="F266" i="10"/>
  <c r="G176" i="10"/>
  <c r="G174" i="10"/>
  <c r="H268" i="10"/>
  <c r="G267" i="10"/>
  <c r="G266" i="10"/>
  <c r="H267" i="10"/>
  <c r="F268" i="10"/>
  <c r="D170" i="10"/>
  <c r="G171" i="10"/>
  <c r="E170" i="10"/>
  <c r="G263" i="10"/>
  <c r="F263" i="10"/>
  <c r="C175" i="10"/>
  <c r="G607" i="10"/>
  <c r="E557" i="10"/>
  <c r="G558" i="10"/>
  <c r="E571" i="10"/>
  <c r="G572" i="10"/>
  <c r="E585" i="10"/>
  <c r="G586" i="10"/>
  <c r="G603" i="10"/>
  <c r="G621" i="10"/>
  <c r="G631" i="10"/>
  <c r="G635" i="10"/>
  <c r="D564" i="10"/>
  <c r="D577" i="10"/>
  <c r="D593" i="10"/>
  <c r="G594" i="10"/>
  <c r="G626" i="10"/>
  <c r="D557" i="10"/>
  <c r="D570" i="10"/>
  <c r="D585" i="10"/>
  <c r="G633" i="10"/>
  <c r="E550" i="10"/>
  <c r="G551" i="10"/>
  <c r="E564" i="10"/>
  <c r="E578" i="10"/>
  <c r="G579" i="10"/>
  <c r="E593" i="10"/>
  <c r="G565" i="10"/>
  <c r="E620" i="10"/>
  <c r="D620" i="10"/>
  <c r="E542" i="10"/>
  <c r="D542" i="10"/>
  <c r="D541" i="10" s="1"/>
  <c r="D540" i="10" s="1"/>
  <c r="D533" i="10"/>
  <c r="E526" i="10"/>
  <c r="D526" i="10"/>
  <c r="D525" i="10" s="1"/>
  <c r="E503" i="10"/>
  <c r="D503" i="10"/>
  <c r="D502" i="10" s="1"/>
  <c r="E496" i="10"/>
  <c r="D496" i="10"/>
  <c r="D495" i="10" s="1"/>
  <c r="E489" i="10"/>
  <c r="D489" i="10"/>
  <c r="D488" i="10" s="1"/>
  <c r="E482" i="10"/>
  <c r="D482" i="10"/>
  <c r="D481" i="10" s="1"/>
  <c r="E473" i="10"/>
  <c r="D473" i="10"/>
  <c r="D472" i="10" s="1"/>
  <c r="E466" i="10"/>
  <c r="D466" i="10"/>
  <c r="D465" i="10" s="1"/>
  <c r="E459" i="10"/>
  <c r="D459" i="10"/>
  <c r="D458" i="10" s="1"/>
  <c r="E452" i="10"/>
  <c r="D452" i="10"/>
  <c r="D451" i="10" s="1"/>
  <c r="E436" i="10"/>
  <c r="D436" i="10"/>
  <c r="D435" i="10" s="1"/>
  <c r="D434" i="10" s="1"/>
  <c r="E429" i="10"/>
  <c r="E428" i="10" s="1"/>
  <c r="D429" i="10"/>
  <c r="D428" i="10" s="1"/>
  <c r="E422" i="10"/>
  <c r="E421" i="10" s="1"/>
  <c r="D422" i="10"/>
  <c r="D421" i="10" s="1"/>
  <c r="E407" i="10"/>
  <c r="E406" i="10" s="1"/>
  <c r="D407" i="10"/>
  <c r="D406" i="10" s="1"/>
  <c r="E400" i="10"/>
  <c r="E399" i="10" s="1"/>
  <c r="D400" i="10"/>
  <c r="D399" i="10" s="1"/>
  <c r="E393" i="10"/>
  <c r="E392" i="10" s="1"/>
  <c r="D393" i="10"/>
  <c r="D392" i="10" s="1"/>
  <c r="E377" i="10"/>
  <c r="E376" i="10" s="1"/>
  <c r="D377" i="10"/>
  <c r="D376" i="10" s="1"/>
  <c r="E370" i="10"/>
  <c r="E369" i="10" s="1"/>
  <c r="D370" i="10"/>
  <c r="D369" i="10" s="1"/>
  <c r="E363" i="10"/>
  <c r="E362" i="10" s="1"/>
  <c r="D363" i="10"/>
  <c r="D362" i="10" s="1"/>
  <c r="E347" i="10"/>
  <c r="E346" i="10" s="1"/>
  <c r="D347" i="10"/>
  <c r="E339" i="10"/>
  <c r="D339" i="10"/>
  <c r="D338" i="10" s="1"/>
  <c r="E322" i="10"/>
  <c r="D322" i="10"/>
  <c r="D321" i="10" s="1"/>
  <c r="D312" i="10"/>
  <c r="E305" i="10"/>
  <c r="D305" i="10"/>
  <c r="D304" i="10" s="1"/>
  <c r="E298" i="10"/>
  <c r="D298" i="10"/>
  <c r="D297" i="10" s="1"/>
  <c r="E291" i="10"/>
  <c r="E290" i="10" s="1"/>
  <c r="D291" i="10"/>
  <c r="D290" i="10" s="1"/>
  <c r="E254" i="10"/>
  <c r="D254" i="10"/>
  <c r="D253" i="10" s="1"/>
  <c r="E247" i="10"/>
  <c r="D247" i="10"/>
  <c r="D246" i="10" s="1"/>
  <c r="E240" i="10"/>
  <c r="D240" i="10"/>
  <c r="D239" i="10" s="1"/>
  <c r="E233" i="10"/>
  <c r="E232" i="10" s="1"/>
  <c r="D233" i="10"/>
  <c r="D232" i="10" s="1"/>
  <c r="E224" i="10"/>
  <c r="D224" i="10"/>
  <c r="D223" i="10" s="1"/>
  <c r="E217" i="10"/>
  <c r="D217" i="10"/>
  <c r="D216" i="10" s="1"/>
  <c r="E186" i="10"/>
  <c r="D186" i="10"/>
  <c r="E133" i="10"/>
  <c r="D133" i="10"/>
  <c r="E108" i="10"/>
  <c r="D108" i="10"/>
  <c r="E98" i="10"/>
  <c r="D98" i="10"/>
  <c r="E92" i="10"/>
  <c r="D92" i="10"/>
  <c r="E90" i="10"/>
  <c r="D90" i="10"/>
  <c r="E85" i="10"/>
  <c r="D85" i="10"/>
  <c r="E83" i="10"/>
  <c r="D83" i="10"/>
  <c r="E79" i="10"/>
  <c r="D79" i="10"/>
  <c r="E75" i="10"/>
  <c r="D75" i="10"/>
  <c r="E71" i="10"/>
  <c r="D71" i="10"/>
  <c r="E68" i="10"/>
  <c r="D68" i="10"/>
  <c r="E61" i="10"/>
  <c r="D61" i="10"/>
  <c r="E55" i="10"/>
  <c r="D55" i="10"/>
  <c r="E50" i="10"/>
  <c r="D50" i="10"/>
  <c r="E21" i="10"/>
  <c r="D21" i="10"/>
  <c r="E16" i="10"/>
  <c r="D16" i="10"/>
  <c r="E11" i="10"/>
  <c r="D11" i="10"/>
  <c r="G11" i="7" l="1"/>
  <c r="D9" i="7"/>
  <c r="C174" i="10"/>
  <c r="F175" i="10"/>
  <c r="H175" i="10"/>
  <c r="G170" i="10"/>
  <c r="G290" i="10"/>
  <c r="G13" i="10"/>
  <c r="D20" i="10"/>
  <c r="D97" i="10"/>
  <c r="E216" i="10"/>
  <c r="G217" i="10"/>
  <c r="G224" i="10"/>
  <c r="G233" i="10"/>
  <c r="G240" i="10"/>
  <c r="G247" i="10"/>
  <c r="G254" i="10"/>
  <c r="G291" i="10"/>
  <c r="G298" i="10"/>
  <c r="G305" i="10"/>
  <c r="G313" i="10"/>
  <c r="G322" i="10"/>
  <c r="G339" i="10"/>
  <c r="D361" i="10"/>
  <c r="D368" i="10"/>
  <c r="D375" i="10"/>
  <c r="D391" i="10"/>
  <c r="D398" i="10"/>
  <c r="D405" i="10"/>
  <c r="D420" i="10"/>
  <c r="D427" i="10"/>
  <c r="G436" i="10"/>
  <c r="G452" i="10"/>
  <c r="G459" i="10"/>
  <c r="G466" i="10"/>
  <c r="G473" i="10"/>
  <c r="G482" i="10"/>
  <c r="G489" i="10"/>
  <c r="G496" i="10"/>
  <c r="G503" i="10"/>
  <c r="G526" i="10"/>
  <c r="G534" i="10"/>
  <c r="G542" i="10"/>
  <c r="E597" i="10"/>
  <c r="G599" i="10"/>
  <c r="E563" i="10"/>
  <c r="G564" i="10"/>
  <c r="D584" i="10"/>
  <c r="D556" i="10"/>
  <c r="D592" i="10"/>
  <c r="D563" i="10"/>
  <c r="E570" i="10"/>
  <c r="G571" i="10"/>
  <c r="G21" i="10"/>
  <c r="G45" i="10"/>
  <c r="G55" i="10"/>
  <c r="E44" i="10"/>
  <c r="G68" i="10"/>
  <c r="G75" i="10"/>
  <c r="E78" i="10"/>
  <c r="G83" i="10"/>
  <c r="G90" i="10"/>
  <c r="E97" i="10"/>
  <c r="G98" i="10"/>
  <c r="G109" i="10"/>
  <c r="G133" i="10"/>
  <c r="G186" i="10"/>
  <c r="G209" i="10"/>
  <c r="D222" i="10"/>
  <c r="D231" i="10"/>
  <c r="D238" i="10"/>
  <c r="D245" i="10"/>
  <c r="D252" i="10"/>
  <c r="D289" i="10"/>
  <c r="D296" i="10"/>
  <c r="D303" i="10"/>
  <c r="D311" i="10"/>
  <c r="D320" i="10"/>
  <c r="D337" i="10"/>
  <c r="E345" i="10"/>
  <c r="E361" i="10"/>
  <c r="G362" i="10"/>
  <c r="E368" i="10"/>
  <c r="G369" i="10"/>
  <c r="E375" i="10"/>
  <c r="G376" i="10"/>
  <c r="E391" i="10"/>
  <c r="G392" i="10"/>
  <c r="E398" i="10"/>
  <c r="G399" i="10"/>
  <c r="E405" i="10"/>
  <c r="G406" i="10"/>
  <c r="E420" i="10"/>
  <c r="G421" i="10"/>
  <c r="E427" i="10"/>
  <c r="G428" i="10"/>
  <c r="D450" i="10"/>
  <c r="D457" i="10"/>
  <c r="D464" i="10"/>
  <c r="D471" i="10"/>
  <c r="D480" i="10"/>
  <c r="D487" i="10"/>
  <c r="D494" i="10"/>
  <c r="D501" i="10"/>
  <c r="D524" i="10"/>
  <c r="D532" i="10"/>
  <c r="E584" i="10"/>
  <c r="G585" i="10"/>
  <c r="G11" i="10"/>
  <c r="G16" i="10"/>
  <c r="D44" i="10"/>
  <c r="D78" i="10"/>
  <c r="D132" i="10"/>
  <c r="D185" i="10"/>
  <c r="D215" i="10"/>
  <c r="E223" i="10"/>
  <c r="E239" i="10"/>
  <c r="E246" i="10"/>
  <c r="E253" i="10"/>
  <c r="E297" i="10"/>
  <c r="E304" i="10"/>
  <c r="E312" i="10"/>
  <c r="E321" i="10"/>
  <c r="E338" i="10"/>
  <c r="E435" i="10"/>
  <c r="E451" i="10"/>
  <c r="E458" i="10"/>
  <c r="E465" i="10"/>
  <c r="E472" i="10"/>
  <c r="E481" i="10"/>
  <c r="E488" i="10"/>
  <c r="E495" i="10"/>
  <c r="E502" i="10"/>
  <c r="E525" i="10"/>
  <c r="E533" i="10"/>
  <c r="E541" i="10"/>
  <c r="G602" i="10"/>
  <c r="G620" i="10"/>
  <c r="E577" i="10"/>
  <c r="G578" i="10"/>
  <c r="D597" i="10"/>
  <c r="E20" i="10"/>
  <c r="E9" i="10" s="1"/>
  <c r="G32" i="10"/>
  <c r="G50" i="10"/>
  <c r="G61" i="10"/>
  <c r="G71" i="10"/>
  <c r="G79" i="10"/>
  <c r="G85" i="10"/>
  <c r="G92" i="10"/>
  <c r="G99" i="10"/>
  <c r="E132" i="10"/>
  <c r="E185" i="10"/>
  <c r="G363" i="10"/>
  <c r="G370" i="10"/>
  <c r="G377" i="10"/>
  <c r="G393" i="10"/>
  <c r="G400" i="10"/>
  <c r="G407" i="10"/>
  <c r="G422" i="10"/>
  <c r="G429" i="10"/>
  <c r="E592" i="10"/>
  <c r="G593" i="10"/>
  <c r="E549" i="10"/>
  <c r="G550" i="10"/>
  <c r="E556" i="10"/>
  <c r="G557" i="10"/>
  <c r="G347" i="10"/>
  <c r="D346" i="10"/>
  <c r="D8" i="7" l="1"/>
  <c r="G9" i="7"/>
  <c r="C171" i="10"/>
  <c r="F174" i="10"/>
  <c r="H174" i="10"/>
  <c r="D9" i="10"/>
  <c r="E131" i="10"/>
  <c r="G132" i="10"/>
  <c r="D596" i="10"/>
  <c r="E615" i="10"/>
  <c r="G617" i="10"/>
  <c r="E532" i="10"/>
  <c r="G533" i="10"/>
  <c r="E494" i="10"/>
  <c r="G495" i="10"/>
  <c r="E464" i="10"/>
  <c r="G465" i="10"/>
  <c r="E337" i="10"/>
  <c r="G338" i="10"/>
  <c r="E296" i="10"/>
  <c r="G297" i="10"/>
  <c r="E245" i="10"/>
  <c r="G246" i="10"/>
  <c r="D131" i="10"/>
  <c r="D615" i="10"/>
  <c r="G427" i="10"/>
  <c r="G391" i="10"/>
  <c r="E596" i="10"/>
  <c r="G597" i="10"/>
  <c r="G108" i="10"/>
  <c r="G592" i="10"/>
  <c r="G577" i="10"/>
  <c r="E524" i="10"/>
  <c r="G525" i="10"/>
  <c r="E487" i="10"/>
  <c r="G488" i="10"/>
  <c r="E457" i="10"/>
  <c r="G458" i="10"/>
  <c r="E320" i="10"/>
  <c r="G321" i="10"/>
  <c r="E289" i="10"/>
  <c r="E238" i="10"/>
  <c r="G239" i="10"/>
  <c r="G398" i="10"/>
  <c r="G361" i="10"/>
  <c r="D307" i="10"/>
  <c r="G97" i="10"/>
  <c r="G563" i="10"/>
  <c r="D31" i="10"/>
  <c r="G20" i="10"/>
  <c r="E501" i="10"/>
  <c r="G502" i="10"/>
  <c r="E480" i="10"/>
  <c r="G481" i="10"/>
  <c r="E450" i="10"/>
  <c r="G451" i="10"/>
  <c r="E311" i="10"/>
  <c r="G312" i="10"/>
  <c r="G232" i="10"/>
  <c r="G584" i="10"/>
  <c r="D537" i="10"/>
  <c r="G405" i="10"/>
  <c r="G368" i="10"/>
  <c r="G78" i="10"/>
  <c r="G570" i="10"/>
  <c r="G10" i="10"/>
  <c r="E31" i="10"/>
  <c r="G556" i="10"/>
  <c r="E184" i="10"/>
  <c r="G185" i="10"/>
  <c r="E540" i="10"/>
  <c r="G541" i="10"/>
  <c r="E471" i="10"/>
  <c r="G472" i="10"/>
  <c r="E434" i="10"/>
  <c r="G435" i="10"/>
  <c r="E303" i="10"/>
  <c r="G304" i="10"/>
  <c r="E252" i="10"/>
  <c r="G253" i="10"/>
  <c r="E222" i="10"/>
  <c r="G223" i="10"/>
  <c r="D184" i="10"/>
  <c r="G420" i="10"/>
  <c r="G375" i="10"/>
  <c r="E342" i="10"/>
  <c r="E332" i="10" s="1"/>
  <c r="D249" i="10"/>
  <c r="G44" i="10"/>
  <c r="E215" i="10"/>
  <c r="G216" i="10"/>
  <c r="D345" i="10"/>
  <c r="G346" i="10"/>
  <c r="G107" i="10"/>
  <c r="C254" i="10"/>
  <c r="C253" i="10" s="1"/>
  <c r="H253" i="10" s="1"/>
  <c r="D227" i="10" l="1"/>
  <c r="D416" i="10"/>
  <c r="D203" i="10"/>
  <c r="D387" i="10"/>
  <c r="E387" i="10"/>
  <c r="D5" i="10"/>
  <c r="D7" i="7"/>
  <c r="G7" i="7" s="1"/>
  <c r="G8" i="7"/>
  <c r="C170" i="10"/>
  <c r="H171" i="10"/>
  <c r="F171" i="10"/>
  <c r="G9" i="10"/>
  <c r="G215" i="10"/>
  <c r="D181" i="10"/>
  <c r="D180" i="10" s="1"/>
  <c r="E416" i="10"/>
  <c r="G434" i="10"/>
  <c r="E181" i="10"/>
  <c r="E180" i="10" s="1"/>
  <c r="G184" i="10"/>
  <c r="E30" i="10"/>
  <c r="G31" i="10"/>
  <c r="G567" i="10"/>
  <c r="G402" i="10"/>
  <c r="G501" i="10"/>
  <c r="E545" i="10"/>
  <c r="D30" i="10"/>
  <c r="G395" i="10"/>
  <c r="G457" i="10"/>
  <c r="G296" i="10"/>
  <c r="G532" i="10"/>
  <c r="G303" i="10"/>
  <c r="G540" i="10"/>
  <c r="G365" i="10"/>
  <c r="G231" i="10"/>
  <c r="G480" i="10"/>
  <c r="G358" i="10"/>
  <c r="G320" i="10"/>
  <c r="G574" i="10"/>
  <c r="G424" i="10"/>
  <c r="D528" i="10"/>
  <c r="G245" i="10"/>
  <c r="G494" i="10"/>
  <c r="E128" i="10"/>
  <c r="E120" i="10" s="1"/>
  <c r="G131" i="10"/>
  <c r="C252" i="10"/>
  <c r="H252" i="10" s="1"/>
  <c r="F253" i="10"/>
  <c r="D285" i="10"/>
  <c r="G417" i="10"/>
  <c r="G252" i="10"/>
  <c r="D520" i="10"/>
  <c r="G450" i="10"/>
  <c r="G94" i="10"/>
  <c r="G289" i="10"/>
  <c r="G524" i="10"/>
  <c r="G388" i="10"/>
  <c r="D128" i="10"/>
  <c r="D120" i="10" s="1"/>
  <c r="G464" i="10"/>
  <c r="H254" i="10"/>
  <c r="F254" i="10"/>
  <c r="G372" i="10"/>
  <c r="E203" i="10"/>
  <c r="G222" i="10"/>
  <c r="G471" i="10"/>
  <c r="G553" i="10"/>
  <c r="G581" i="10"/>
  <c r="E308" i="10"/>
  <c r="E307" i="10" s="1"/>
  <c r="G311" i="10"/>
  <c r="G560" i="10"/>
  <c r="G238" i="10"/>
  <c r="G487" i="10"/>
  <c r="G589" i="10"/>
  <c r="G6" i="10"/>
  <c r="G596" i="10"/>
  <c r="D446" i="10"/>
  <c r="D614" i="10"/>
  <c r="G337" i="10"/>
  <c r="E614" i="10"/>
  <c r="G615" i="10"/>
  <c r="D342" i="10"/>
  <c r="D332" i="10" s="1"/>
  <c r="G345" i="10"/>
  <c r="G104" i="10"/>
  <c r="C50" i="10"/>
  <c r="C99" i="10"/>
  <c r="C79" i="10"/>
  <c r="C68" i="10"/>
  <c r="C61" i="10"/>
  <c r="C55" i="10"/>
  <c r="E227" i="10" l="1"/>
  <c r="G203" i="10"/>
  <c r="G120" i="10"/>
  <c r="H170" i="10"/>
  <c r="F170" i="10"/>
  <c r="F61" i="10"/>
  <c r="H61" i="10"/>
  <c r="H50" i="10"/>
  <c r="F50" i="10"/>
  <c r="G334" i="10"/>
  <c r="G484" i="10"/>
  <c r="G219" i="10"/>
  <c r="G461" i="10"/>
  <c r="E520" i="10"/>
  <c r="G521" i="10"/>
  <c r="G242" i="10"/>
  <c r="G30" i="10"/>
  <c r="F32" i="10"/>
  <c r="H32" i="10"/>
  <c r="F68" i="10"/>
  <c r="H68" i="10"/>
  <c r="H45" i="10"/>
  <c r="F45" i="10"/>
  <c r="G614" i="10"/>
  <c r="G468" i="10"/>
  <c r="G447" i="10"/>
  <c r="E446" i="10"/>
  <c r="G249" i="10"/>
  <c r="G128" i="10"/>
  <c r="G491" i="10"/>
  <c r="G293" i="10"/>
  <c r="F79" i="10"/>
  <c r="H79" i="10"/>
  <c r="G416" i="10"/>
  <c r="C249" i="10"/>
  <c r="F249" i="10" s="1"/>
  <c r="F252" i="10"/>
  <c r="G317" i="10"/>
  <c r="G228" i="10"/>
  <c r="G300" i="10"/>
  <c r="G529" i="10"/>
  <c r="E528" i="10"/>
  <c r="G431" i="10"/>
  <c r="F55" i="10"/>
  <c r="H55" i="10"/>
  <c r="H99" i="10"/>
  <c r="F99" i="10"/>
  <c r="G235" i="10"/>
  <c r="G308" i="10"/>
  <c r="G387" i="10"/>
  <c r="G286" i="10"/>
  <c r="E285" i="10"/>
  <c r="E4" i="10" s="1"/>
  <c r="E3" i="10" s="1"/>
  <c r="G477" i="10"/>
  <c r="G537" i="10"/>
  <c r="G454" i="10"/>
  <c r="G498" i="10"/>
  <c r="G181" i="10"/>
  <c r="G212" i="10"/>
  <c r="G342" i="10"/>
  <c r="C11" i="10"/>
  <c r="H249" i="10" l="1"/>
  <c r="G307" i="10"/>
  <c r="G227" i="10"/>
  <c r="G180" i="10"/>
  <c r="G27" i="10"/>
  <c r="G476" i="10"/>
  <c r="G446" i="10"/>
  <c r="F11" i="10"/>
  <c r="H11" i="10"/>
  <c r="G285" i="10"/>
  <c r="G528" i="10"/>
  <c r="G520" i="10"/>
  <c r="G332" i="10"/>
  <c r="G5" i="10" l="1"/>
  <c r="C31" i="2" l="1"/>
  <c r="C85" i="10" l="1"/>
  <c r="C603" i="10"/>
  <c r="C10" i="2"/>
  <c r="C14" i="2"/>
  <c r="C35" i="2"/>
  <c r="C26" i="2"/>
  <c r="C71" i="10"/>
  <c r="C21" i="10"/>
  <c r="C22" i="2"/>
  <c r="C626" i="10"/>
  <c r="C602" i="10" l="1"/>
  <c r="C599" i="10"/>
  <c r="F626" i="10"/>
  <c r="H626" i="10"/>
  <c r="H603" i="10"/>
  <c r="F603" i="10"/>
  <c r="F21" i="10"/>
  <c r="H21" i="10"/>
  <c r="F607" i="10"/>
  <c r="H607" i="10"/>
  <c r="F621" i="10"/>
  <c r="H621" i="10"/>
  <c r="F71" i="10"/>
  <c r="H71" i="10"/>
  <c r="C44" i="10"/>
  <c r="H85" i="10"/>
  <c r="F85" i="10"/>
  <c r="C34" i="2"/>
  <c r="C633" i="10"/>
  <c r="F599" i="10" l="1"/>
  <c r="H599" i="10"/>
  <c r="H44" i="10"/>
  <c r="F44" i="10"/>
  <c r="H602" i="10"/>
  <c r="F602" i="10"/>
  <c r="H633" i="10"/>
  <c r="F633" i="10"/>
  <c r="C347" i="10"/>
  <c r="C32" i="5"/>
  <c r="C542" i="10"/>
  <c r="C75" i="10"/>
  <c r="F75" i="10" l="1"/>
  <c r="H75" i="10"/>
  <c r="C346" i="10"/>
  <c r="H347" i="10"/>
  <c r="F347" i="10"/>
  <c r="C312" i="10"/>
  <c r="F313" i="10"/>
  <c r="H313" i="10"/>
  <c r="C541" i="10"/>
  <c r="F542" i="10"/>
  <c r="H542" i="10"/>
  <c r="C540" i="10" l="1"/>
  <c r="F541" i="10"/>
  <c r="H541" i="10"/>
  <c r="C345" i="10"/>
  <c r="H346" i="10"/>
  <c r="F346" i="10"/>
  <c r="C311" i="10"/>
  <c r="F312" i="10"/>
  <c r="H312" i="10"/>
  <c r="C537" i="10" l="1"/>
  <c r="F540" i="10"/>
  <c r="H540" i="10"/>
  <c r="C342" i="10"/>
  <c r="H345" i="10"/>
  <c r="F345" i="10"/>
  <c r="C308" i="10"/>
  <c r="F311" i="10"/>
  <c r="H311" i="10"/>
  <c r="C20" i="5"/>
  <c r="C24" i="5"/>
  <c r="C20" i="2"/>
  <c r="C9" i="5"/>
  <c r="C13" i="5"/>
  <c r="C29" i="5"/>
  <c r="C26" i="5"/>
  <c r="C17" i="5"/>
  <c r="C186" i="10"/>
  <c r="C133" i="10"/>
  <c r="C594" i="10"/>
  <c r="C98" i="10"/>
  <c r="C503" i="10"/>
  <c r="C452" i="10"/>
  <c r="C407" i="10"/>
  <c r="C322" i="10"/>
  <c r="C20" i="10"/>
  <c r="C377" i="10"/>
  <c r="C635" i="10"/>
  <c r="C631" i="10"/>
  <c r="C597" i="10"/>
  <c r="C370" i="10"/>
  <c r="C363" i="10"/>
  <c r="C339" i="10"/>
  <c r="C579" i="10"/>
  <c r="C572" i="10"/>
  <c r="C565" i="10"/>
  <c r="C558" i="10"/>
  <c r="C551" i="10"/>
  <c r="C526" i="10"/>
  <c r="C496" i="10"/>
  <c r="C489" i="10"/>
  <c r="C482" i="10"/>
  <c r="C473" i="10"/>
  <c r="C466" i="10"/>
  <c r="C459" i="10"/>
  <c r="C436" i="10"/>
  <c r="C429" i="10"/>
  <c r="C422" i="10"/>
  <c r="C400" i="10"/>
  <c r="C393" i="10"/>
  <c r="C305" i="10"/>
  <c r="C298" i="10"/>
  <c r="C291" i="10"/>
  <c r="C247" i="10"/>
  <c r="C240" i="10"/>
  <c r="C233" i="10"/>
  <c r="C224" i="10"/>
  <c r="C217" i="10"/>
  <c r="C108" i="10"/>
  <c r="C92" i="10"/>
  <c r="C90" i="10"/>
  <c r="C83" i="10"/>
  <c r="C16" i="10"/>
  <c r="C28" i="7"/>
  <c r="C29" i="2"/>
  <c r="C22" i="7"/>
  <c r="C14" i="7"/>
  <c r="C620" i="10" l="1"/>
  <c r="C617" i="10" s="1"/>
  <c r="C615" i="10" s="1"/>
  <c r="C27" i="7"/>
  <c r="H28" i="7"/>
  <c r="F28" i="7"/>
  <c r="C21" i="7"/>
  <c r="H22" i="7"/>
  <c r="F22" i="7"/>
  <c r="H14" i="7"/>
  <c r="F14" i="7"/>
  <c r="H90" i="10"/>
  <c r="F90" i="10"/>
  <c r="C232" i="10"/>
  <c r="F233" i="10"/>
  <c r="H233" i="10"/>
  <c r="C290" i="10"/>
  <c r="F291" i="10"/>
  <c r="H291" i="10"/>
  <c r="C399" i="10"/>
  <c r="F400" i="10"/>
  <c r="H400" i="10"/>
  <c r="C458" i="10"/>
  <c r="H459" i="10"/>
  <c r="F459" i="10"/>
  <c r="C488" i="10"/>
  <c r="H489" i="10"/>
  <c r="F489" i="10"/>
  <c r="C533" i="10"/>
  <c r="H534" i="10"/>
  <c r="F534" i="10"/>
  <c r="C571" i="10"/>
  <c r="F572" i="10"/>
  <c r="H572" i="10"/>
  <c r="C369" i="10"/>
  <c r="F370" i="10"/>
  <c r="H370" i="10"/>
  <c r="C376" i="10"/>
  <c r="H377" i="10"/>
  <c r="F377" i="10"/>
  <c r="C451" i="10"/>
  <c r="F452" i="10"/>
  <c r="H452" i="10"/>
  <c r="C593" i="10"/>
  <c r="H594" i="10"/>
  <c r="F594" i="10"/>
  <c r="F537" i="10"/>
  <c r="H537" i="10"/>
  <c r="F13" i="10"/>
  <c r="H13" i="10"/>
  <c r="F92" i="10"/>
  <c r="H92" i="10"/>
  <c r="H209" i="10"/>
  <c r="F209" i="10"/>
  <c r="C239" i="10"/>
  <c r="H240" i="10"/>
  <c r="F240" i="10"/>
  <c r="C297" i="10"/>
  <c r="H298" i="10"/>
  <c r="F298" i="10"/>
  <c r="C421" i="10"/>
  <c r="H422" i="10"/>
  <c r="F422" i="10"/>
  <c r="H466" i="10"/>
  <c r="F466" i="10"/>
  <c r="C495" i="10"/>
  <c r="H496" i="10"/>
  <c r="F496" i="10"/>
  <c r="C550" i="10"/>
  <c r="F551" i="10"/>
  <c r="H551" i="10"/>
  <c r="C578" i="10"/>
  <c r="F579" i="10"/>
  <c r="H579" i="10"/>
  <c r="H597" i="10"/>
  <c r="F597" i="10"/>
  <c r="H20" i="10"/>
  <c r="F20" i="10"/>
  <c r="C502" i="10"/>
  <c r="F503" i="10"/>
  <c r="H503" i="10"/>
  <c r="C132" i="10"/>
  <c r="F133" i="10"/>
  <c r="H133" i="10"/>
  <c r="H342" i="10"/>
  <c r="F342" i="10"/>
  <c r="F16" i="10"/>
  <c r="H16" i="10"/>
  <c r="C216" i="10"/>
  <c r="H217" i="10"/>
  <c r="F217" i="10"/>
  <c r="C246" i="10"/>
  <c r="H247" i="10"/>
  <c r="F247" i="10"/>
  <c r="C304" i="10"/>
  <c r="H305" i="10"/>
  <c r="F305" i="10"/>
  <c r="C428" i="10"/>
  <c r="F429" i="10"/>
  <c r="H429" i="10"/>
  <c r="C472" i="10"/>
  <c r="F473" i="10"/>
  <c r="H473" i="10"/>
  <c r="C557" i="10"/>
  <c r="F558" i="10"/>
  <c r="H558" i="10"/>
  <c r="C338" i="10"/>
  <c r="H339" i="10"/>
  <c r="F339" i="10"/>
  <c r="H631" i="10"/>
  <c r="F631" i="10"/>
  <c r="C321" i="10"/>
  <c r="F322" i="10"/>
  <c r="H322" i="10"/>
  <c r="C97" i="10"/>
  <c r="H98" i="10"/>
  <c r="F98" i="10"/>
  <c r="C185" i="10"/>
  <c r="H186" i="10"/>
  <c r="F186" i="10"/>
  <c r="F308" i="10"/>
  <c r="H308" i="10"/>
  <c r="F83" i="10"/>
  <c r="H83" i="10"/>
  <c r="H109" i="10"/>
  <c r="F109" i="10"/>
  <c r="C223" i="10"/>
  <c r="H224" i="10"/>
  <c r="F224" i="10"/>
  <c r="F393" i="10"/>
  <c r="H393" i="10"/>
  <c r="C435" i="10"/>
  <c r="F436" i="10"/>
  <c r="H436" i="10"/>
  <c r="C481" i="10"/>
  <c r="F482" i="10"/>
  <c r="H482" i="10"/>
  <c r="C525" i="10"/>
  <c r="H526" i="10"/>
  <c r="F526" i="10"/>
  <c r="C564" i="10"/>
  <c r="F565" i="10"/>
  <c r="H565" i="10"/>
  <c r="C362" i="10"/>
  <c r="F363" i="10"/>
  <c r="H363" i="10"/>
  <c r="H635" i="10"/>
  <c r="F635" i="10"/>
  <c r="C406" i="10"/>
  <c r="F407" i="10"/>
  <c r="H407" i="10"/>
  <c r="C585" i="10"/>
  <c r="F586" i="10"/>
  <c r="H586" i="10"/>
  <c r="C392" i="10"/>
  <c r="C10" i="10"/>
  <c r="C9" i="2"/>
  <c r="C8" i="2" s="1"/>
  <c r="C465" i="10"/>
  <c r="C13" i="7"/>
  <c r="C78" i="10"/>
  <c r="C28" i="5"/>
  <c r="C596" i="10"/>
  <c r="C8" i="5"/>
  <c r="C25" i="7" l="1"/>
  <c r="H27" i="7"/>
  <c r="F27" i="7"/>
  <c r="C19" i="7"/>
  <c r="H21" i="7"/>
  <c r="F21" i="7"/>
  <c r="C11" i="7"/>
  <c r="F13" i="7"/>
  <c r="H13" i="7"/>
  <c r="C7" i="5"/>
  <c r="H290" i="10"/>
  <c r="F290" i="10"/>
  <c r="C464" i="10"/>
  <c r="F465" i="10"/>
  <c r="H465" i="10"/>
  <c r="F464" i="10"/>
  <c r="C524" i="10"/>
  <c r="F525" i="10"/>
  <c r="H525" i="10"/>
  <c r="C184" i="10"/>
  <c r="H185" i="10"/>
  <c r="F185" i="10"/>
  <c r="F338" i="10"/>
  <c r="H338" i="10"/>
  <c r="C427" i="10"/>
  <c r="H428" i="10"/>
  <c r="F428" i="10"/>
  <c r="C577" i="10"/>
  <c r="F578" i="10"/>
  <c r="H578" i="10"/>
  <c r="C450" i="10"/>
  <c r="F451" i="10"/>
  <c r="H451" i="10"/>
  <c r="C532" i="10"/>
  <c r="F533" i="10"/>
  <c r="H533" i="10"/>
  <c r="C289" i="10"/>
  <c r="C107" i="10"/>
  <c r="C104" i="10" s="1"/>
  <c r="H108" i="10"/>
  <c r="F108" i="10"/>
  <c r="C405" i="10"/>
  <c r="F406" i="10"/>
  <c r="H406" i="10"/>
  <c r="C563" i="10"/>
  <c r="H564" i="10"/>
  <c r="F564" i="10"/>
  <c r="F620" i="10"/>
  <c r="H620" i="10"/>
  <c r="C471" i="10"/>
  <c r="F472" i="10"/>
  <c r="H472" i="10"/>
  <c r="C215" i="10"/>
  <c r="F216" i="10"/>
  <c r="H216" i="10"/>
  <c r="F502" i="10"/>
  <c r="H502" i="10"/>
  <c r="C238" i="10"/>
  <c r="F239" i="10"/>
  <c r="H239" i="10"/>
  <c r="C592" i="10"/>
  <c r="H593" i="10"/>
  <c r="F593" i="10"/>
  <c r="C570" i="10"/>
  <c r="F571" i="10"/>
  <c r="H571" i="10"/>
  <c r="C398" i="10"/>
  <c r="F399" i="10"/>
  <c r="H399" i="10"/>
  <c r="F596" i="10"/>
  <c r="H596" i="10"/>
  <c r="C501" i="10"/>
  <c r="C31" i="10"/>
  <c r="H78" i="10"/>
  <c r="F78" i="10"/>
  <c r="C9" i="10"/>
  <c r="H10" i="10"/>
  <c r="F10" i="10"/>
  <c r="C584" i="10"/>
  <c r="F585" i="10"/>
  <c r="H585" i="10"/>
  <c r="C361" i="10"/>
  <c r="F362" i="10"/>
  <c r="H362" i="10"/>
  <c r="C434" i="10"/>
  <c r="F435" i="10"/>
  <c r="H435" i="10"/>
  <c r="C222" i="10"/>
  <c r="F223" i="10"/>
  <c r="H223" i="10"/>
  <c r="C320" i="10"/>
  <c r="F321" i="10"/>
  <c r="H321" i="10"/>
  <c r="C245" i="10"/>
  <c r="F246" i="10"/>
  <c r="H246" i="10"/>
  <c r="C131" i="10"/>
  <c r="H132" i="10"/>
  <c r="F132" i="10"/>
  <c r="C494" i="10"/>
  <c r="F495" i="10"/>
  <c r="H495" i="10"/>
  <c r="C296" i="10"/>
  <c r="F297" i="10"/>
  <c r="H297" i="10"/>
  <c r="C368" i="10"/>
  <c r="F369" i="10"/>
  <c r="H369" i="10"/>
  <c r="C457" i="10"/>
  <c r="F458" i="10"/>
  <c r="H458" i="10"/>
  <c r="C337" i="10"/>
  <c r="C391" i="10"/>
  <c r="H392" i="10"/>
  <c r="F392" i="10"/>
  <c r="C480" i="10"/>
  <c r="F481" i="10"/>
  <c r="H481" i="10"/>
  <c r="C94" i="10"/>
  <c r="H97" i="10"/>
  <c r="F97" i="10"/>
  <c r="C556" i="10"/>
  <c r="F557" i="10"/>
  <c r="H557" i="10"/>
  <c r="C303" i="10"/>
  <c r="F304" i="10"/>
  <c r="H304" i="10"/>
  <c r="C549" i="10"/>
  <c r="F550" i="10"/>
  <c r="H550" i="10"/>
  <c r="C420" i="10"/>
  <c r="F421" i="10"/>
  <c r="H421" i="10"/>
  <c r="C375" i="10"/>
  <c r="F376" i="10"/>
  <c r="H376" i="10"/>
  <c r="C487" i="10"/>
  <c r="F488" i="10"/>
  <c r="H488" i="10"/>
  <c r="C231" i="10"/>
  <c r="F232" i="10"/>
  <c r="H232" i="10"/>
  <c r="C17" i="7" l="1"/>
  <c r="H25" i="7"/>
  <c r="F25" i="7"/>
  <c r="H19" i="7"/>
  <c r="F19" i="7"/>
  <c r="C9" i="7"/>
  <c r="C8" i="7" s="1"/>
  <c r="H11" i="7"/>
  <c r="F11" i="7"/>
  <c r="C372" i="10"/>
  <c r="F375" i="10"/>
  <c r="H375" i="10"/>
  <c r="C553" i="10"/>
  <c r="H556" i="10"/>
  <c r="F556" i="10"/>
  <c r="C477" i="10"/>
  <c r="F480" i="10"/>
  <c r="H480" i="10"/>
  <c r="C334" i="10"/>
  <c r="F337" i="10"/>
  <c r="H337" i="10"/>
  <c r="C293" i="10"/>
  <c r="F296" i="10"/>
  <c r="H296" i="10"/>
  <c r="C358" i="10"/>
  <c r="H361" i="10"/>
  <c r="F361" i="10"/>
  <c r="C235" i="10"/>
  <c r="F238" i="10"/>
  <c r="H238" i="10"/>
  <c r="C468" i="10"/>
  <c r="F471" i="10"/>
  <c r="H471" i="10"/>
  <c r="C402" i="10"/>
  <c r="H405" i="10"/>
  <c r="F405" i="10"/>
  <c r="C529" i="10"/>
  <c r="F532" i="10"/>
  <c r="H532" i="10"/>
  <c r="C424" i="10"/>
  <c r="H427" i="10"/>
  <c r="F427" i="10"/>
  <c r="C521" i="10"/>
  <c r="F524" i="10"/>
  <c r="H524" i="10"/>
  <c r="C461" i="10"/>
  <c r="H464" i="10"/>
  <c r="H617" i="10"/>
  <c r="F617" i="10"/>
  <c r="C484" i="10"/>
  <c r="F487" i="10"/>
  <c r="H487" i="10"/>
  <c r="C300" i="10"/>
  <c r="F303" i="10"/>
  <c r="H303" i="10"/>
  <c r="C365" i="10"/>
  <c r="H368" i="10"/>
  <c r="F368" i="10"/>
  <c r="C242" i="10"/>
  <c r="F245" i="10"/>
  <c r="H245" i="10"/>
  <c r="C431" i="10"/>
  <c r="F434" i="10"/>
  <c r="H434" i="10"/>
  <c r="C30" i="10"/>
  <c r="H31" i="10"/>
  <c r="F31" i="10"/>
  <c r="C589" i="10"/>
  <c r="H592" i="10"/>
  <c r="F592" i="10"/>
  <c r="C212" i="10"/>
  <c r="F215" i="10"/>
  <c r="H215" i="10"/>
  <c r="C560" i="10"/>
  <c r="F563" i="10"/>
  <c r="H563" i="10"/>
  <c r="C286" i="10"/>
  <c r="F289" i="10"/>
  <c r="H289" i="10"/>
  <c r="C574" i="10"/>
  <c r="F577" i="10"/>
  <c r="H577" i="10"/>
  <c r="C181" i="10"/>
  <c r="C180" i="10" s="1"/>
  <c r="F184" i="10"/>
  <c r="H184" i="10"/>
  <c r="C228" i="10"/>
  <c r="F231" i="10"/>
  <c r="H231" i="10"/>
  <c r="C546" i="10"/>
  <c r="H549" i="10"/>
  <c r="C454" i="10"/>
  <c r="F457" i="10"/>
  <c r="H457" i="10"/>
  <c r="C128" i="10"/>
  <c r="C120" i="10" s="1"/>
  <c r="F131" i="10"/>
  <c r="H131" i="10"/>
  <c r="C219" i="10"/>
  <c r="F222" i="10"/>
  <c r="H222" i="10"/>
  <c r="C6" i="10"/>
  <c r="F9" i="10"/>
  <c r="H9" i="10"/>
  <c r="C498" i="10"/>
  <c r="F501" i="10"/>
  <c r="H501" i="10"/>
  <c r="C567" i="10"/>
  <c r="F570" i="10"/>
  <c r="H570" i="10"/>
  <c r="C417" i="10"/>
  <c r="F420" i="10"/>
  <c r="H420" i="10"/>
  <c r="F94" i="10"/>
  <c r="H94" i="10"/>
  <c r="C388" i="10"/>
  <c r="H391" i="10"/>
  <c r="F391" i="10"/>
  <c r="C491" i="10"/>
  <c r="F494" i="10"/>
  <c r="H494" i="10"/>
  <c r="C317" i="10"/>
  <c r="C307" i="10" s="1"/>
  <c r="F320" i="10"/>
  <c r="H320" i="10"/>
  <c r="C581" i="10"/>
  <c r="F584" i="10"/>
  <c r="H584" i="10"/>
  <c r="C395" i="10"/>
  <c r="H398" i="10"/>
  <c r="F398" i="10"/>
  <c r="H107" i="10"/>
  <c r="F107" i="10"/>
  <c r="C447" i="10"/>
  <c r="F450" i="10"/>
  <c r="H450" i="10"/>
  <c r="C476" i="10" l="1"/>
  <c r="C227" i="10"/>
  <c r="C332" i="10"/>
  <c r="C416" i="10"/>
  <c r="C203" i="10"/>
  <c r="C387" i="10"/>
  <c r="F120" i="10"/>
  <c r="H120" i="10"/>
  <c r="H17" i="7"/>
  <c r="F17" i="7"/>
  <c r="H9" i="7"/>
  <c r="F9" i="7"/>
  <c r="H395" i="10"/>
  <c r="F395" i="10"/>
  <c r="H417" i="10"/>
  <c r="F417" i="10"/>
  <c r="F567" i="10"/>
  <c r="H567" i="10"/>
  <c r="H128" i="10"/>
  <c r="F128" i="10"/>
  <c r="F228" i="10"/>
  <c r="H228" i="10"/>
  <c r="H560" i="10"/>
  <c r="F560" i="10"/>
  <c r="F431" i="10"/>
  <c r="H431" i="10"/>
  <c r="F484" i="10"/>
  <c r="H484" i="10"/>
  <c r="C520" i="10"/>
  <c r="F521" i="10"/>
  <c r="H521" i="10"/>
  <c r="F468" i="10"/>
  <c r="H468" i="10"/>
  <c r="F293" i="10"/>
  <c r="H293" i="10"/>
  <c r="H372" i="10"/>
  <c r="F372" i="10"/>
  <c r="H104" i="10"/>
  <c r="F104" i="10"/>
  <c r="F491" i="10"/>
  <c r="H491" i="10"/>
  <c r="F219" i="10"/>
  <c r="H219" i="10"/>
  <c r="H546" i="10"/>
  <c r="C545" i="10"/>
  <c r="H545" i="10" s="1"/>
  <c r="F286" i="10"/>
  <c r="C285" i="10"/>
  <c r="H286" i="10"/>
  <c r="C27" i="10"/>
  <c r="C5" i="10" s="1"/>
  <c r="F30" i="10"/>
  <c r="H30" i="10"/>
  <c r="F300" i="10"/>
  <c r="H300" i="10"/>
  <c r="F461" i="10"/>
  <c r="H461" i="10"/>
  <c r="F402" i="10"/>
  <c r="H402" i="10"/>
  <c r="F553" i="10"/>
  <c r="H553" i="10"/>
  <c r="C446" i="10"/>
  <c r="F447" i="10"/>
  <c r="H447" i="10"/>
  <c r="F317" i="10"/>
  <c r="H317" i="10"/>
  <c r="H6" i="10"/>
  <c r="F6" i="10"/>
  <c r="F574" i="10"/>
  <c r="H574" i="10"/>
  <c r="F589" i="10"/>
  <c r="H589" i="10"/>
  <c r="H365" i="10"/>
  <c r="F365" i="10"/>
  <c r="C528" i="10"/>
  <c r="F529" i="10"/>
  <c r="H529" i="10"/>
  <c r="H358" i="10"/>
  <c r="F358" i="10"/>
  <c r="F477" i="10"/>
  <c r="H477" i="10"/>
  <c r="F581" i="10"/>
  <c r="H581" i="10"/>
  <c r="H388" i="10"/>
  <c r="F388" i="10"/>
  <c r="F498" i="10"/>
  <c r="H498" i="10"/>
  <c r="F454" i="10"/>
  <c r="H454" i="10"/>
  <c r="F181" i="10"/>
  <c r="H181" i="10"/>
  <c r="F212" i="10"/>
  <c r="H212" i="10"/>
  <c r="F242" i="10"/>
  <c r="H242" i="10"/>
  <c r="C614" i="10"/>
  <c r="F615" i="10"/>
  <c r="H615" i="10"/>
  <c r="F424" i="10"/>
  <c r="H424" i="10"/>
  <c r="F235" i="10"/>
  <c r="H235" i="10"/>
  <c r="F334" i="10"/>
  <c r="H334" i="10"/>
  <c r="D549" i="10"/>
  <c r="H203" i="10" l="1"/>
  <c r="F203" i="10"/>
  <c r="C7" i="7"/>
  <c r="H8" i="7"/>
  <c r="F8" i="7"/>
  <c r="C4" i="10"/>
  <c r="F332" i="10"/>
  <c r="H332" i="10"/>
  <c r="F614" i="10"/>
  <c r="H614" i="10"/>
  <c r="H387" i="10"/>
  <c r="F387" i="10"/>
  <c r="F227" i="10"/>
  <c r="H227" i="10"/>
  <c r="F549" i="10"/>
  <c r="G549" i="10"/>
  <c r="F285" i="10"/>
  <c r="H285" i="10"/>
  <c r="F476" i="10"/>
  <c r="H476" i="10"/>
  <c r="H5" i="10"/>
  <c r="F5" i="10"/>
  <c r="F446" i="10"/>
  <c r="H446" i="10"/>
  <c r="F180" i="10"/>
  <c r="H180" i="10"/>
  <c r="F528" i="10"/>
  <c r="H528" i="10"/>
  <c r="F307" i="10"/>
  <c r="H307" i="10"/>
  <c r="H27" i="10"/>
  <c r="F27" i="10"/>
  <c r="F520" i="10"/>
  <c r="H520" i="10"/>
  <c r="F416" i="10"/>
  <c r="H416" i="10"/>
  <c r="H7" i="7" l="1"/>
  <c r="F7" i="7"/>
  <c r="D545" i="10"/>
  <c r="D4" i="10" s="1"/>
  <c r="F546" i="10"/>
  <c r="G546" i="10"/>
  <c r="H4" i="10"/>
  <c r="C3" i="10"/>
  <c r="H3" i="10" s="1"/>
  <c r="F545" i="10" l="1"/>
  <c r="G545" i="10"/>
  <c r="F4" i="10" l="1"/>
  <c r="G4" i="10"/>
  <c r="D3" i="10"/>
  <c r="G3" i="10" l="1"/>
  <c r="F3" i="10"/>
</calcChain>
</file>

<file path=xl/sharedStrings.xml><?xml version="1.0" encoding="utf-8"?>
<sst xmlns="http://schemas.openxmlformats.org/spreadsheetml/2006/main" count="1016" uniqueCount="473">
  <si>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</si>
  <si>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</si>
  <si>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</si>
  <si>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</si>
  <si>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</si>
  <si>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</si>
  <si>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</si>
  <si>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</si>
  <si>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</si>
  <si>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</si>
  <si>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</si>
  <si>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</si>
  <si>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</si>
  <si>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</si>
  <si>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</si>
  <si>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</si>
  <si>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</si>
  <si>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</si>
  <si>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</si>
  <si>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</si>
  <si>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</si>
  <si>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</si>
  <si>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</si>
  <si>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</si>
  <si>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</si>
  <si>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</si>
  <si>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</si>
  <si>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</si>
  <si>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</si>
  <si>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</si>
  <si>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</si>
  <si>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</si>
  <si>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</si>
  <si>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</si>
  <si>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</si>
  <si>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</si>
  <si>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</si>
  <si>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</si>
  <si>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</si>
  <si>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</si>
  <si>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</si>
  <si>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</si>
  <si>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</si>
  <si>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</si>
  <si>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</si>
  <si>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</si>
  <si>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</si>
  <si>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</si>
  <si>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</si>
  <si>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</si>
  <si>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</si>
  <si>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</si>
  <si>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</si>
  <si>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</si>
  <si>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</si>
  <si>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</si>
  <si>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</si>
  <si>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</si>
  <si>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</si>
  <si>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</si>
  <si>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</si>
  <si>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</si>
  <si>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</si>
  <si>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</si>
  <si>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</si>
  <si>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</si>
  <si>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</si>
  <si>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</si>
  <si>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</si>
  <si>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</si>
  <si>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</si>
  <si>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</si>
  <si>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</si>
  <si>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</si>
  <si>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</si>
  <si>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</si>
  <si>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</si>
  <si>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</si>
  <si>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</si>
  <si>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</si>
  <si>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</si>
  <si>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</si>
  <si>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</si>
  <si>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</si>
  <si>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</si>
  <si>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</si>
  <si>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</si>
  <si>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</si>
  <si>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</si>
  <si>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</si>
  <si>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</si>
  <si>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</si>
  <si>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</si>
  <si>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</si>
  <si>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</si>
  <si>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</si>
  <si>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</si>
  <si>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</si>
  <si>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</si>
  <si>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</si>
  <si>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</si>
  <si>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</si>
  <si>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</si>
  <si>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</si>
  <si>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</si>
  <si>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</si>
  <si>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</si>
  <si>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</si>
  <si>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</si>
  <si>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</si>
  <si>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</si>
  <si>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</si>
  <si>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</si>
  <si>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</si>
  <si>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</si>
  <si>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</si>
  <si>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</si>
  <si>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</si>
  <si>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</si>
  <si>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</si>
  <si>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</si>
  <si>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</si>
  <si>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</si>
  <si>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</si>
  <si>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</si>
  <si>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</si>
  <si>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</si>
  <si>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</si>
  <si>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</si>
  <si>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</si>
  <si>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</si>
  <si>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</si>
  <si>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</si>
  <si>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</si>
  <si>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</si>
  <si>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</si>
  <si>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</si>
  <si>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</si>
  <si>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</si>
  <si>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</si>
  <si>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</si>
  <si>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</si>
  <si>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</si>
  <si>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</si>
  <si>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</si>
  <si>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</si>
  <si>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</si>
  <si>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</si>
  <si>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</si>
  <si>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</si>
  <si>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</si>
  <si>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</si>
  <si>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</si>
  <si>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</si>
  <si>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</si>
  <si>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Sufinanciranje kamata</t>
  </si>
  <si>
    <t>Naknade građanima i kućanstvima na temelju osiguranja i druge naknade</t>
  </si>
  <si>
    <t>Održavanje zgrada za redovno korištenje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</si>
  <si>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</si>
  <si>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</si>
  <si>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</si>
  <si>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</si>
  <si>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</si>
  <si>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</si>
  <si>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</si>
  <si>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</si>
  <si>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</si>
  <si>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</si>
  <si>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</si>
  <si>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</si>
  <si>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</si>
  <si>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</si>
  <si>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</si>
  <si>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</si>
  <si>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</si>
  <si>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</si>
  <si>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</si>
  <si>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</si>
  <si>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</si>
  <si>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</si>
  <si>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</si>
  <si>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</si>
  <si>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</si>
  <si>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</si>
  <si>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</si>
  <si>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</si>
  <si>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</si>
  <si>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</si>
  <si>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</si>
  <si>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</si>
  <si>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</si>
  <si>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</si>
  <si>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</si>
  <si>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</si>
  <si>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</si>
  <si>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</si>
  <si>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</si>
  <si>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</si>
  <si>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</si>
  <si>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</si>
  <si>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</si>
  <si>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</si>
  <si>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</si>
  <si>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</si>
  <si>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</si>
  <si>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</si>
  <si>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</si>
  <si>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</si>
  <si>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</si>
  <si>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</si>
  <si>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</si>
  <si>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</si>
  <si>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</si>
  <si>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</si>
  <si>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</si>
  <si>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</si>
  <si>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</si>
  <si>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</si>
  <si>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</si>
  <si>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</si>
  <si>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</si>
  <si>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</si>
  <si>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</si>
  <si>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</si>
  <si>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</si>
  <si>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</si>
  <si>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</si>
  <si>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</si>
  <si>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</si>
  <si>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</si>
  <si>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</si>
  <si>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</si>
  <si>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</si>
  <si>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</si>
  <si>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</si>
  <si>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</si>
  <si>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</si>
  <si>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</si>
  <si>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</si>
  <si>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</si>
  <si>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</si>
  <si>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</si>
  <si>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</si>
  <si>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</si>
  <si>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</si>
  <si>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</si>
  <si>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</si>
  <si>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</si>
  <si>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</si>
  <si>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</si>
  <si>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</si>
  <si>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</si>
  <si>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</si>
  <si>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</si>
  <si>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</si>
  <si>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</si>
  <si>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</si>
  <si>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</si>
  <si>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</si>
  <si>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</si>
  <si>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</si>
  <si>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</si>
  <si>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</si>
  <si>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</si>
  <si>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</si>
  <si>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</si>
  <si>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</si>
  <si>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</si>
  <si>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</si>
  <si>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</si>
  <si>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</si>
  <si>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</si>
  <si>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</si>
  <si>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</si>
  <si>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</si>
  <si>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</si>
  <si>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</si>
  <si>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</si>
  <si>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</si>
  <si>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</si>
  <si>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</si>
  <si>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</si>
  <si>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</si>
  <si>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</si>
  <si>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</si>
  <si>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</si>
  <si>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</si>
  <si>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</si>
  <si>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</si>
  <si>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</si>
  <si>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</si>
  <si>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</si>
  <si>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</si>
  <si>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</si>
  <si>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</si>
  <si>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</si>
  <si>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</si>
  <si>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</si>
  <si>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</si>
  <si>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</si>
  <si>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</si>
  <si>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</si>
  <si>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</si>
  <si>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</si>
  <si>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</si>
  <si>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</si>
  <si>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</si>
  <si>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</si>
  <si>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</si>
  <si>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</si>
  <si>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</si>
  <si>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</si>
  <si>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</si>
  <si>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</si>
  <si>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</si>
  <si>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</si>
  <si>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</si>
  <si>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</si>
  <si>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</si>
  <si>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</si>
  <si>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</si>
  <si>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</si>
  <si>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</si>
  <si>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</si>
  <si>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</si>
  <si>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</si>
  <si>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</si>
  <si>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</si>
  <si>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</si>
  <si>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</si>
  <si>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</si>
  <si>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</si>
  <si>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</si>
  <si>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</si>
  <si>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</si>
  <si>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</si>
  <si>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</si>
  <si>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</si>
  <si>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</si>
  <si>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</si>
  <si>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</si>
  <si>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</si>
  <si>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</si>
  <si>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</si>
  <si>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</si>
  <si>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</si>
  <si>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</si>
  <si>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</si>
  <si>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</si>
  <si>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</si>
  <si>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</si>
  <si>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</si>
  <si>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</si>
  <si>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</si>
  <si>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</si>
  <si>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</si>
  <si>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</si>
  <si>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</si>
  <si>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</si>
  <si>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</si>
  <si>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</si>
  <si>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</si>
  <si>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</si>
  <si>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</si>
  <si>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</si>
  <si>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</si>
  <si>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</si>
  <si>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</si>
  <si>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</si>
  <si>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</si>
  <si>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</si>
  <si>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</si>
  <si>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</si>
  <si>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</si>
  <si>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</si>
  <si>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</si>
  <si>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</si>
  <si>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</si>
  <si>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</si>
  <si>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</si>
  <si>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</si>
  <si>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</si>
  <si>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</si>
  <si>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</si>
  <si>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</si>
  <si>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</si>
  <si>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</si>
  <si>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</si>
  <si>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</si>
  <si>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</si>
  <si>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</si>
  <si>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</si>
  <si>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</si>
  <si>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</si>
  <si>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Donacije od pravnih i fizičkih osoba izvan općeg proračuna</t>
  </si>
  <si>
    <t>VRSTA RASHODA / IZDATAKA</t>
  </si>
  <si>
    <t>UKUPNO RASHODI I IZDACI</t>
  </si>
  <si>
    <t>projekcija za 2020.</t>
  </si>
  <si>
    <t xml:space="preserve">                         PRORAČUN OPĆINE VELIKA LUDINA ZA 2019. GOD.</t>
  </si>
  <si>
    <t xml:space="preserve">                          I PROJEKCIJE PRORAČUNA ZA 2020. I 2021. GOD.                </t>
  </si>
  <si>
    <t>plan za 2019.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</si>
  <si>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</si>
  <si>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>plan                  za 2019.</t>
  </si>
  <si>
    <t xml:space="preserve"> plan za      2019.</t>
  </si>
  <si>
    <t>plan za     2019.</t>
  </si>
  <si>
    <t xml:space="preserve"> plan za 2019.</t>
  </si>
  <si>
    <t xml:space="preserve"> projekcije  2020</t>
  </si>
  <si>
    <t>projekcije 2021</t>
  </si>
  <si>
    <t xml:space="preserve"> plan za           2019.</t>
  </si>
  <si>
    <t>PROJEKCIJE PRORAČUNA ZA 2020. i 2021. godinu</t>
  </si>
  <si>
    <t>plan za     2019</t>
  </si>
  <si>
    <t>projekcija za 2021.</t>
  </si>
  <si>
    <t xml:space="preserve"> Proračun  Općine Velika Ludina za 2019. godinu objaviti će se u "Službenim novinama"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</si>
  <si>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Proračun Općine Velika Ludina za 2019. godinu sastoji se od :</t>
  </si>
  <si>
    <t>Ostala nematerijalna imovina-Projekt parka uz crkvu</t>
  </si>
  <si>
    <t>Uređenje pučkih domova-M.Klada</t>
  </si>
  <si>
    <t>Uređenje zgrade u centru Velike Ludine- stara općina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</si>
  <si>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</si>
  <si>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</si>
  <si>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</si>
  <si>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</si>
  <si>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>Duga ulica, Velika Ludina</t>
  </si>
  <si>
    <t>Uređenje groblja (ograda, cesta, staze)</t>
  </si>
  <si>
    <t xml:space="preserve">Aktivnost: K 100801                    </t>
  </si>
  <si>
    <t xml:space="preserve"> Prijamni centar Repušnica</t>
  </si>
  <si>
    <t xml:space="preserve">Aktivnost: A 101304 </t>
  </si>
  <si>
    <t>Sterilizacija i kastracija životinja (sufinanciranje 50%)</t>
  </si>
  <si>
    <t>Kupnja osobnog automobila</t>
  </si>
  <si>
    <t>Rashodi za nabavu neproizvedene dugotrajne imovine</t>
  </si>
  <si>
    <t>Prijevozna sredstva</t>
  </si>
  <si>
    <t>prijevozna sredstva-osobni autombil</t>
  </si>
  <si>
    <t xml:space="preserve"> K 100405 </t>
  </si>
  <si>
    <t>Uređenje pučkih domova-M.Ludina</t>
  </si>
  <si>
    <t>Nadstrešnica za traktor</t>
  </si>
  <si>
    <t>Aktivnost A100807</t>
  </si>
  <si>
    <t>Popravak autobusnih kućica</t>
  </si>
  <si>
    <t>Ostali rashodi za zaposlene-Team building</t>
  </si>
  <si>
    <t>Ostala nematerijalna imovina-Projekt Izmjena javne rasvjete</t>
  </si>
  <si>
    <t xml:space="preserve">Tekuće donacije-kupnja kombi vozila </t>
  </si>
  <si>
    <t>Aktivnost: A 101003</t>
  </si>
  <si>
    <t>Ostale tekuće donacije-uređenje ograde oko škole u Grabričini</t>
  </si>
  <si>
    <t>Ostale tekuće donacije-uređenje krova na školi u K. Selišću</t>
  </si>
  <si>
    <t>Podmirenje troškova logopeda</t>
  </si>
  <si>
    <t>K 101501</t>
  </si>
  <si>
    <t>Nabava kontejnera i spremnika za smeće</t>
  </si>
  <si>
    <t>Prijevoz na posao i s posla</t>
  </si>
  <si>
    <t>Cvjetna ulica , Velika Ludina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</si>
  <si>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</si>
  <si>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</si>
  <si>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</si>
  <si>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</si>
  <si>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</si>
  <si>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</si>
  <si>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</si>
  <si>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 A 101104:   </t>
  </si>
  <si>
    <t xml:space="preserve">Aktivnost A 101106: </t>
  </si>
  <si>
    <t xml:space="preserve">Aktivnost A 101107: </t>
  </si>
  <si>
    <t>Sufinanciranje školskih udžbenika</t>
  </si>
  <si>
    <t>K 101502</t>
  </si>
  <si>
    <t>Nabava Kućišta za spremnike za otpad</t>
  </si>
  <si>
    <t xml:space="preserve">Aktivnost: K 100302  </t>
  </si>
  <si>
    <t>Aktivnost A100805</t>
  </si>
  <si>
    <t xml:space="preserve">Aktivnost A 101204:         </t>
  </si>
  <si>
    <t>,</t>
  </si>
  <si>
    <t xml:space="preserve"> Općine Velika Ludina a stupa na snagu 01.01.2019. god.</t>
  </si>
  <si>
    <t xml:space="preserve">     </t>
  </si>
  <si>
    <t xml:space="preserve">35. Statuta Općine Velika Ludina ("Službene novine Općine Velika Ludina" broj  6/09, 7/11, 2/13,  </t>
  </si>
  <si>
    <t xml:space="preserve">6/14, 3/18, i 5/18 - pročišćeni tekst)  Općinsko vijeće Općine Velika Ludina na </t>
  </si>
  <si>
    <t xml:space="preserve"> svojoj 19. sjednici održanoj 20.12.2018. god.donijelo je</t>
  </si>
  <si>
    <t>Velika Ludina,20.12.2018.</t>
  </si>
  <si>
    <t>Vjekoslav Kamenščak</t>
  </si>
  <si>
    <t>400-06/18-01/15</t>
  </si>
  <si>
    <t>2176/19-02-18-3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</si>
</sst>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8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6" borderId="0" xfId="0" applyFill="1" applyBorder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left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11" fillId="0" borderId="12" xfId="0" applyNumberFormat="1" applyFont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3" fontId="21" fillId="24" borderId="12" xfId="0" applyNumberFormat="1" applyFont="1" applyFill="1" applyBorder="1" applyProtection="1"/>
    <xf numFmtId="3" fontId="21" fillId="24" borderId="12" xfId="0" applyNumberFormat="1" applyFont="1" applyFill="1" applyBorder="1" applyAlignment="1" applyProtection="1">
      <alignment horizontal="right"/>
    </xf>
    <xf numFmtId="0" fontId="21" fillId="24" borderId="25" xfId="0" applyFont="1" applyFill="1" applyBorder="1" applyAlignment="1" applyProtection="1">
      <alignment horizontal="left"/>
    </xf>
    <xf numFmtId="0" fontId="21" fillId="24" borderId="26" xfId="0" applyFont="1" applyFill="1" applyBorder="1" applyAlignment="1" applyProtection="1">
      <alignment wrapText="1"/>
    </xf>
    <xf numFmtId="3" fontId="21" fillId="24" borderId="27" xfId="0" applyNumberFormat="1" applyFont="1" applyFill="1" applyBorder="1" applyAlignment="1" applyProtection="1">
      <alignment horizontal="right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3" fontId="12" fillId="0" borderId="27" xfId="0" applyNumberFormat="1" applyFont="1" applyFill="1" applyBorder="1" applyProtection="1">
      <protection locked="0"/>
    </xf>
    <xf numFmtId="0" fontId="4" fillId="9" borderId="28" xfId="0" applyFont="1" applyFill="1" applyBorder="1" applyAlignment="1" applyProtection="1">
      <alignment horizontal="left"/>
    </xf>
    <xf numFmtId="0" fontId="7" fillId="9" borderId="29" xfId="0" applyFont="1" applyFill="1" applyBorder="1" applyAlignment="1" applyProtection="1">
      <alignment wrapText="1"/>
    </xf>
    <xf numFmtId="3" fontId="11" fillId="9" borderId="30" xfId="0" applyNumberFormat="1" applyFont="1" applyFill="1" applyBorder="1" applyProtection="1"/>
    <xf numFmtId="0" fontId="7" fillId="9" borderId="31" xfId="0" applyFont="1" applyFill="1" applyBorder="1" applyAlignment="1" applyProtection="1">
      <alignment horizontal="left" wrapText="1"/>
    </xf>
    <xf numFmtId="0" fontId="7" fillId="10" borderId="31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12" fillId="0" borderId="6" xfId="0" applyFont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4" xfId="0" applyFont="1" applyFill="1" applyBorder="1" applyAlignment="1" applyProtection="1">
      <alignment horizontal="left"/>
    </xf>
    <xf numFmtId="0" fontId="27" fillId="10" borderId="32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4" xfId="0" applyFont="1" applyFill="1" applyBorder="1" applyAlignment="1" applyProtection="1">
      <alignment horizontal="left" wrapText="1"/>
    </xf>
    <xf numFmtId="0" fontId="25" fillId="10" borderId="32" xfId="0" applyFont="1" applyFill="1" applyBorder="1" applyAlignment="1" applyProtection="1">
      <alignment horizontal="left" wrapText="1"/>
    </xf>
    <xf numFmtId="0" fontId="27" fillId="2" borderId="32" xfId="0" applyFont="1" applyFill="1" applyBorder="1" applyAlignment="1" applyProtection="1">
      <alignment horizontal="left"/>
    </xf>
    <xf numFmtId="0" fontId="27" fillId="13" borderId="32" xfId="0" applyFont="1" applyFill="1" applyBorder="1" applyAlignment="1" applyProtection="1">
      <alignment horizontal="left"/>
    </xf>
    <xf numFmtId="0" fontId="27" fillId="8" borderId="32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3" xfId="0" applyFont="1" applyFill="1" applyBorder="1" applyAlignment="1" applyProtection="1">
      <alignment horizontal="left"/>
    </xf>
    <xf numFmtId="0" fontId="25" fillId="7" borderId="33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32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31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3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4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33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31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33" xfId="0" applyFont="1" applyFill="1" applyBorder="1" applyAlignment="1" applyProtection="1">
      <alignment horizontal="left"/>
    </xf>
    <xf numFmtId="0" fontId="29" fillId="9" borderId="34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9" fillId="2" borderId="33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33" xfId="0" applyFont="1" applyFill="1" applyBorder="1" applyAlignment="1" applyProtection="1">
      <alignment horizontal="center"/>
    </xf>
    <xf numFmtId="0" fontId="27" fillId="10" borderId="34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4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33" xfId="0" applyFont="1" applyFill="1" applyBorder="1" applyAlignment="1">
      <alignment horizontal="center"/>
    </xf>
    <xf numFmtId="0" fontId="27" fillId="10" borderId="31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31" xfId="0" applyFont="1" applyFill="1" applyBorder="1" applyAlignment="1">
      <alignment wrapText="1"/>
    </xf>
    <xf numFmtId="0" fontId="25" fillId="0" borderId="31" xfId="0" applyFont="1" applyBorder="1" applyAlignment="1">
      <alignment horizontal="left"/>
    </xf>
    <xf numFmtId="0" fontId="29" fillId="9" borderId="33" xfId="0" applyFont="1" applyFill="1" applyBorder="1"/>
    <xf numFmtId="0" fontId="27" fillId="3" borderId="19" xfId="0" applyFont="1" applyFill="1" applyBorder="1"/>
    <xf numFmtId="0" fontId="29" fillId="19" borderId="33" xfId="0" applyFont="1" applyFill="1" applyBorder="1"/>
    <xf numFmtId="0" fontId="32" fillId="10" borderId="31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4" xfId="0" applyFont="1" applyFill="1" applyBorder="1" applyAlignment="1">
      <alignment horizontal="left"/>
    </xf>
    <xf numFmtId="0" fontId="32" fillId="10" borderId="32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31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33" xfId="0" applyFont="1" applyFill="1" applyBorder="1" applyAlignment="1">
      <alignment horizontal="left"/>
    </xf>
    <xf numFmtId="0" fontId="32" fillId="10" borderId="31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33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7" fillId="10" borderId="36" xfId="0" applyNumberFormat="1" applyFont="1" applyFill="1" applyBorder="1" applyAlignment="1" applyProtection="1"/>
    <xf numFmtId="0" fontId="27" fillId="10" borderId="36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33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5" xfId="0" applyFont="1" applyFill="1" applyBorder="1" applyAlignment="1" applyProtection="1">
      <alignment wrapText="1"/>
    </xf>
    <xf numFmtId="0" fontId="8" fillId="12" borderId="35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6" xfId="0" applyFont="1" applyFill="1" applyBorder="1" applyAlignment="1" applyProtection="1">
      <alignment wrapText="1"/>
    </xf>
    <xf numFmtId="0" fontId="7" fillId="13" borderId="36" xfId="0" applyFont="1" applyFill="1" applyBorder="1" applyAlignment="1" applyProtection="1">
      <alignment wrapText="1"/>
    </xf>
    <xf numFmtId="0" fontId="7" fillId="14" borderId="36" xfId="0" applyFont="1" applyFill="1" applyBorder="1" applyAlignment="1" applyProtection="1">
      <alignment wrapText="1"/>
    </xf>
    <xf numFmtId="0" fontId="5" fillId="0" borderId="36" xfId="0" applyFont="1" applyBorder="1" applyAlignment="1" applyProtection="1">
      <alignment wrapText="1"/>
    </xf>
    <xf numFmtId="0" fontId="7" fillId="9" borderId="36" xfId="0" applyFont="1" applyFill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5" xfId="0" applyFont="1" applyFill="1" applyBorder="1" applyAlignment="1" applyProtection="1">
      <alignment wrapText="1"/>
    </xf>
    <xf numFmtId="0" fontId="25" fillId="6" borderId="36" xfId="0" applyFont="1" applyFill="1" applyBorder="1" applyAlignment="1" applyProtection="1">
      <alignment wrapText="1"/>
    </xf>
    <xf numFmtId="0" fontId="27" fillId="13" borderId="36" xfId="0" applyFont="1" applyFill="1" applyBorder="1" applyAlignment="1" applyProtection="1">
      <alignment wrapText="1"/>
    </xf>
    <xf numFmtId="0" fontId="27" fillId="8" borderId="36" xfId="0" applyFont="1" applyFill="1" applyBorder="1" applyAlignment="1" applyProtection="1">
      <alignment wrapText="1"/>
    </xf>
    <xf numFmtId="0" fontId="25" fillId="14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wrapText="1"/>
    </xf>
    <xf numFmtId="0" fontId="25" fillId="0" borderId="36" xfId="0" applyFont="1" applyFill="1" applyBorder="1" applyAlignment="1" applyProtection="1">
      <alignment wrapText="1"/>
    </xf>
    <xf numFmtId="0" fontId="27" fillId="10" borderId="36" xfId="0" applyFont="1" applyFill="1" applyBorder="1" applyAlignment="1" applyProtection="1">
      <alignment horizontal="left" wrapText="1"/>
    </xf>
    <xf numFmtId="0" fontId="25" fillId="15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horizontal="left" wrapText="1"/>
    </xf>
    <xf numFmtId="0" fontId="25" fillId="0" borderId="36" xfId="0" applyFont="1" applyBorder="1" applyAlignment="1" applyProtection="1">
      <alignment horizontal="left"/>
    </xf>
    <xf numFmtId="0" fontId="25" fillId="16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horizontal="left"/>
    </xf>
    <xf numFmtId="0" fontId="25" fillId="0" borderId="36" xfId="0" applyFont="1" applyFill="1" applyBorder="1" applyAlignment="1" applyProtection="1">
      <alignment horizontal="left"/>
    </xf>
    <xf numFmtId="0" fontId="25" fillId="14" borderId="36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6" xfId="0" applyNumberFormat="1" applyFont="1" applyFill="1" applyBorder="1" applyAlignment="1" applyProtection="1">
      <alignment horizontal="left" wrapText="1"/>
    </xf>
    <xf numFmtId="2" fontId="25" fillId="2" borderId="36" xfId="0" applyNumberFormat="1" applyFont="1" applyFill="1" applyBorder="1" applyAlignment="1" applyProtection="1">
      <alignment wrapText="1"/>
    </xf>
    <xf numFmtId="0" fontId="27" fillId="13" borderId="36" xfId="0" applyFont="1" applyFill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6" xfId="0" applyFont="1" applyFill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6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6" xfId="0" applyFont="1" applyFill="1" applyBorder="1" applyAlignment="1" applyProtection="1">
      <alignment wrapText="1"/>
    </xf>
    <xf numFmtId="0" fontId="27" fillId="10" borderId="36" xfId="0" applyFont="1" applyFill="1" applyBorder="1"/>
    <xf numFmtId="0" fontId="25" fillId="2" borderId="36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6" xfId="0" applyFont="1" applyFill="1" applyBorder="1" applyAlignment="1">
      <alignment wrapText="1"/>
    </xf>
    <xf numFmtId="0" fontId="27" fillId="10" borderId="36" xfId="0" applyFont="1" applyFill="1" applyBorder="1" applyAlignment="1" applyProtection="1">
      <alignment horizontal="left"/>
    </xf>
    <xf numFmtId="0" fontId="27" fillId="10" borderId="36" xfId="0" applyFont="1" applyFill="1" applyBorder="1" applyAlignment="1">
      <alignment wrapText="1"/>
    </xf>
    <xf numFmtId="0" fontId="25" fillId="2" borderId="36" xfId="0" applyFont="1" applyFill="1" applyBorder="1" applyAlignment="1">
      <alignment wrapText="1"/>
    </xf>
    <xf numFmtId="0" fontId="23" fillId="10" borderId="36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6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6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6" xfId="0" applyFont="1" applyFill="1" applyBorder="1" applyAlignment="1">
      <alignment wrapText="1"/>
    </xf>
    <xf numFmtId="0" fontId="27" fillId="15" borderId="36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6" xfId="0" applyFont="1" applyFill="1" applyBorder="1" applyAlignment="1">
      <alignment horizontal="left" wrapText="1"/>
    </xf>
    <xf numFmtId="0" fontId="27" fillId="8" borderId="36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6" xfId="0" applyFont="1" applyFill="1" applyBorder="1"/>
    <xf numFmtId="0" fontId="27" fillId="6" borderId="36" xfId="0" applyFont="1" applyFill="1" applyBorder="1" applyAlignment="1">
      <alignment wrapText="1"/>
    </xf>
    <xf numFmtId="0" fontId="29" fillId="10" borderId="36" xfId="0" applyFont="1" applyFill="1" applyBorder="1" applyAlignment="1">
      <alignment vertical="top" wrapText="1"/>
    </xf>
    <xf numFmtId="0" fontId="27" fillId="10" borderId="36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6" xfId="0" applyFont="1" applyFill="1" applyBorder="1" applyAlignment="1" applyProtection="1">
      <alignment wrapText="1"/>
    </xf>
    <xf numFmtId="0" fontId="25" fillId="15" borderId="36" xfId="0" applyFont="1" applyFill="1" applyBorder="1"/>
    <xf numFmtId="0" fontId="25" fillId="0" borderId="36" xfId="0" applyFont="1" applyBorder="1"/>
    <xf numFmtId="0" fontId="27" fillId="3" borderId="36" xfId="0" applyFont="1" applyFill="1" applyBorder="1" applyAlignment="1">
      <alignment wrapText="1"/>
    </xf>
    <xf numFmtId="0" fontId="25" fillId="0" borderId="36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6" xfId="0" applyFont="1" applyFill="1" applyBorder="1" applyAlignment="1">
      <alignment horizontal="left" wrapText="1"/>
    </xf>
    <xf numFmtId="0" fontId="32" fillId="10" borderId="36" xfId="0" applyFont="1" applyFill="1" applyBorder="1" applyAlignment="1">
      <alignment wrapText="1"/>
    </xf>
    <xf numFmtId="0" fontId="32" fillId="3" borderId="36" xfId="0" applyFont="1" applyFill="1" applyBorder="1" applyAlignment="1">
      <alignment wrapText="1"/>
    </xf>
    <xf numFmtId="0" fontId="32" fillId="10" borderId="36" xfId="0" applyFont="1" applyFill="1" applyBorder="1"/>
    <xf numFmtId="0" fontId="33" fillId="3" borderId="36" xfId="0" applyFont="1" applyFill="1" applyBorder="1" applyAlignment="1">
      <alignment wrapText="1"/>
    </xf>
    <xf numFmtId="0" fontId="32" fillId="6" borderId="36" xfId="0" applyFont="1" applyFill="1" applyBorder="1" applyAlignment="1">
      <alignment wrapText="1"/>
    </xf>
    <xf numFmtId="0" fontId="35" fillId="20" borderId="36" xfId="0" applyFont="1" applyFill="1" applyBorder="1" applyAlignment="1"/>
    <xf numFmtId="0" fontId="32" fillId="5" borderId="36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6" xfId="0" applyFont="1" applyFill="1" applyBorder="1" applyAlignment="1">
      <alignment wrapText="1"/>
    </xf>
    <xf numFmtId="0" fontId="27" fillId="12" borderId="36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6" xfId="0" applyFont="1" applyFill="1" applyBorder="1" applyAlignment="1" applyProtection="1">
      <alignment wrapText="1"/>
    </xf>
    <xf numFmtId="0" fontId="29" fillId="12" borderId="36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7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5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6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6" fillId="0" borderId="3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7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wrapText="1"/>
    </xf>
    <xf numFmtId="0" fontId="11" fillId="0" borderId="40" xfId="0" applyNumberFormat="1" applyFont="1" applyFill="1" applyBorder="1" applyAlignment="1" applyProtection="1">
      <alignment horizontal="center" wrapText="1"/>
    </xf>
    <xf numFmtId="0" fontId="37" fillId="0" borderId="41" xfId="0" applyNumberFormat="1" applyFont="1" applyFill="1" applyBorder="1" applyAlignment="1" applyProtection="1">
      <alignment horizontal="center"/>
    </xf>
    <xf numFmtId="0" fontId="37" fillId="0" borderId="42" xfId="0" applyNumberFormat="1" applyFont="1" applyFill="1" applyBorder="1" applyAlignment="1" applyProtection="1">
      <alignment horizontal="center" wrapText="1"/>
    </xf>
    <xf numFmtId="0" fontId="37" fillId="0" borderId="42" xfId="0" applyNumberFormat="1" applyFont="1" applyFill="1" applyBorder="1" applyAlignment="1" applyProtection="1">
      <alignment horizontal="center"/>
    </xf>
    <xf numFmtId="0" fontId="13" fillId="0" borderId="42" xfId="0" applyNumberFormat="1" applyFont="1" applyFill="1" applyBorder="1" applyAlignment="1" applyProtection="1">
      <alignment horizontal="center"/>
    </xf>
    <xf numFmtId="0" fontId="13" fillId="0" borderId="43" xfId="0" applyNumberFormat="1" applyFont="1" applyFill="1" applyBorder="1" applyAlignment="1" applyProtection="1">
      <alignment horizontal="center"/>
    </xf>
    <xf numFmtId="0" fontId="37" fillId="0" borderId="44" xfId="0" applyNumberFormat="1" applyFont="1" applyFill="1" applyBorder="1" applyAlignment="1" applyProtection="1">
      <alignment horizontal="center"/>
    </xf>
    <xf numFmtId="0" fontId="11" fillId="0" borderId="45" xfId="0" applyNumberFormat="1" applyFont="1" applyFill="1" applyBorder="1" applyAlignment="1" applyProtection="1">
      <alignment horizontal="left" wrapText="1"/>
    </xf>
    <xf numFmtId="3" fontId="11" fillId="0" borderId="45" xfId="0" applyNumberFormat="1" applyFont="1" applyFill="1" applyBorder="1" applyAlignment="1" applyProtection="1"/>
    <xf numFmtId="3" fontId="11" fillId="0" borderId="46" xfId="0" applyNumberFormat="1" applyFont="1" applyFill="1" applyBorder="1" applyAlignment="1" applyProtection="1"/>
    <xf numFmtId="0" fontId="8" fillId="27" borderId="44" xfId="0" applyNumberFormat="1" applyFont="1" applyFill="1" applyBorder="1" applyAlignment="1" applyProtection="1">
      <alignment horizontal="left"/>
    </xf>
    <xf numFmtId="0" fontId="8" fillId="27" borderId="45" xfId="0" applyNumberFormat="1" applyFont="1" applyFill="1" applyBorder="1" applyAlignment="1" applyProtection="1">
      <alignment wrapText="1"/>
    </xf>
    <xf numFmtId="3" fontId="8" fillId="27" borderId="45" xfId="0" applyNumberFormat="1" applyFont="1" applyFill="1" applyBorder="1" applyAlignment="1" applyProtection="1">
      <alignment horizontal="right"/>
    </xf>
    <xf numFmtId="3" fontId="10" fillId="27" borderId="45" xfId="0" applyNumberFormat="1" applyFont="1" applyFill="1" applyBorder="1" applyAlignment="1" applyProtection="1"/>
    <xf numFmtId="3" fontId="10" fillId="27" borderId="46" xfId="0" applyNumberFormat="1" applyFont="1" applyFill="1" applyBorder="1" applyAlignment="1" applyProtection="1"/>
    <xf numFmtId="0" fontId="1" fillId="28" borderId="47" xfId="0" applyNumberFormat="1" applyFont="1" applyFill="1" applyBorder="1" applyAlignment="1" applyProtection="1">
      <alignment horizontal="left"/>
    </xf>
    <xf numFmtId="0" fontId="1" fillId="28" borderId="48" xfId="0" applyNumberFormat="1" applyFont="1" applyFill="1" applyBorder="1" applyAlignment="1" applyProtection="1">
      <alignment wrapText="1"/>
    </xf>
    <xf numFmtId="3" fontId="1" fillId="28" borderId="48" xfId="0" applyNumberFormat="1" applyFont="1" applyFill="1" applyBorder="1" applyAlignment="1" applyProtection="1">
      <alignment horizontal="right"/>
    </xf>
    <xf numFmtId="3" fontId="0" fillId="0" borderId="48" xfId="0" applyNumberFormat="1" applyFont="1" applyFill="1" applyBorder="1" applyAlignment="1" applyProtection="1"/>
    <xf numFmtId="3" fontId="0" fillId="0" borderId="49" xfId="0" applyNumberFormat="1" applyFont="1" applyFill="1" applyBorder="1" applyAlignment="1" applyProtection="1"/>
    <xf numFmtId="0" fontId="1" fillId="28" borderId="50" xfId="0" applyNumberFormat="1" applyFont="1" applyFill="1" applyBorder="1" applyAlignment="1" applyProtection="1">
      <alignment horizontal="left"/>
    </xf>
    <xf numFmtId="0" fontId="1" fillId="28" borderId="51" xfId="0" applyNumberFormat="1" applyFont="1" applyFill="1" applyBorder="1" applyAlignment="1" applyProtection="1">
      <alignment wrapText="1"/>
    </xf>
    <xf numFmtId="3" fontId="1" fillId="28" borderId="51" xfId="0" applyNumberFormat="1" applyFont="1" applyFill="1" applyBorder="1" applyAlignment="1" applyProtection="1">
      <alignment horizontal="right"/>
    </xf>
    <xf numFmtId="3" fontId="0" fillId="0" borderId="51" xfId="0" applyNumberFormat="1" applyFont="1" applyFill="1" applyBorder="1" applyAlignment="1" applyProtection="1"/>
    <xf numFmtId="3" fontId="0" fillId="0" borderId="52" xfId="0" applyNumberFormat="1" applyFont="1" applyFill="1" applyBorder="1" applyAlignment="1" applyProtection="1"/>
    <xf numFmtId="0" fontId="1" fillId="28" borderId="53" xfId="0" applyNumberFormat="1" applyFont="1" applyFill="1" applyBorder="1" applyAlignment="1" applyProtection="1">
      <alignment horizontal="left"/>
    </xf>
    <xf numFmtId="0" fontId="1" fillId="28" borderId="54" xfId="0" applyNumberFormat="1" applyFont="1" applyFill="1" applyBorder="1" applyAlignment="1" applyProtection="1">
      <alignment wrapText="1"/>
    </xf>
    <xf numFmtId="3" fontId="1" fillId="28" borderId="54" xfId="0" applyNumberFormat="1" applyFont="1" applyFill="1" applyBorder="1" applyAlignment="1" applyProtection="1">
      <alignment horizontal="right"/>
    </xf>
    <xf numFmtId="3" fontId="0" fillId="0" borderId="54" xfId="0" applyNumberFormat="1" applyFont="1" applyFill="1" applyBorder="1" applyAlignment="1" applyProtection="1"/>
    <xf numFmtId="3" fontId="0" fillId="0" borderId="55" xfId="0" applyNumberFormat="1" applyFont="1" applyFill="1" applyBorder="1" applyAlignment="1" applyProtection="1"/>
    <xf numFmtId="3" fontId="8" fillId="27" borderId="45" xfId="0" applyNumberFormat="1" applyFont="1" applyFill="1" applyBorder="1" applyAlignment="1" applyProtection="1"/>
    <xf numFmtId="3" fontId="1" fillId="28" borderId="48" xfId="0" applyNumberFormat="1" applyFont="1" applyFill="1" applyBorder="1" applyAlignment="1" applyProtection="1"/>
    <xf numFmtId="0" fontId="1" fillId="28" borderId="41" xfId="0" applyNumberFormat="1" applyFont="1" applyFill="1" applyBorder="1" applyAlignment="1" applyProtection="1">
      <alignment horizontal="left"/>
    </xf>
    <xf numFmtId="0" fontId="1" fillId="28" borderId="42" xfId="0" applyNumberFormat="1" applyFont="1" applyFill="1" applyBorder="1" applyAlignment="1" applyProtection="1">
      <alignment wrapText="1"/>
    </xf>
    <xf numFmtId="3" fontId="1" fillId="28" borderId="42" xfId="0" applyNumberFormat="1" applyFont="1" applyFill="1" applyBorder="1" applyAlignment="1" applyProtection="1"/>
    <xf numFmtId="3" fontId="0" fillId="0" borderId="42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/>
    <xf numFmtId="0" fontId="1" fillId="28" borderId="0" xfId="0" applyNumberFormat="1" applyFont="1" applyFill="1" applyBorder="1" applyAlignment="1" applyProtection="1">
      <alignment horizontal="left"/>
    </xf>
    <xf numFmtId="0" fontId="1" fillId="28" borderId="0" xfId="0" applyNumberFormat="1" applyFont="1" applyFill="1" applyBorder="1" applyAlignment="1" applyProtection="1">
      <alignment wrapText="1"/>
    </xf>
    <xf numFmtId="3" fontId="1" fillId="28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0" fillId="0" borderId="44" xfId="0" applyNumberFormat="1" applyFont="1" applyFill="1" applyBorder="1" applyAlignment="1" applyProtection="1">
      <alignment horizontal="left"/>
    </xf>
    <xf numFmtId="0" fontId="10" fillId="0" borderId="45" xfId="0" applyNumberFormat="1" applyFont="1" applyFill="1" applyBorder="1" applyAlignment="1" applyProtection="1">
      <alignment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wrapText="1"/>
    </xf>
    <xf numFmtId="0" fontId="11" fillId="0" borderId="46" xfId="0" applyNumberFormat="1" applyFont="1" applyFill="1" applyBorder="1" applyAlignment="1" applyProtection="1">
      <alignment horizontal="center" wrapText="1"/>
    </xf>
    <xf numFmtId="0" fontId="11" fillId="0" borderId="56" xfId="0" applyNumberFormat="1" applyFont="1" applyFill="1" applyBorder="1" applyAlignment="1" applyProtection="1">
      <alignment horizontal="left"/>
    </xf>
    <xf numFmtId="0" fontId="10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/>
    <xf numFmtId="3" fontId="11" fillId="0" borderId="58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>
      <alignment horizontal="right"/>
    </xf>
    <xf numFmtId="3" fontId="1" fillId="28" borderId="51" xfId="0" applyNumberFormat="1" applyFont="1" applyFill="1" applyBorder="1" applyAlignment="1" applyProtection="1"/>
    <xf numFmtId="3" fontId="0" fillId="0" borderId="51" xfId="0" applyNumberFormat="1" applyFont="1" applyFill="1" applyBorder="1" applyAlignment="1" applyProtection="1">
      <alignment horizontal="right"/>
    </xf>
    <xf numFmtId="3" fontId="1" fillId="28" borderId="54" xfId="0" applyNumberFormat="1" applyFont="1" applyFill="1" applyBorder="1" applyAlignment="1" applyProtection="1"/>
    <xf numFmtId="0" fontId="1" fillId="0" borderId="1" xfId="0" applyFont="1" applyBorder="1"/>
    <xf numFmtId="0" fontId="22" fillId="0" borderId="35" xfId="0" applyFont="1" applyBorder="1" applyAlignment="1">
      <alignment horizontal="center" vertical="center" wrapText="1"/>
    </xf>
    <xf numFmtId="3" fontId="25" fillId="0" borderId="51" xfId="0" applyNumberFormat="1" applyFont="1" applyFill="1" applyBorder="1" applyAlignment="1" applyProtection="1">
      <alignment horizontal="right" wrapText="1"/>
    </xf>
    <xf numFmtId="3" fontId="13" fillId="0" borderId="51" xfId="0" applyNumberFormat="1" applyFont="1" applyBorder="1" applyAlignment="1"/>
    <xf numFmtId="0" fontId="13" fillId="0" borderId="51" xfId="0" applyFont="1" applyBorder="1" applyAlignment="1"/>
    <xf numFmtId="0" fontId="25" fillId="0" borderId="51" xfId="0" applyFont="1" applyFill="1" applyBorder="1" applyAlignment="1" applyProtection="1">
      <alignment horizontal="left"/>
    </xf>
    <xf numFmtId="0" fontId="25" fillId="0" borderId="51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3" fontId="0" fillId="0" borderId="51" xfId="0" applyNumberFormat="1" applyBorder="1" applyAlignment="1"/>
    <xf numFmtId="0" fontId="29" fillId="10" borderId="36" xfId="0" applyFont="1" applyFill="1" applyBorder="1" applyAlignment="1">
      <alignment wrapText="1"/>
    </xf>
    <xf numFmtId="3" fontId="25" fillId="0" borderId="51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9" fillId="10" borderId="5" xfId="0" applyFont="1" applyFill="1" applyBorder="1" applyAlignment="1">
      <alignment horizontal="left" wrapText="1"/>
    </xf>
    <xf numFmtId="0" fontId="25" fillId="0" borderId="50" xfId="0" applyFont="1" applyBorder="1" applyAlignment="1">
      <alignment horizontal="left"/>
    </xf>
    <xf numFmtId="0" fontId="14" fillId="0" borderId="51" xfId="0" applyFont="1" applyBorder="1" applyAlignment="1"/>
    <xf numFmtId="0" fontId="14" fillId="0" borderId="52" xfId="0" applyFont="1" applyBorder="1" applyAlignment="1"/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0" fontId="1" fillId="0" borderId="23" xfId="2" applyNumberFormat="1" applyFont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50" xfId="0" applyFont="1" applyFill="1" applyBorder="1" applyAlignment="1">
      <alignment horizontal="left"/>
    </xf>
    <xf numFmtId="3" fontId="25" fillId="0" borderId="51" xfId="0" applyNumberFormat="1" applyFont="1" applyFill="1" applyBorder="1" applyAlignment="1">
      <alignment horizontal="right" wrapText="1"/>
    </xf>
    <xf numFmtId="3" fontId="13" fillId="0" borderId="51" xfId="0" applyNumberFormat="1" applyFont="1" applyFill="1" applyBorder="1" applyAlignment="1"/>
    <xf numFmtId="0" fontId="13" fillId="0" borderId="51" xfId="0" applyFont="1" applyFill="1" applyBorder="1" applyAlignment="1"/>
    <xf numFmtId="0" fontId="13" fillId="0" borderId="52" xfId="0" applyFont="1" applyFill="1" applyBorder="1" applyAlignment="1"/>
    <xf numFmtId="0" fontId="29" fillId="10" borderId="51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54" xfId="0" applyFont="1" applyBorder="1"/>
    <xf numFmtId="0" fontId="5" fillId="0" borderId="48" xfId="0" applyFont="1" applyBorder="1"/>
    <xf numFmtId="0" fontId="1" fillId="0" borderId="0" xfId="0" applyFont="1" applyAlignment="1" applyProtection="1"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33" xfId="0" applyFont="1" applyFill="1" applyBorder="1" applyAlignment="1"/>
    <xf numFmtId="0" fontId="29" fillId="9" borderId="9" xfId="0" applyFont="1" applyFill="1" applyBorder="1" applyAlignment="1"/>
    <xf numFmtId="0" fontId="29" fillId="9" borderId="32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4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" xfId="0" applyFont="1" applyFill="1" applyBorder="1" applyAlignment="1"/>
    <xf numFmtId="0" fontId="29" fillId="22" borderId="33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4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33" xfId="0" applyFont="1" applyFill="1" applyBorder="1" applyAlignment="1" applyProtection="1">
      <alignment horizontal="center" wrapText="1"/>
    </xf>
    <xf numFmtId="0" fontId="29" fillId="22" borderId="59" xfId="0" applyFont="1" applyFill="1" applyBorder="1" applyAlignment="1" applyProtection="1">
      <alignment horizontal="center" wrapText="1"/>
    </xf>
    <xf numFmtId="0" fontId="29" fillId="9" borderId="33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33" xfId="0" applyFont="1" applyFill="1" applyBorder="1" applyAlignment="1" applyProtection="1">
      <alignment horizontal="left"/>
    </xf>
    <xf numFmtId="0" fontId="29" fillId="9" borderId="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</cellXfs>
  <cellStyles count="3">
    <cellStyle name="Normalno" xfId="0" builtinId="0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opLeftCell="A22" workbookViewId="0">
      <selection activeCell="K25" sqref="K25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R1" s="212"/>
      <c r="S1" s="212"/>
      <c r="T1" s="212"/>
      <c r="U1" s="212"/>
      <c r="V1" s="212"/>
      <c r="W1" s="212"/>
    </row>
    <row r="2" spans="1:23" x14ac:dyDescent="0.2">
      <c r="R2" s="212"/>
      <c r="S2" s="212"/>
      <c r="T2" s="212"/>
      <c r="U2" s="212"/>
      <c r="V2" s="212"/>
      <c r="W2" s="212"/>
    </row>
    <row r="3" spans="1:23" x14ac:dyDescent="0.2">
      <c r="P3" s="212"/>
      <c r="Q3" s="212"/>
      <c r="R3" s="212"/>
      <c r="S3" s="212"/>
      <c r="T3" s="212"/>
      <c r="U3" s="212"/>
      <c r="V3" s="212"/>
      <c r="W3" s="212"/>
    </row>
    <row r="4" spans="1:23" x14ac:dyDescent="0.2">
      <c r="P4" s="212"/>
      <c r="Q4" s="212"/>
      <c r="R4" s="212"/>
      <c r="S4" s="212"/>
      <c r="T4" s="212"/>
      <c r="U4" s="212"/>
      <c r="V4" s="212"/>
      <c r="W4" s="212"/>
    </row>
    <row r="5" spans="1:23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2"/>
      <c r="P5" s="212"/>
      <c r="Q5" s="212"/>
      <c r="R5" s="212"/>
      <c r="S5" s="212"/>
      <c r="T5" s="212"/>
      <c r="U5" s="212"/>
      <c r="V5" s="212"/>
      <c r="W5" s="212"/>
    </row>
    <row r="6" spans="1:23" x14ac:dyDescent="0.2">
      <c r="A6" s="214" t="s">
        <v>337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2"/>
      <c r="P6" s="212"/>
      <c r="Q6" s="212"/>
      <c r="R6" s="212"/>
      <c r="S6" s="212"/>
      <c r="T6" s="212"/>
      <c r="U6" s="212"/>
      <c r="V6" s="212"/>
      <c r="W6" s="212"/>
    </row>
    <row r="7" spans="1:23" x14ac:dyDescent="0.2">
      <c r="A7" s="807" t="s">
        <v>466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2"/>
      <c r="P7" s="212"/>
      <c r="Q7" s="212"/>
      <c r="R7" s="212"/>
      <c r="S7" s="212"/>
      <c r="T7" s="212"/>
      <c r="U7" s="212"/>
      <c r="V7" s="212"/>
      <c r="W7" s="212"/>
    </row>
    <row r="8" spans="1:23" x14ac:dyDescent="0.2">
      <c r="A8" s="803" t="s">
        <v>467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2"/>
      <c r="P8" s="212"/>
      <c r="Q8" s="212"/>
      <c r="R8" s="212"/>
      <c r="S8" s="212"/>
      <c r="T8" s="212"/>
      <c r="U8" s="212"/>
      <c r="V8" s="212"/>
      <c r="W8" s="212"/>
    </row>
    <row r="9" spans="1:23" ht="15.75" customHeight="1" x14ac:dyDescent="0.2">
      <c r="A9" s="811" t="s">
        <v>468</v>
      </c>
      <c r="B9" s="811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811"/>
      <c r="N9" s="811"/>
      <c r="O9" s="212"/>
      <c r="P9" s="212"/>
      <c r="Q9" s="212"/>
      <c r="R9" s="212"/>
      <c r="S9" s="212"/>
      <c r="T9" s="212"/>
      <c r="U9" s="212"/>
      <c r="V9" s="212"/>
      <c r="W9" s="212"/>
    </row>
    <row r="10" spans="1:23" ht="15.75" customHeight="1" x14ac:dyDescent="0.2">
      <c r="O10" s="212"/>
      <c r="P10" s="212"/>
      <c r="Q10" s="212"/>
      <c r="R10" s="212"/>
      <c r="S10" s="212"/>
      <c r="T10" s="212"/>
      <c r="U10" s="212"/>
      <c r="V10" s="212"/>
      <c r="W10" s="212"/>
    </row>
    <row r="11" spans="1:23" ht="15.75" customHeight="1" x14ac:dyDescent="0.2">
      <c r="O11" s="212"/>
      <c r="P11" s="212"/>
      <c r="Q11" s="212"/>
      <c r="R11" s="212"/>
      <c r="S11" s="212"/>
      <c r="T11" s="212"/>
      <c r="U11" s="212"/>
      <c r="V11" s="212"/>
      <c r="W11" s="212"/>
    </row>
    <row r="12" spans="1:23" ht="15" customHeight="1" x14ac:dyDescent="0.2">
      <c r="B12" s="19"/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12"/>
      <c r="P12" s="212"/>
      <c r="Q12" s="212"/>
      <c r="R12" s="212"/>
      <c r="S12" s="212"/>
      <c r="T12" s="212"/>
      <c r="U12" s="212"/>
      <c r="V12" s="212"/>
      <c r="W12" s="212"/>
    </row>
    <row r="13" spans="1:23" ht="15" customHeight="1" x14ac:dyDescent="0.25">
      <c r="A13" s="213" t="s">
        <v>398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2"/>
      <c r="P13" s="212"/>
      <c r="Q13" s="212"/>
      <c r="R13" s="212"/>
      <c r="S13" s="212"/>
      <c r="T13" s="212"/>
      <c r="U13" s="212"/>
      <c r="V13" s="212"/>
      <c r="W13" s="212"/>
    </row>
    <row r="14" spans="1:23" ht="15" customHeight="1" x14ac:dyDescent="0.25">
      <c r="A14" s="213" t="s">
        <v>399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2"/>
      <c r="P14" s="212"/>
      <c r="Q14" s="212"/>
      <c r="R14" s="212"/>
      <c r="S14" s="212"/>
      <c r="T14" s="212"/>
      <c r="U14" s="212"/>
      <c r="V14" s="212"/>
      <c r="W14" s="212"/>
    </row>
    <row r="15" spans="1:23" ht="15.75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2"/>
      <c r="P15" s="212"/>
      <c r="Q15" s="212"/>
      <c r="R15" s="212"/>
      <c r="S15" s="212"/>
      <c r="T15" s="212"/>
      <c r="U15" s="212"/>
      <c r="V15" s="212"/>
      <c r="W15" s="212"/>
    </row>
    <row r="16" spans="1:23" ht="15" x14ac:dyDescent="0.2">
      <c r="A16" s="809"/>
      <c r="B16" s="810"/>
      <c r="C16" s="41"/>
      <c r="O16" s="212"/>
      <c r="P16" s="212"/>
      <c r="Q16" s="212"/>
      <c r="R16" s="212"/>
      <c r="S16" s="212"/>
      <c r="T16" s="212"/>
      <c r="U16" s="212"/>
      <c r="V16" s="212"/>
      <c r="W16" s="212"/>
    </row>
    <row r="17" spans="1:30" ht="15" x14ac:dyDescent="0.25">
      <c r="A17" s="82" t="s">
        <v>1</v>
      </c>
      <c r="B17" s="83" t="s">
        <v>127</v>
      </c>
      <c r="C17" s="41"/>
      <c r="K17" s="18"/>
      <c r="O17" s="212"/>
      <c r="P17" s="212"/>
      <c r="Q17" s="212"/>
      <c r="R17" s="212"/>
      <c r="S17" s="212"/>
      <c r="T17" s="212"/>
      <c r="U17" s="212"/>
      <c r="V17" s="212"/>
      <c r="W17" s="212"/>
    </row>
    <row r="18" spans="1:30" ht="15" x14ac:dyDescent="0.2">
      <c r="A18" s="2"/>
      <c r="B18" s="17"/>
      <c r="O18" s="212"/>
      <c r="P18" s="212"/>
      <c r="Q18" s="212"/>
      <c r="R18" s="212"/>
      <c r="S18" s="212"/>
      <c r="T18" s="212"/>
      <c r="U18" s="212"/>
      <c r="V18" s="212"/>
      <c r="W18" s="212"/>
    </row>
    <row r="19" spans="1:30" x14ac:dyDescent="0.2">
      <c r="B19" s="80" t="s">
        <v>0</v>
      </c>
      <c r="O19" s="212"/>
      <c r="P19" s="212"/>
      <c r="Q19" s="212"/>
      <c r="R19" s="212"/>
      <c r="S19" s="212"/>
      <c r="T19" s="212"/>
      <c r="U19" s="212"/>
      <c r="V19" s="212"/>
      <c r="W19" s="212"/>
    </row>
    <row r="20" spans="1:30" x14ac:dyDescent="0.2">
      <c r="O20" s="212"/>
      <c r="P20" s="212"/>
      <c r="Q20" s="212"/>
      <c r="R20" s="212"/>
      <c r="S20" s="212"/>
      <c r="T20" s="212"/>
      <c r="U20" s="212"/>
      <c r="V20" s="212"/>
      <c r="W20" s="212"/>
    </row>
    <row r="21" spans="1:30" x14ac:dyDescent="0.2">
      <c r="A21" s="3"/>
      <c r="B21" s="10" t="s">
        <v>413</v>
      </c>
      <c r="C21" s="6"/>
      <c r="K21" s="81"/>
      <c r="O21" s="212"/>
      <c r="P21" s="212"/>
      <c r="Q21" s="212"/>
      <c r="R21" s="212"/>
      <c r="S21" s="212"/>
      <c r="T21" s="212"/>
      <c r="U21" s="212"/>
      <c r="V21" s="212"/>
    </row>
    <row r="22" spans="1:30" x14ac:dyDescent="0.2">
      <c r="C22" s="6"/>
      <c r="K22" s="81"/>
      <c r="O22" s="212"/>
      <c r="P22" s="212"/>
      <c r="Q22" s="212"/>
      <c r="R22" s="212"/>
      <c r="S22" s="212"/>
      <c r="T22" s="212"/>
      <c r="U22" s="212"/>
      <c r="V22" s="212"/>
    </row>
    <row r="23" spans="1:30" ht="15" x14ac:dyDescent="0.25">
      <c r="A23" s="84" t="s">
        <v>2</v>
      </c>
      <c r="B23" s="263" t="s">
        <v>345</v>
      </c>
      <c r="C23" s="18" t="s">
        <v>76</v>
      </c>
      <c r="K23" s="46"/>
      <c r="O23" s="212"/>
      <c r="P23" s="212"/>
      <c r="Q23" s="212"/>
      <c r="R23" s="212"/>
      <c r="S23" s="212"/>
      <c r="T23" s="212"/>
      <c r="U23" s="212"/>
      <c r="V23" s="212"/>
    </row>
    <row r="24" spans="1:30" x14ac:dyDescent="0.2">
      <c r="C24" s="6"/>
      <c r="K24" s="46"/>
      <c r="M24" s="86"/>
      <c r="O24" s="212"/>
      <c r="P24" s="212"/>
      <c r="Q24" s="212"/>
      <c r="R24" s="212"/>
      <c r="S24" s="212"/>
      <c r="T24" s="212"/>
      <c r="U24" s="212"/>
      <c r="V24" s="212"/>
    </row>
    <row r="25" spans="1:30" s="11" customFormat="1" x14ac:dyDescent="0.2">
      <c r="A25" s="1"/>
      <c r="B25" s="805"/>
      <c r="C25" s="69"/>
      <c r="D25" s="70"/>
      <c r="E25" s="70"/>
      <c r="F25" s="70"/>
      <c r="G25" s="70"/>
      <c r="H25" s="70"/>
      <c r="I25" s="70"/>
      <c r="J25" s="70"/>
      <c r="K25" s="743" t="s">
        <v>400</v>
      </c>
      <c r="L25" s="75"/>
      <c r="M25" s="46"/>
      <c r="N25" s="212"/>
      <c r="O25" s="212"/>
      <c r="P25" s="212"/>
      <c r="Q25" s="212"/>
      <c r="R25" s="212"/>
      <c r="S25" s="212"/>
      <c r="T25" s="212"/>
      <c r="U25" s="212"/>
      <c r="V25" s="212"/>
    </row>
    <row r="26" spans="1:30" s="11" customFormat="1" x14ac:dyDescent="0.2">
      <c r="A26" s="1"/>
      <c r="B26" s="806"/>
      <c r="C26" s="71"/>
      <c r="D26" s="72"/>
      <c r="E26" s="72"/>
      <c r="F26" s="72"/>
      <c r="G26" s="72"/>
      <c r="H26" s="72"/>
      <c r="I26" s="72"/>
      <c r="J26" s="72"/>
      <c r="K26" s="251" t="s">
        <v>77</v>
      </c>
      <c r="L26" s="76"/>
      <c r="M26" s="46"/>
      <c r="N26" s="212"/>
      <c r="O26" s="212"/>
      <c r="P26" s="212"/>
      <c r="Q26" s="212"/>
      <c r="R26" s="212"/>
      <c r="S26" s="212"/>
      <c r="T26" s="212"/>
      <c r="U26" s="212"/>
      <c r="V26" s="212"/>
    </row>
    <row r="27" spans="1:30" s="11" customFormat="1" x14ac:dyDescent="0.2">
      <c r="A27" s="3"/>
      <c r="B27" s="242" t="s">
        <v>338</v>
      </c>
      <c r="C27" s="243"/>
      <c r="D27" s="244"/>
      <c r="E27" s="244"/>
      <c r="F27" s="244"/>
      <c r="G27" s="244"/>
      <c r="H27" s="244"/>
      <c r="I27" s="244"/>
      <c r="J27" s="244"/>
      <c r="K27" s="110">
        <v>8804500</v>
      </c>
      <c r="L27" s="245"/>
      <c r="M27" s="46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</row>
    <row r="28" spans="1:30" s="11" customFormat="1" ht="12.75" customHeight="1" x14ac:dyDescent="0.2">
      <c r="A28" s="1"/>
      <c r="B28" s="246" t="s">
        <v>339</v>
      </c>
      <c r="C28" s="243" t="s">
        <v>5</v>
      </c>
      <c r="D28" s="244"/>
      <c r="E28" s="244"/>
      <c r="F28" s="244"/>
      <c r="G28" s="244"/>
      <c r="H28" s="244"/>
      <c r="I28" s="244"/>
      <c r="J28" s="244"/>
      <c r="K28" s="110">
        <v>1927000</v>
      </c>
      <c r="L28" s="245"/>
      <c r="M28" s="46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</row>
    <row r="29" spans="1:30" s="11" customFormat="1" x14ac:dyDescent="0.2">
      <c r="A29" s="52"/>
      <c r="B29" s="247" t="s">
        <v>340</v>
      </c>
      <c r="C29" s="248"/>
      <c r="D29" s="249"/>
      <c r="E29" s="249"/>
      <c r="F29" s="249"/>
      <c r="G29" s="249"/>
      <c r="H29" s="249"/>
      <c r="I29" s="249"/>
      <c r="J29" s="249"/>
      <c r="K29" s="248">
        <v>7241500</v>
      </c>
      <c r="L29" s="250"/>
      <c r="M29" s="73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</row>
    <row r="30" spans="1:30" s="11" customFormat="1" x14ac:dyDescent="0.2">
      <c r="A30" s="50"/>
      <c r="B30" s="247" t="s">
        <v>341</v>
      </c>
      <c r="C30" s="248"/>
      <c r="D30" s="249"/>
      <c r="E30" s="249"/>
      <c r="F30" s="249"/>
      <c r="G30" s="249"/>
      <c r="H30" s="249"/>
      <c r="I30" s="249"/>
      <c r="J30" s="249"/>
      <c r="K30" s="248">
        <v>3610000</v>
      </c>
      <c r="L30" s="254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</row>
    <row r="31" spans="1:30" s="11" customFormat="1" ht="12.75" customHeight="1" x14ac:dyDescent="0.2">
      <c r="A31" s="255"/>
      <c r="B31" s="252"/>
      <c r="C31" s="233"/>
      <c r="D31" s="73"/>
      <c r="E31" s="73"/>
      <c r="F31" s="73"/>
      <c r="G31" s="73"/>
      <c r="H31" s="73"/>
      <c r="I31" s="73"/>
      <c r="J31" s="73"/>
      <c r="K31" s="73"/>
      <c r="L31" s="253"/>
      <c r="M31" s="73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</row>
    <row r="32" spans="1:30" x14ac:dyDescent="0.2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3"/>
      <c r="M32" s="73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</row>
    <row r="33" spans="1:30" ht="15" x14ac:dyDescent="0.25">
      <c r="A33" s="85" t="s">
        <v>4</v>
      </c>
      <c r="B33" s="808" t="s">
        <v>128</v>
      </c>
      <c r="C33" s="808"/>
      <c r="D33" s="808"/>
      <c r="E33" s="808"/>
      <c r="F33" s="808"/>
      <c r="G33" s="808"/>
      <c r="H33" s="808"/>
      <c r="I33" s="808"/>
      <c r="J33" s="808"/>
      <c r="K33" s="808"/>
      <c r="L33" s="11"/>
      <c r="M33" s="73"/>
      <c r="N33" s="11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</row>
    <row r="34" spans="1:30" ht="15" x14ac:dyDescent="0.25">
      <c r="A34" s="85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11"/>
      <c r="M34" s="212"/>
      <c r="N34" s="73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</row>
    <row r="35" spans="1:30" x14ac:dyDescent="0.2">
      <c r="A35" s="74"/>
      <c r="B35" s="257" t="s">
        <v>342</v>
      </c>
      <c r="C35" s="257"/>
      <c r="D35" s="257"/>
      <c r="E35" s="257"/>
      <c r="F35" s="257"/>
      <c r="G35" s="257"/>
      <c r="H35" s="257"/>
      <c r="I35" s="257"/>
      <c r="J35" s="257"/>
      <c r="K35" s="257">
        <v>0</v>
      </c>
      <c r="L35" s="256"/>
      <c r="M35" s="256"/>
      <c r="N35" s="73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</row>
    <row r="36" spans="1:30" x14ac:dyDescent="0.2">
      <c r="A36" s="53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11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</row>
    <row r="37" spans="1:30" x14ac:dyDescent="0.2">
      <c r="A37" s="53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11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</row>
    <row r="38" spans="1:30" ht="15" x14ac:dyDescent="0.25">
      <c r="A38" s="262" t="s">
        <v>3</v>
      </c>
      <c r="B38" s="264" t="s">
        <v>131</v>
      </c>
      <c r="C38" s="265"/>
      <c r="D38" s="265"/>
      <c r="E38" s="265"/>
      <c r="F38" s="265"/>
      <c r="G38" s="265"/>
      <c r="H38" s="265"/>
      <c r="I38" s="265"/>
      <c r="J38" s="265"/>
      <c r="K38" s="265"/>
      <c r="L38" s="11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</row>
    <row r="39" spans="1:30" x14ac:dyDescent="0.2">
      <c r="A39" s="5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11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</row>
    <row r="40" spans="1:30" x14ac:dyDescent="0.2">
      <c r="A40" s="53"/>
      <c r="B40" s="257" t="s">
        <v>343</v>
      </c>
      <c r="C40" s="257"/>
      <c r="D40" s="257"/>
      <c r="E40" s="257"/>
      <c r="F40" s="257"/>
      <c r="G40" s="257"/>
      <c r="H40" s="257"/>
      <c r="I40" s="257"/>
      <c r="J40" s="257"/>
      <c r="K40" s="257"/>
      <c r="L40" s="11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</row>
    <row r="41" spans="1:30" x14ac:dyDescent="0.2">
      <c r="A41" s="5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11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</row>
    <row r="42" spans="1:30" ht="25.5" x14ac:dyDescent="0.2">
      <c r="A42" s="53"/>
      <c r="B42" s="261" t="s">
        <v>344</v>
      </c>
      <c r="C42" s="257"/>
      <c r="D42" s="257"/>
      <c r="E42" s="257"/>
      <c r="F42" s="257"/>
      <c r="G42" s="257"/>
      <c r="H42" s="257"/>
      <c r="I42" s="257"/>
      <c r="J42" s="257"/>
      <c r="K42" s="257"/>
      <c r="L42" s="11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</row>
    <row r="43" spans="1:30" ht="15" x14ac:dyDescent="0.25">
      <c r="A43" s="259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11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</row>
    <row r="44" spans="1:30" x14ac:dyDescent="0.2">
      <c r="A44" s="260"/>
      <c r="B44" s="77" t="s">
        <v>132</v>
      </c>
      <c r="C44" s="41"/>
      <c r="N44" s="212"/>
      <c r="O44" s="212"/>
      <c r="P44" s="212"/>
      <c r="Q44" s="212"/>
      <c r="R44" s="212"/>
      <c r="S44" s="212"/>
      <c r="T44" s="212"/>
      <c r="U44" s="212"/>
      <c r="V44" s="212"/>
      <c r="W44" s="212"/>
    </row>
    <row r="45" spans="1:30" x14ac:dyDescent="0.2">
      <c r="A45" s="258"/>
      <c r="N45" s="212"/>
      <c r="O45" s="212"/>
      <c r="P45" s="212"/>
      <c r="Q45" s="212"/>
      <c r="R45" s="212"/>
      <c r="S45" s="212"/>
      <c r="T45" s="212"/>
      <c r="U45" s="212"/>
      <c r="V45" s="212"/>
      <c r="W45" s="212"/>
    </row>
    <row r="46" spans="1:30" x14ac:dyDescent="0.2">
      <c r="A46" s="258"/>
      <c r="B46" s="81" t="s">
        <v>133</v>
      </c>
      <c r="N46" s="212"/>
      <c r="O46" s="212"/>
      <c r="P46" s="212"/>
      <c r="Q46" s="212"/>
      <c r="R46" s="212"/>
      <c r="S46" s="212"/>
      <c r="T46" s="212"/>
      <c r="U46" s="212"/>
      <c r="V46" s="212"/>
      <c r="W46" s="212"/>
    </row>
    <row r="47" spans="1:30" x14ac:dyDescent="0.2">
      <c r="A47" s="258"/>
      <c r="B47" s="20" t="s">
        <v>401</v>
      </c>
      <c r="N47" s="46"/>
      <c r="O47" s="212"/>
      <c r="P47" s="212"/>
      <c r="Q47" s="212"/>
      <c r="R47" s="212"/>
      <c r="S47" s="212"/>
      <c r="T47" s="212"/>
      <c r="U47" s="212"/>
      <c r="V47" s="212"/>
      <c r="W47" s="212"/>
    </row>
    <row r="48" spans="1:30" x14ac:dyDescent="0.2">
      <c r="O48" s="212"/>
      <c r="P48" s="212"/>
      <c r="Q48" s="212"/>
      <c r="R48" s="212"/>
      <c r="S48" s="212"/>
      <c r="T48" s="212"/>
      <c r="U48" s="212"/>
      <c r="V48" s="212"/>
      <c r="W48" s="212"/>
    </row>
    <row r="49" spans="15:23" x14ac:dyDescent="0.2">
      <c r="O49" s="212"/>
      <c r="P49" s="212"/>
      <c r="Q49" s="212"/>
      <c r="R49" s="212"/>
      <c r="S49" s="212"/>
      <c r="T49" s="212"/>
      <c r="U49" s="212"/>
      <c r="V49" s="212"/>
      <c r="W49" s="212"/>
    </row>
    <row r="50" spans="15:23" x14ac:dyDescent="0.2">
      <c r="O50" s="212"/>
      <c r="P50" s="212"/>
      <c r="Q50" s="212"/>
      <c r="R50" s="212"/>
      <c r="S50" s="212"/>
      <c r="T50" s="212"/>
      <c r="U50" s="212"/>
      <c r="V50" s="212"/>
      <c r="W50" s="212"/>
    </row>
    <row r="51" spans="15:23" x14ac:dyDescent="0.2">
      <c r="O51" s="212"/>
      <c r="P51" s="212"/>
      <c r="Q51" s="212"/>
      <c r="R51" s="212"/>
      <c r="S51" s="212"/>
      <c r="T51" s="212"/>
      <c r="U51" s="212"/>
      <c r="V51" s="212"/>
      <c r="W51" s="212"/>
    </row>
    <row r="52" spans="15:23" x14ac:dyDescent="0.2">
      <c r="O52" s="212"/>
      <c r="P52" s="212"/>
      <c r="Q52" s="212"/>
      <c r="R52" s="212"/>
      <c r="S52" s="212"/>
      <c r="T52" s="212"/>
      <c r="U52" s="212"/>
      <c r="V52" s="212"/>
      <c r="W52" s="212"/>
    </row>
    <row r="53" spans="15:23" x14ac:dyDescent="0.2">
      <c r="O53" s="212"/>
      <c r="P53" s="212"/>
      <c r="Q53" s="212"/>
      <c r="R53" s="212"/>
      <c r="S53" s="212"/>
      <c r="T53" s="212"/>
      <c r="U53" s="212"/>
      <c r="V53" s="212"/>
      <c r="W53" s="212"/>
    </row>
    <row r="54" spans="15:23" x14ac:dyDescent="0.2">
      <c r="O54" s="212"/>
      <c r="P54" s="212"/>
      <c r="Q54" s="212"/>
    </row>
    <row r="55" spans="15:23" x14ac:dyDescent="0.2">
      <c r="O55" s="212"/>
      <c r="P55" s="212"/>
      <c r="Q55" s="212"/>
    </row>
    <row r="56" spans="15:23" x14ac:dyDescent="0.2">
      <c r="O56" s="212"/>
    </row>
    <row r="57" spans="15:23" x14ac:dyDescent="0.2">
      <c r="O57" s="212"/>
    </row>
  </sheetData>
  <mergeCells count="3">
    <mergeCell ref="B33:K33"/>
    <mergeCell ref="A16:B16"/>
    <mergeCell ref="A9:N9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selection activeCell="E17" sqref="E17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2.7109375" style="16" customWidth="1"/>
  </cols>
  <sheetData>
    <row r="1" spans="1:3" ht="15" customHeight="1" x14ac:dyDescent="0.2">
      <c r="A1" s="14"/>
      <c r="B1" s="27"/>
      <c r="C1" s="27"/>
    </row>
    <row r="2" spans="1:3" ht="15" customHeight="1" x14ac:dyDescent="0.2">
      <c r="A2" s="14"/>
      <c r="B2" s="27"/>
      <c r="C2" s="27"/>
    </row>
    <row r="3" spans="1:3" s="4" customFormat="1" ht="30" x14ac:dyDescent="0.25">
      <c r="A3" s="82" t="s">
        <v>4</v>
      </c>
      <c r="B3" s="178" t="s">
        <v>89</v>
      </c>
      <c r="C3" s="178"/>
    </row>
    <row r="5" spans="1:3" ht="13.5" thickBot="1" x14ac:dyDescent="0.25"/>
    <row r="6" spans="1:3" s="8" customFormat="1" ht="38.25" customHeight="1" thickBot="1" x14ac:dyDescent="0.25">
      <c r="A6" s="186" t="s">
        <v>7</v>
      </c>
      <c r="B6" s="187" t="s">
        <v>47</v>
      </c>
      <c r="C6" s="188" t="s">
        <v>402</v>
      </c>
    </row>
    <row r="7" spans="1:3" s="1" customFormat="1" ht="13.5" thickBot="1" x14ac:dyDescent="0.25">
      <c r="A7" s="170">
        <v>1</v>
      </c>
      <c r="B7" s="171">
        <v>2</v>
      </c>
      <c r="C7" s="172">
        <v>3</v>
      </c>
    </row>
    <row r="8" spans="1:3" ht="24.95" customHeight="1" thickBot="1" x14ac:dyDescent="0.3">
      <c r="A8" s="179">
        <v>9</v>
      </c>
      <c r="B8" s="180" t="s">
        <v>48</v>
      </c>
      <c r="C8" s="181"/>
    </row>
    <row r="9" spans="1:3" s="4" customFormat="1" ht="15" customHeight="1" x14ac:dyDescent="0.2">
      <c r="A9" s="192">
        <v>92</v>
      </c>
      <c r="B9" s="193" t="s">
        <v>49</v>
      </c>
      <c r="C9" s="194"/>
    </row>
    <row r="10" spans="1:3" s="10" customFormat="1" ht="15" customHeight="1" thickBot="1" x14ac:dyDescent="0.25">
      <c r="A10" s="189">
        <v>922</v>
      </c>
      <c r="B10" s="190" t="s">
        <v>50</v>
      </c>
      <c r="C10" s="191">
        <v>0</v>
      </c>
    </row>
    <row r="11" spans="1:3" s="4" customFormat="1" ht="15" customHeight="1" x14ac:dyDescent="0.2">
      <c r="A11" s="31"/>
      <c r="B11" s="32"/>
      <c r="C11" s="32"/>
    </row>
    <row r="12" spans="1:3" ht="15" customHeight="1" x14ac:dyDescent="0.2">
      <c r="A12" s="33"/>
      <c r="B12" s="29"/>
      <c r="C12" s="29"/>
    </row>
    <row r="13" spans="1:3" ht="15" customHeight="1" x14ac:dyDescent="0.2">
      <c r="A13" s="33"/>
      <c r="B13" s="29"/>
      <c r="C13" s="29"/>
    </row>
    <row r="14" spans="1:3" s="4" customFormat="1" ht="15" customHeight="1" x14ac:dyDescent="0.2">
      <c r="A14" s="31"/>
      <c r="B14" s="32"/>
      <c r="C14" s="32"/>
    </row>
    <row r="15" spans="1:3" ht="15" customHeight="1" x14ac:dyDescent="0.2">
      <c r="A15" s="33"/>
      <c r="B15" s="29"/>
      <c r="C15" s="29"/>
    </row>
    <row r="16" spans="1:3" s="4" customFormat="1" ht="15" customHeight="1" x14ac:dyDescent="0.25">
      <c r="A16" s="176" t="s">
        <v>3</v>
      </c>
      <c r="B16" s="177" t="s">
        <v>51</v>
      </c>
      <c r="C16" s="177"/>
    </row>
    <row r="17" spans="1:3" ht="15" customHeight="1" thickBot="1" x14ac:dyDescent="0.25">
      <c r="A17" s="33"/>
      <c r="B17" s="29"/>
      <c r="C17" s="29"/>
    </row>
    <row r="18" spans="1:3" s="8" customFormat="1" ht="38.25" customHeight="1" thickBot="1" x14ac:dyDescent="0.25">
      <c r="A18" s="186" t="s">
        <v>7</v>
      </c>
      <c r="B18" s="187" t="s">
        <v>52</v>
      </c>
      <c r="C18" s="188" t="s">
        <v>403</v>
      </c>
    </row>
    <row r="19" spans="1:3" s="43" customFormat="1" ht="12" thickBot="1" x14ac:dyDescent="0.25">
      <c r="A19" s="173">
        <v>1</v>
      </c>
      <c r="B19" s="174">
        <v>2</v>
      </c>
      <c r="C19" s="175">
        <v>3</v>
      </c>
    </row>
    <row r="20" spans="1:3" ht="30.75" thickBot="1" x14ac:dyDescent="0.3">
      <c r="A20" s="179">
        <v>8</v>
      </c>
      <c r="B20" s="180" t="s">
        <v>53</v>
      </c>
      <c r="C20" s="182">
        <v>120000</v>
      </c>
    </row>
    <row r="21" spans="1:3" s="4" customFormat="1" ht="30.75" thickBot="1" x14ac:dyDescent="0.3">
      <c r="A21" s="183">
        <v>5</v>
      </c>
      <c r="B21" s="184" t="s">
        <v>54</v>
      </c>
      <c r="C21" s="185">
        <v>0</v>
      </c>
    </row>
    <row r="22" spans="1:3" s="4" customFormat="1" ht="15" customHeight="1" x14ac:dyDescent="0.2">
      <c r="A22" s="15"/>
      <c r="B22" s="30"/>
      <c r="C22" s="30"/>
    </row>
    <row r="23" spans="1:3" s="4" customFormat="1" ht="15" customHeight="1" x14ac:dyDescent="0.2">
      <c r="A23" s="15"/>
      <c r="B23" s="30"/>
      <c r="C23" s="30"/>
    </row>
    <row r="24" spans="1:3" ht="15" customHeight="1" x14ac:dyDescent="0.2">
      <c r="A24" s="14"/>
      <c r="B24" s="27"/>
      <c r="C24" s="27"/>
    </row>
    <row r="25" spans="1:3" ht="15" customHeight="1" x14ac:dyDescent="0.2">
      <c r="A25" s="14"/>
      <c r="B25" s="27"/>
      <c r="C25" s="27"/>
    </row>
    <row r="26" spans="1:3" s="4" customFormat="1" ht="15" customHeight="1" x14ac:dyDescent="0.2">
      <c r="A26" s="15"/>
      <c r="B26" s="30"/>
      <c r="C26" s="30"/>
    </row>
    <row r="27" spans="1:3" s="4" customFormat="1" ht="15" customHeight="1" x14ac:dyDescent="0.2">
      <c r="A27" s="15"/>
      <c r="B27" s="30"/>
      <c r="C27" s="30"/>
    </row>
    <row r="28" spans="1:3" s="10" customFormat="1" ht="15" customHeight="1" x14ac:dyDescent="0.2">
      <c r="A28" s="13"/>
      <c r="B28" s="27"/>
      <c r="C28" s="27"/>
    </row>
    <row r="29" spans="1:3" s="4" customFormat="1" ht="15" customHeight="1" x14ac:dyDescent="0.2">
      <c r="A29" s="15"/>
      <c r="B29" s="30"/>
      <c r="C29" s="30"/>
    </row>
    <row r="30" spans="1:3" s="4" customFormat="1" ht="15" customHeight="1" x14ac:dyDescent="0.2">
      <c r="A30" s="15"/>
      <c r="B30" s="30"/>
      <c r="C30" s="30"/>
    </row>
    <row r="31" spans="1:3" ht="15" customHeight="1" x14ac:dyDescent="0.2">
      <c r="A31" s="14"/>
      <c r="B31" s="27"/>
      <c r="C31" s="27"/>
    </row>
    <row r="32" spans="1:3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26" sqref="G26"/>
    </sheetView>
  </sheetViews>
  <sheetFormatPr defaultRowHeight="12.75" x14ac:dyDescent="0.2"/>
  <cols>
    <col min="1" max="1" width="5.85546875" customWidth="1"/>
    <col min="2" max="2" width="58.85546875" style="16" customWidth="1"/>
    <col min="3" max="3" width="14.42578125" style="57" customWidth="1"/>
    <col min="5" max="5" width="4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4"/>
      <c r="E1" s="98"/>
      <c r="F1" s="98"/>
      <c r="G1" s="98"/>
      <c r="H1" s="98"/>
      <c r="I1" s="98"/>
      <c r="J1" s="98"/>
      <c r="K1" s="98"/>
    </row>
    <row r="2" spans="1:11" s="4" customFormat="1" ht="15" customHeight="1" x14ac:dyDescent="0.2">
      <c r="B2" s="22"/>
      <c r="C2" s="54"/>
      <c r="D2" s="45"/>
      <c r="E2" s="98"/>
      <c r="F2" s="98"/>
      <c r="G2" s="98"/>
      <c r="H2" s="98"/>
      <c r="I2" s="98"/>
      <c r="J2" s="98"/>
      <c r="K2" s="98"/>
    </row>
    <row r="3" spans="1:11" ht="15" x14ac:dyDescent="0.25">
      <c r="A3" s="23"/>
      <c r="B3" s="79" t="s">
        <v>6</v>
      </c>
      <c r="C3" s="55"/>
      <c r="D3" s="46"/>
      <c r="E3" s="98"/>
      <c r="F3" s="98"/>
      <c r="G3" s="98"/>
      <c r="H3" s="98"/>
      <c r="I3" s="98"/>
      <c r="J3" s="98"/>
      <c r="K3" s="98"/>
    </row>
    <row r="4" spans="1:11" ht="13.5" thickBot="1" x14ac:dyDescent="0.25">
      <c r="A4" s="24"/>
      <c r="B4" s="25"/>
      <c r="C4" s="56"/>
      <c r="E4" s="98"/>
      <c r="F4" s="98"/>
      <c r="G4" s="98"/>
      <c r="H4" s="98"/>
      <c r="I4" s="98"/>
      <c r="J4" s="98"/>
      <c r="K4" s="98"/>
    </row>
    <row r="5" spans="1:11" ht="30" customHeight="1" thickBot="1" x14ac:dyDescent="0.25">
      <c r="A5" s="141" t="s">
        <v>7</v>
      </c>
      <c r="B5" s="142" t="s">
        <v>8</v>
      </c>
      <c r="C5" s="143" t="s">
        <v>404</v>
      </c>
      <c r="E5" s="98"/>
      <c r="F5" s="98"/>
      <c r="G5" s="98"/>
      <c r="H5" s="98"/>
      <c r="I5" s="98"/>
      <c r="J5" s="98"/>
      <c r="K5" s="98"/>
    </row>
    <row r="6" spans="1:11" ht="12.75" customHeight="1" thickBot="1" x14ac:dyDescent="0.25">
      <c r="A6" s="138">
        <v>1</v>
      </c>
      <c r="B6" s="139">
        <v>2</v>
      </c>
      <c r="C6" s="140">
        <v>3</v>
      </c>
      <c r="E6" s="98"/>
      <c r="F6" s="98"/>
      <c r="G6" s="98"/>
      <c r="H6" s="98"/>
      <c r="I6" s="98"/>
      <c r="J6" s="98"/>
      <c r="K6" s="98"/>
    </row>
    <row r="7" spans="1:11" ht="20.100000000000001" customHeight="1" thickBot="1" x14ac:dyDescent="0.3">
      <c r="A7" s="111"/>
      <c r="B7" s="112" t="s">
        <v>272</v>
      </c>
      <c r="C7" s="113">
        <f>C8+C28</f>
        <v>10731500</v>
      </c>
      <c r="E7" s="98"/>
      <c r="F7" s="98"/>
      <c r="G7" s="98"/>
      <c r="H7" s="98"/>
      <c r="I7" s="98"/>
      <c r="J7" s="98"/>
      <c r="K7" s="98"/>
    </row>
    <row r="8" spans="1:11" ht="20.100000000000001" customHeight="1" thickBot="1" x14ac:dyDescent="0.25">
      <c r="A8" s="131">
        <v>6</v>
      </c>
      <c r="B8" s="132" t="s">
        <v>6</v>
      </c>
      <c r="C8" s="137">
        <f>C9+C13+C17+C20+C24+C26</f>
        <v>8804500</v>
      </c>
      <c r="E8" s="98"/>
      <c r="F8" s="98"/>
      <c r="G8" s="98"/>
      <c r="H8" s="98"/>
      <c r="I8" s="98"/>
      <c r="J8" s="98"/>
      <c r="K8" s="98"/>
    </row>
    <row r="9" spans="1:11" ht="15" customHeight="1" x14ac:dyDescent="0.2">
      <c r="A9" s="134">
        <v>61</v>
      </c>
      <c r="B9" s="135" t="s">
        <v>9</v>
      </c>
      <c r="C9" s="136">
        <f>C10+C11+C12</f>
        <v>3624500</v>
      </c>
      <c r="E9" s="98"/>
      <c r="F9" s="98"/>
      <c r="G9" s="98"/>
      <c r="H9" s="98"/>
      <c r="I9" s="98"/>
      <c r="J9" s="98"/>
      <c r="K9" s="98"/>
    </row>
    <row r="10" spans="1:11" ht="12.75" customHeight="1" x14ac:dyDescent="0.2">
      <c r="A10" s="122">
        <v>611</v>
      </c>
      <c r="B10" s="92" t="s">
        <v>10</v>
      </c>
      <c r="C10" s="115">
        <v>3500000</v>
      </c>
      <c r="E10" s="98"/>
      <c r="F10" s="98"/>
      <c r="G10" s="98"/>
      <c r="H10" s="98"/>
      <c r="I10" s="98"/>
      <c r="J10" s="98"/>
      <c r="K10" s="98"/>
    </row>
    <row r="11" spans="1:11" ht="12.75" customHeight="1" x14ac:dyDescent="0.2">
      <c r="A11" s="122">
        <v>613</v>
      </c>
      <c r="B11" s="92" t="s">
        <v>11</v>
      </c>
      <c r="C11" s="115">
        <v>84500</v>
      </c>
      <c r="E11" s="98"/>
      <c r="F11" s="98"/>
      <c r="G11" s="98"/>
      <c r="H11" s="98"/>
      <c r="I11" s="98"/>
      <c r="J11" s="98"/>
      <c r="K11" s="98"/>
    </row>
    <row r="12" spans="1:11" ht="12.75" customHeight="1" x14ac:dyDescent="0.2">
      <c r="A12" s="122">
        <v>614</v>
      </c>
      <c r="B12" s="92" t="s">
        <v>12</v>
      </c>
      <c r="C12" s="115">
        <v>40000</v>
      </c>
      <c r="E12" s="98"/>
      <c r="F12" s="98"/>
      <c r="G12" s="98"/>
      <c r="H12" s="98"/>
      <c r="I12" s="98"/>
      <c r="J12" s="98"/>
      <c r="K12" s="98"/>
    </row>
    <row r="13" spans="1:11" ht="15" customHeight="1" x14ac:dyDescent="0.2">
      <c r="A13" s="114">
        <v>63</v>
      </c>
      <c r="B13" s="126" t="s">
        <v>13</v>
      </c>
      <c r="C13" s="127">
        <f>C14+C15+C16</f>
        <v>2230000</v>
      </c>
      <c r="E13" s="98"/>
      <c r="F13" s="98"/>
      <c r="G13" s="98"/>
      <c r="H13" s="98"/>
      <c r="I13" s="98"/>
      <c r="J13" s="98"/>
      <c r="K13" s="98"/>
    </row>
    <row r="14" spans="1:11" ht="12.75" customHeight="1" x14ac:dyDescent="0.2">
      <c r="A14" s="122">
        <v>6324</v>
      </c>
      <c r="B14" s="92" t="s">
        <v>275</v>
      </c>
      <c r="C14" s="115">
        <v>1730000</v>
      </c>
      <c r="E14" s="98"/>
      <c r="F14" s="98"/>
      <c r="G14" s="98"/>
      <c r="H14" s="98"/>
      <c r="I14" s="98"/>
      <c r="J14" s="98"/>
      <c r="K14" s="98"/>
    </row>
    <row r="15" spans="1:11" ht="12.75" customHeight="1" x14ac:dyDescent="0.2">
      <c r="A15" s="122">
        <v>633</v>
      </c>
      <c r="B15" s="92" t="s">
        <v>14</v>
      </c>
      <c r="C15" s="115">
        <v>400000</v>
      </c>
      <c r="E15" s="98"/>
      <c r="F15" s="98"/>
      <c r="G15" s="98"/>
      <c r="H15" s="98"/>
      <c r="I15" s="98"/>
      <c r="J15" s="98"/>
      <c r="K15" s="98"/>
    </row>
    <row r="16" spans="1:11" ht="12.75" customHeight="1" x14ac:dyDescent="0.2">
      <c r="A16" s="122">
        <v>634</v>
      </c>
      <c r="B16" s="92" t="s">
        <v>273</v>
      </c>
      <c r="C16" s="115">
        <v>100000</v>
      </c>
      <c r="E16" s="98"/>
      <c r="F16" s="98"/>
      <c r="G16" s="98"/>
      <c r="H16" s="98"/>
      <c r="I16" s="98"/>
      <c r="J16" s="98"/>
      <c r="K16" s="98"/>
    </row>
    <row r="17" spans="1:11" ht="15" customHeight="1" x14ac:dyDescent="0.2">
      <c r="A17" s="114">
        <v>64</v>
      </c>
      <c r="B17" s="126" t="s">
        <v>15</v>
      </c>
      <c r="C17" s="127">
        <f>C18+C19</f>
        <v>2220000</v>
      </c>
      <c r="E17" s="98"/>
      <c r="F17" s="98"/>
      <c r="G17" s="98"/>
      <c r="H17" s="98"/>
      <c r="I17" s="98"/>
      <c r="J17" s="98"/>
      <c r="K17" s="98"/>
    </row>
    <row r="18" spans="1:11" ht="12.75" customHeight="1" x14ac:dyDescent="0.2">
      <c r="A18" s="122">
        <v>641</v>
      </c>
      <c r="B18" s="92" t="s">
        <v>16</v>
      </c>
      <c r="C18" s="115">
        <v>20000</v>
      </c>
      <c r="E18" s="98"/>
      <c r="F18" s="98"/>
      <c r="G18" s="98"/>
      <c r="H18" s="98"/>
      <c r="I18" s="98"/>
      <c r="J18" s="98"/>
      <c r="K18" s="98"/>
    </row>
    <row r="19" spans="1:11" ht="12.75" customHeight="1" x14ac:dyDescent="0.2">
      <c r="A19" s="122">
        <v>642</v>
      </c>
      <c r="B19" s="92" t="s">
        <v>17</v>
      </c>
      <c r="C19" s="115">
        <v>2200000</v>
      </c>
      <c r="E19" s="98"/>
      <c r="F19" s="98"/>
      <c r="G19" s="98"/>
      <c r="H19" s="98"/>
      <c r="I19" s="98"/>
      <c r="J19" s="98"/>
      <c r="K19" s="98"/>
    </row>
    <row r="20" spans="1:11" ht="15" customHeight="1" x14ac:dyDescent="0.2">
      <c r="A20" s="116">
        <v>65</v>
      </c>
      <c r="B20" s="126" t="s">
        <v>18</v>
      </c>
      <c r="C20" s="127">
        <f>C21+C22+C23</f>
        <v>710000</v>
      </c>
      <c r="E20" s="98"/>
      <c r="F20" s="98"/>
      <c r="G20" s="98"/>
      <c r="H20" s="98"/>
      <c r="I20" s="98"/>
      <c r="J20" s="98"/>
      <c r="K20" s="98"/>
    </row>
    <row r="21" spans="1:11" ht="12.75" customHeight="1" x14ac:dyDescent="0.2">
      <c r="A21" s="122">
        <v>651</v>
      </c>
      <c r="B21" s="92" t="s">
        <v>19</v>
      </c>
      <c r="C21" s="115">
        <v>20000</v>
      </c>
      <c r="E21" s="98"/>
      <c r="F21" s="98"/>
      <c r="G21" s="98"/>
      <c r="H21" s="98"/>
      <c r="I21" s="98"/>
      <c r="J21" s="98"/>
      <c r="K21" s="98"/>
    </row>
    <row r="22" spans="1:11" ht="12.75" customHeight="1" x14ac:dyDescent="0.2">
      <c r="A22" s="122">
        <v>652</v>
      </c>
      <c r="B22" s="92" t="s">
        <v>20</v>
      </c>
      <c r="C22" s="115">
        <v>290000</v>
      </c>
      <c r="E22" s="98"/>
      <c r="F22" s="98"/>
      <c r="G22" s="98"/>
      <c r="H22" s="98"/>
      <c r="I22" s="98"/>
      <c r="J22" s="98"/>
      <c r="K22" s="98"/>
    </row>
    <row r="23" spans="1:11" ht="12.75" customHeight="1" x14ac:dyDescent="0.2">
      <c r="A23" s="122">
        <v>653</v>
      </c>
      <c r="B23" s="92" t="s">
        <v>85</v>
      </c>
      <c r="C23" s="115">
        <v>400000</v>
      </c>
      <c r="E23" s="98"/>
      <c r="F23" s="98"/>
      <c r="G23" s="98"/>
      <c r="H23" s="98"/>
      <c r="I23" s="98"/>
      <c r="J23" s="98"/>
      <c r="K23" s="98"/>
    </row>
    <row r="24" spans="1:11" ht="15" customHeight="1" x14ac:dyDescent="0.2">
      <c r="A24" s="116">
        <v>66</v>
      </c>
      <c r="B24" s="126" t="s">
        <v>276</v>
      </c>
      <c r="C24" s="127">
        <f>C25</f>
        <v>0</v>
      </c>
      <c r="E24" s="98"/>
      <c r="F24" s="98"/>
      <c r="G24" s="98"/>
      <c r="H24" s="98"/>
      <c r="I24" s="98"/>
      <c r="J24" s="98"/>
      <c r="K24" s="98"/>
    </row>
    <row r="25" spans="1:11" x14ac:dyDescent="0.2">
      <c r="A25" s="122">
        <v>663</v>
      </c>
      <c r="B25" s="92" t="s">
        <v>277</v>
      </c>
      <c r="C25" s="115"/>
      <c r="E25" s="98"/>
      <c r="F25" s="98"/>
      <c r="G25" s="98"/>
      <c r="H25" s="98"/>
      <c r="I25" s="98"/>
      <c r="J25" s="98"/>
      <c r="K25" s="98"/>
    </row>
    <row r="26" spans="1:11" ht="15" customHeight="1" x14ac:dyDescent="0.2">
      <c r="A26" s="116">
        <v>68</v>
      </c>
      <c r="B26" s="126" t="s">
        <v>139</v>
      </c>
      <c r="C26" s="127">
        <f>C27</f>
        <v>20000</v>
      </c>
      <c r="E26" s="98"/>
      <c r="F26" s="98"/>
      <c r="G26" s="98"/>
      <c r="H26" s="98"/>
      <c r="I26" s="98"/>
      <c r="J26" s="98"/>
      <c r="K26" s="98"/>
    </row>
    <row r="27" spans="1:11" ht="12.75" customHeight="1" thickBot="1" x14ac:dyDescent="0.25">
      <c r="A27" s="123">
        <v>681</v>
      </c>
      <c r="B27" s="90" t="s">
        <v>140</v>
      </c>
      <c r="C27" s="117">
        <v>20000</v>
      </c>
      <c r="E27" s="98"/>
      <c r="F27" s="98"/>
      <c r="G27" s="98"/>
      <c r="H27" s="98"/>
      <c r="I27" s="98"/>
      <c r="J27" s="98"/>
      <c r="K27" s="98"/>
    </row>
    <row r="28" spans="1:11" ht="20.100000000000001" customHeight="1" thickBot="1" x14ac:dyDescent="0.25">
      <c r="A28" s="131">
        <v>7</v>
      </c>
      <c r="B28" s="169" t="s">
        <v>21</v>
      </c>
      <c r="C28" s="133">
        <f>C29+C32</f>
        <v>1927000</v>
      </c>
      <c r="E28" s="98"/>
      <c r="F28" s="98"/>
      <c r="G28" s="98"/>
      <c r="H28" s="98"/>
      <c r="I28" s="98"/>
      <c r="J28" s="98"/>
      <c r="K28" s="98"/>
    </row>
    <row r="29" spans="1:11" ht="15" customHeight="1" x14ac:dyDescent="0.2">
      <c r="A29" s="128">
        <v>71</v>
      </c>
      <c r="B29" s="129" t="s">
        <v>22</v>
      </c>
      <c r="C29" s="130">
        <f>C30+C31</f>
        <v>200000</v>
      </c>
      <c r="E29" s="98"/>
      <c r="F29" s="98"/>
      <c r="G29" s="98"/>
      <c r="H29" s="98"/>
      <c r="I29" s="98"/>
      <c r="J29" s="98"/>
      <c r="K29" s="98"/>
    </row>
    <row r="30" spans="1:11" ht="25.5" x14ac:dyDescent="0.2">
      <c r="A30" s="122">
        <v>711</v>
      </c>
      <c r="B30" s="92" t="s">
        <v>268</v>
      </c>
      <c r="C30" s="119">
        <v>100000</v>
      </c>
      <c r="E30" s="98"/>
      <c r="F30" s="98"/>
      <c r="G30" s="98"/>
      <c r="H30" s="98"/>
      <c r="I30" s="98"/>
      <c r="J30" s="98"/>
      <c r="K30" s="98"/>
    </row>
    <row r="31" spans="1:11" ht="25.5" x14ac:dyDescent="0.2">
      <c r="A31" s="122">
        <v>711</v>
      </c>
      <c r="B31" s="92" t="s">
        <v>269</v>
      </c>
      <c r="C31" s="119">
        <v>100000</v>
      </c>
      <c r="E31" s="98"/>
      <c r="F31" s="98"/>
      <c r="G31" s="98"/>
      <c r="H31" s="98"/>
      <c r="I31" s="98"/>
      <c r="J31" s="98"/>
      <c r="K31" s="98"/>
    </row>
    <row r="32" spans="1:11" ht="15" customHeight="1" x14ac:dyDescent="0.2">
      <c r="A32" s="125">
        <v>72</v>
      </c>
      <c r="B32" s="102" t="s">
        <v>86</v>
      </c>
      <c r="C32" s="118">
        <f>C33+C34+C35</f>
        <v>1727000</v>
      </c>
      <c r="E32" s="98"/>
      <c r="F32" s="98"/>
      <c r="G32" s="98"/>
      <c r="H32" s="98"/>
      <c r="I32" s="98"/>
      <c r="J32" s="98"/>
      <c r="K32" s="98"/>
    </row>
    <row r="33" spans="1:11" x14ac:dyDescent="0.2">
      <c r="A33" s="122">
        <v>721</v>
      </c>
      <c r="B33" s="92" t="s">
        <v>271</v>
      </c>
      <c r="C33" s="119">
        <v>227000</v>
      </c>
      <c r="E33" s="98"/>
      <c r="F33" s="98"/>
      <c r="G33" s="98"/>
      <c r="H33" s="98"/>
      <c r="I33" s="98"/>
      <c r="J33" s="98"/>
      <c r="K33" s="98"/>
    </row>
    <row r="34" spans="1:11" x14ac:dyDescent="0.2">
      <c r="A34" s="122">
        <v>721</v>
      </c>
      <c r="B34" s="92" t="s">
        <v>270</v>
      </c>
      <c r="C34" s="119">
        <v>500000</v>
      </c>
      <c r="E34" s="98"/>
      <c r="F34" s="98"/>
      <c r="G34" s="98"/>
      <c r="H34" s="98"/>
      <c r="I34" s="98"/>
      <c r="J34" s="98"/>
      <c r="K34" s="98"/>
    </row>
    <row r="35" spans="1:11" ht="13.5" thickBot="1" x14ac:dyDescent="0.25">
      <c r="A35" s="124">
        <v>721</v>
      </c>
      <c r="B35" s="120" t="s">
        <v>353</v>
      </c>
      <c r="C35" s="121">
        <v>1000000</v>
      </c>
      <c r="E35" s="98"/>
      <c r="F35" s="98"/>
      <c r="G35" s="98"/>
      <c r="H35" s="98"/>
      <c r="I35" s="98"/>
      <c r="J35" s="98"/>
      <c r="K35" s="98"/>
    </row>
    <row r="36" spans="1:11" x14ac:dyDescent="0.2">
      <c r="A36" s="9"/>
      <c r="C36" s="78"/>
      <c r="E36" s="98"/>
      <c r="F36" s="98"/>
      <c r="G36" s="98"/>
      <c r="H36" s="98"/>
      <c r="I36" s="98"/>
      <c r="J36" s="98"/>
      <c r="K36" s="98"/>
    </row>
    <row r="37" spans="1:11" x14ac:dyDescent="0.2">
      <c r="A37" s="9"/>
      <c r="E37" s="98"/>
      <c r="F37" s="98"/>
      <c r="G37" s="98"/>
      <c r="H37" s="98"/>
      <c r="I37" s="98"/>
      <c r="J37" s="98"/>
      <c r="K37" s="98"/>
    </row>
    <row r="38" spans="1:11" x14ac:dyDescent="0.2">
      <c r="A38" s="9"/>
      <c r="E38" s="98"/>
      <c r="F38" s="98"/>
      <c r="G38" s="98"/>
      <c r="H38" s="98"/>
      <c r="I38" s="98"/>
      <c r="J38" s="98"/>
      <c r="K38" s="98"/>
    </row>
    <row r="39" spans="1:11" x14ac:dyDescent="0.2">
      <c r="E39" s="98"/>
      <c r="F39" s="98"/>
      <c r="G39" s="98"/>
      <c r="H39" s="98"/>
      <c r="I39" s="98"/>
      <c r="J39" s="98"/>
      <c r="K39" s="98"/>
    </row>
    <row r="40" spans="1:11" x14ac:dyDescent="0.2">
      <c r="E40" s="98"/>
      <c r="F40" s="98"/>
      <c r="G40" s="98"/>
      <c r="H40" s="98"/>
      <c r="I40" s="98"/>
      <c r="J40" s="98"/>
      <c r="K40" s="98"/>
    </row>
    <row r="41" spans="1:11" x14ac:dyDescent="0.2">
      <c r="E41" s="98"/>
      <c r="F41" s="98"/>
      <c r="G41" s="98"/>
      <c r="H41" s="98"/>
      <c r="I41" s="98"/>
      <c r="J41" s="98"/>
      <c r="K41" s="98"/>
    </row>
    <row r="42" spans="1:11" x14ac:dyDescent="0.2">
      <c r="E42" s="98"/>
      <c r="F42" s="98"/>
      <c r="G42" s="98"/>
      <c r="H42" s="98"/>
      <c r="I42" s="98"/>
      <c r="J42" s="98"/>
      <c r="K42" s="98"/>
    </row>
    <row r="43" spans="1:11" x14ac:dyDescent="0.2">
      <c r="E43" s="98"/>
      <c r="F43" s="98"/>
      <c r="G43" s="98"/>
      <c r="H43" s="98"/>
      <c r="I43" s="98"/>
      <c r="J43" s="98"/>
      <c r="K43" s="98"/>
    </row>
    <row r="44" spans="1:11" x14ac:dyDescent="0.2">
      <c r="E44" s="98"/>
      <c r="F44" s="98"/>
      <c r="G44" s="98"/>
      <c r="H44" s="98"/>
      <c r="I44" s="98"/>
      <c r="J44" s="98"/>
      <c r="K44" s="98"/>
    </row>
    <row r="45" spans="1:11" x14ac:dyDescent="0.2">
      <c r="E45" s="98"/>
      <c r="F45" s="98"/>
      <c r="G45" s="98"/>
      <c r="H45" s="98"/>
      <c r="I45" s="98"/>
      <c r="J45" s="98"/>
      <c r="K45" s="98"/>
    </row>
    <row r="46" spans="1:11" x14ac:dyDescent="0.2">
      <c r="E46" s="98"/>
      <c r="F46" s="98"/>
      <c r="G46" s="98"/>
      <c r="H46" s="98"/>
      <c r="I46" s="98"/>
      <c r="J46" s="98"/>
      <c r="K46" s="98"/>
    </row>
    <row r="47" spans="1:11" x14ac:dyDescent="0.2">
      <c r="E47" s="98"/>
      <c r="F47" s="98"/>
      <c r="G47" s="98"/>
      <c r="H47" s="98"/>
      <c r="I47" s="98"/>
      <c r="J47" s="98"/>
      <c r="K47" s="98"/>
    </row>
    <row r="48" spans="1:11" x14ac:dyDescent="0.2">
      <c r="E48" s="98"/>
      <c r="F48" s="98"/>
      <c r="G48" s="98"/>
      <c r="H48" s="98"/>
      <c r="I48" s="98"/>
      <c r="J48" s="98"/>
      <c r="K48" s="98"/>
    </row>
    <row r="49" spans="5:11" x14ac:dyDescent="0.2">
      <c r="E49" s="98"/>
      <c r="F49" s="98"/>
      <c r="G49" s="98"/>
      <c r="H49" s="98"/>
      <c r="I49" s="98"/>
      <c r="J49" s="98"/>
      <c r="K49" s="98"/>
    </row>
    <row r="50" spans="5:11" x14ac:dyDescent="0.2">
      <c r="E50" s="98"/>
      <c r="F50" s="98"/>
      <c r="G50" s="98"/>
      <c r="H50" s="98"/>
      <c r="I50" s="98"/>
      <c r="J50" s="98"/>
      <c r="K50" s="98"/>
    </row>
    <row r="51" spans="5:11" x14ac:dyDescent="0.2">
      <c r="E51" s="98"/>
      <c r="F51" s="98"/>
      <c r="G51" s="98"/>
      <c r="H51" s="98"/>
      <c r="I51" s="98"/>
      <c r="J51" s="98"/>
      <c r="K51" s="98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E19" sqref="E19"/>
    </sheetView>
  </sheetViews>
  <sheetFormatPr defaultRowHeight="12.75" x14ac:dyDescent="0.2"/>
  <cols>
    <col min="1" max="1" width="7" customWidth="1"/>
    <col min="2" max="2" width="54.85546875" style="16" customWidth="1"/>
    <col min="3" max="3" width="15.7109375" customWidth="1"/>
  </cols>
  <sheetData>
    <row r="1" spans="1:21" x14ac:dyDescent="0.2"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"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"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1" ht="15.75" x14ac:dyDescent="0.25">
      <c r="A4" s="166"/>
      <c r="B4" s="167" t="s">
        <v>24</v>
      </c>
      <c r="C4" s="168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13.5" thickBot="1" x14ac:dyDescent="0.25">
      <c r="A5" s="28"/>
      <c r="B5" s="29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ht="30" customHeight="1" thickBot="1" x14ac:dyDescent="0.25">
      <c r="A6" s="151" t="s">
        <v>7</v>
      </c>
      <c r="B6" s="152" t="s">
        <v>25</v>
      </c>
      <c r="C6" s="143" t="s">
        <v>405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spans="1:21" s="44" customFormat="1" ht="12.75" customHeight="1" thickBot="1" x14ac:dyDescent="0.25">
      <c r="A7" s="148">
        <v>1</v>
      </c>
      <c r="B7" s="149">
        <v>2</v>
      </c>
      <c r="C7" s="150">
        <v>3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1" s="46" customFormat="1" ht="20.100000000000001" customHeight="1" thickBot="1" x14ac:dyDescent="0.25">
      <c r="A8" s="146"/>
      <c r="B8" s="147" t="s">
        <v>333</v>
      </c>
      <c r="C8" s="153">
        <f>C9+C34</f>
        <v>10851500</v>
      </c>
      <c r="D8" s="46" t="s">
        <v>23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s="73" customFormat="1" ht="20.100000000000001" customHeight="1" thickBot="1" x14ac:dyDescent="0.25">
      <c r="A9" s="164">
        <v>3</v>
      </c>
      <c r="B9" s="132" t="s">
        <v>24</v>
      </c>
      <c r="C9" s="165">
        <f>C10+C14+C20+C22+C26+C29+C31</f>
        <v>7241500</v>
      </c>
      <c r="D9" s="68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s="46" customFormat="1" ht="15" customHeight="1" x14ac:dyDescent="0.2">
      <c r="A10" s="162">
        <v>31</v>
      </c>
      <c r="B10" s="135" t="s">
        <v>26</v>
      </c>
      <c r="C10" s="163">
        <f>C11+C12+C13</f>
        <v>1140000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ht="12.75" customHeight="1" x14ac:dyDescent="0.2">
      <c r="A11" s="87">
        <v>311</v>
      </c>
      <c r="B11" s="88" t="s">
        <v>27</v>
      </c>
      <c r="C11" s="155">
        <v>910000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1:21" ht="12.75" customHeight="1" x14ac:dyDescent="0.2">
      <c r="A12" s="87">
        <v>312</v>
      </c>
      <c r="B12" s="88" t="s">
        <v>28</v>
      </c>
      <c r="C12" s="155">
        <v>55000</v>
      </c>
      <c r="D12" s="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pans="1:21" ht="15" customHeight="1" x14ac:dyDescent="0.2">
      <c r="A13" s="87">
        <v>313</v>
      </c>
      <c r="B13" s="88" t="s">
        <v>29</v>
      </c>
      <c r="C13" s="155">
        <v>175000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</row>
    <row r="14" spans="1:21" ht="15" customHeight="1" x14ac:dyDescent="0.2">
      <c r="A14" s="100">
        <v>32</v>
      </c>
      <c r="B14" s="101" t="s">
        <v>30</v>
      </c>
      <c r="C14" s="154">
        <f>C15+C16+C17+C18+C19</f>
        <v>3069500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</row>
    <row r="15" spans="1:21" ht="12.75" customHeight="1" x14ac:dyDescent="0.2">
      <c r="A15" s="87">
        <v>321</v>
      </c>
      <c r="B15" s="88" t="s">
        <v>31</v>
      </c>
      <c r="C15" s="155">
        <v>62000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2.75" customHeight="1" x14ac:dyDescent="0.2">
      <c r="A16" s="87">
        <v>322</v>
      </c>
      <c r="B16" s="88" t="s">
        <v>32</v>
      </c>
      <c r="C16" s="155">
        <v>294000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spans="1:21" ht="12.75" customHeight="1" x14ac:dyDescent="0.2">
      <c r="A17" s="87">
        <v>323</v>
      </c>
      <c r="B17" s="88" t="s">
        <v>33</v>
      </c>
      <c r="C17" s="155">
        <v>2242000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 ht="12.75" customHeight="1" x14ac:dyDescent="0.2">
      <c r="A18" s="87">
        <v>324</v>
      </c>
      <c r="B18" s="88" t="s">
        <v>278</v>
      </c>
      <c r="C18" s="155">
        <v>3000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</row>
    <row r="19" spans="1:21" ht="12.75" customHeight="1" x14ac:dyDescent="0.2">
      <c r="A19" s="87">
        <v>329</v>
      </c>
      <c r="B19" s="88" t="s">
        <v>34</v>
      </c>
      <c r="C19" s="155">
        <v>468500</v>
      </c>
      <c r="D19" s="1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</row>
    <row r="20" spans="1:21" ht="15" customHeight="1" x14ac:dyDescent="0.2">
      <c r="A20" s="100">
        <v>34</v>
      </c>
      <c r="B20" s="101" t="s">
        <v>35</v>
      </c>
      <c r="C20" s="154">
        <f>C21</f>
        <v>96000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</row>
    <row r="21" spans="1:21" ht="12.75" customHeight="1" x14ac:dyDescent="0.2">
      <c r="A21" s="87">
        <v>343</v>
      </c>
      <c r="B21" s="88" t="s">
        <v>36</v>
      </c>
      <c r="C21" s="155">
        <v>96000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1:21" ht="15" customHeight="1" x14ac:dyDescent="0.2">
      <c r="A22" s="103">
        <v>35</v>
      </c>
      <c r="B22" s="126" t="s">
        <v>81</v>
      </c>
      <c r="C22" s="156">
        <f>C23+C24+C25</f>
        <v>410000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1:21" ht="12.75" customHeight="1" x14ac:dyDescent="0.2">
      <c r="A23" s="93">
        <v>352</v>
      </c>
      <c r="B23" s="94" t="s">
        <v>346</v>
      </c>
      <c r="C23" s="157">
        <v>220000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pans="1:21" ht="12.75" customHeight="1" x14ac:dyDescent="0.2">
      <c r="A24" s="93">
        <v>352</v>
      </c>
      <c r="B24" s="94" t="s">
        <v>143</v>
      </c>
      <c r="C24" s="157">
        <v>90000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</row>
    <row r="25" spans="1:21" ht="12.75" customHeight="1" x14ac:dyDescent="0.2">
      <c r="A25" s="87">
        <v>352</v>
      </c>
      <c r="B25" s="88" t="s">
        <v>83</v>
      </c>
      <c r="C25" s="155">
        <v>100000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5" customHeight="1" x14ac:dyDescent="0.2">
      <c r="A26" s="144">
        <v>36</v>
      </c>
      <c r="B26" s="126" t="s">
        <v>124</v>
      </c>
      <c r="C26" s="156">
        <f>C27+C28</f>
        <v>1088000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25.5" x14ac:dyDescent="0.2">
      <c r="A27" s="89">
        <v>367</v>
      </c>
      <c r="B27" s="88" t="s">
        <v>125</v>
      </c>
      <c r="C27" s="155">
        <v>874000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25.5" x14ac:dyDescent="0.2">
      <c r="A28" s="87">
        <v>367</v>
      </c>
      <c r="B28" s="88" t="s">
        <v>126</v>
      </c>
      <c r="C28" s="155">
        <v>214000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25.5" x14ac:dyDescent="0.2">
      <c r="A29" s="145">
        <v>37</v>
      </c>
      <c r="B29" s="101" t="s">
        <v>88</v>
      </c>
      <c r="C29" s="158">
        <f>C30</f>
        <v>365000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</row>
    <row r="30" spans="1:21" ht="12.75" customHeight="1" x14ac:dyDescent="0.2">
      <c r="A30" s="87">
        <v>372</v>
      </c>
      <c r="B30" s="88" t="s">
        <v>37</v>
      </c>
      <c r="C30" s="155">
        <v>365000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  <row r="31" spans="1:21" ht="15" customHeight="1" x14ac:dyDescent="0.2">
      <c r="A31" s="100">
        <v>38</v>
      </c>
      <c r="B31" s="101" t="s">
        <v>38</v>
      </c>
      <c r="C31" s="154">
        <f>C32+C33</f>
        <v>1073000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1:21" ht="12.75" customHeight="1" x14ac:dyDescent="0.2">
      <c r="A32" s="87">
        <v>381</v>
      </c>
      <c r="B32" s="88" t="s">
        <v>39</v>
      </c>
      <c r="C32" s="155">
        <v>873000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</row>
    <row r="33" spans="1:21" ht="12.75" customHeight="1" thickBot="1" x14ac:dyDescent="0.25">
      <c r="A33" s="159">
        <v>383</v>
      </c>
      <c r="B33" s="160" t="s">
        <v>40</v>
      </c>
      <c r="C33" s="161">
        <v>200000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</row>
    <row r="34" spans="1:21" ht="12.75" customHeight="1" thickBot="1" x14ac:dyDescent="0.25">
      <c r="A34" s="164">
        <v>4</v>
      </c>
      <c r="B34" s="132" t="s">
        <v>41</v>
      </c>
      <c r="C34" s="165">
        <f>C35+C38</f>
        <v>3610000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1:21" ht="20.100000000000001" customHeight="1" x14ac:dyDescent="0.2">
      <c r="A35" s="162">
        <v>41</v>
      </c>
      <c r="B35" s="135" t="s">
        <v>45</v>
      </c>
      <c r="C35" s="163">
        <f>C36+C37</f>
        <v>450000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ht="15" customHeight="1" x14ac:dyDescent="0.2">
      <c r="A36" s="87">
        <v>411</v>
      </c>
      <c r="B36" s="88" t="s">
        <v>42</v>
      </c>
      <c r="C36" s="15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</row>
    <row r="37" spans="1:21" ht="12.75" customHeight="1" x14ac:dyDescent="0.2">
      <c r="A37" s="87">
        <v>412</v>
      </c>
      <c r="B37" s="88" t="s">
        <v>65</v>
      </c>
      <c r="C37" s="155">
        <v>450000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</row>
    <row r="38" spans="1:21" ht="12.75" customHeight="1" x14ac:dyDescent="0.2">
      <c r="A38" s="100">
        <v>42</v>
      </c>
      <c r="B38" s="101" t="s">
        <v>46</v>
      </c>
      <c r="C38" s="154">
        <f>C39+C40+C41+C42</f>
        <v>3160000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ht="15" customHeight="1" x14ac:dyDescent="0.2">
      <c r="A39" s="87">
        <v>421</v>
      </c>
      <c r="B39" s="88" t="s">
        <v>43</v>
      </c>
      <c r="C39" s="155">
        <v>2860000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</row>
    <row r="40" spans="1:21" ht="12.75" customHeight="1" x14ac:dyDescent="0.2">
      <c r="A40" s="87">
        <v>422</v>
      </c>
      <c r="B40" s="88" t="s">
        <v>44</v>
      </c>
      <c r="C40" s="155">
        <v>220000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</row>
    <row r="41" spans="1:21" ht="12.75" customHeight="1" x14ac:dyDescent="0.2">
      <c r="A41" s="105">
        <v>423</v>
      </c>
      <c r="B41" s="386" t="s">
        <v>427</v>
      </c>
      <c r="C41" s="155">
        <v>50000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</row>
    <row r="42" spans="1:21" ht="12.75" customHeight="1" x14ac:dyDescent="0.2">
      <c r="A42" s="105">
        <v>426</v>
      </c>
      <c r="B42" s="386" t="s">
        <v>150</v>
      </c>
      <c r="C42" s="155">
        <v>30000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</row>
    <row r="43" spans="1:21" ht="12.75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</row>
    <row r="44" spans="1:21" x14ac:dyDescent="0.2"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</row>
    <row r="45" spans="1:21" ht="15" customHeight="1" x14ac:dyDescent="0.2"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</row>
    <row r="46" spans="1:21" ht="15" customHeight="1" x14ac:dyDescent="0.2"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</row>
    <row r="47" spans="1:21" ht="15" customHeight="1" x14ac:dyDescent="0.2"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1" x14ac:dyDescent="0.2">
      <c r="A48" s="13"/>
      <c r="B48" s="27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</row>
    <row r="49" spans="1:21" x14ac:dyDescent="0.2">
      <c r="A49" s="13"/>
      <c r="B49" s="27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</row>
    <row r="50" spans="1:21" x14ac:dyDescent="0.2">
      <c r="A50" s="13"/>
      <c r="B50" s="27"/>
      <c r="D50" s="73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</row>
    <row r="51" spans="1:21" x14ac:dyDescent="0.2">
      <c r="A51" s="216"/>
      <c r="B51" s="217"/>
      <c r="C51" s="73"/>
      <c r="D51" s="73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</row>
    <row r="52" spans="1:21" x14ac:dyDescent="0.2">
      <c r="A52" s="216"/>
      <c r="B52" s="217"/>
      <c r="C52" s="73"/>
      <c r="D52" s="73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1:21" x14ac:dyDescent="0.2">
      <c r="A53" s="216"/>
      <c r="B53" s="217"/>
      <c r="C53" s="73"/>
      <c r="D53" s="73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</row>
    <row r="54" spans="1:21" x14ac:dyDescent="0.2">
      <c r="A54" s="216"/>
      <c r="B54" s="217"/>
      <c r="C54" s="73"/>
      <c r="D54" s="73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</row>
    <row r="55" spans="1:21" x14ac:dyDescent="0.2">
      <c r="A55" s="73"/>
      <c r="B55" s="217"/>
      <c r="C55" s="73"/>
      <c r="D55" s="7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</row>
    <row r="56" spans="1:21" x14ac:dyDescent="0.2">
      <c r="A56" s="73"/>
      <c r="B56" s="217"/>
      <c r="C56" s="73"/>
      <c r="D56" s="73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</row>
    <row r="57" spans="1:21" x14ac:dyDescent="0.2">
      <c r="A57" s="73"/>
      <c r="B57" s="217"/>
      <c r="C57" s="73"/>
      <c r="D57" s="220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</row>
    <row r="58" spans="1:21" x14ac:dyDescent="0.2">
      <c r="A58" s="218"/>
      <c r="B58" s="219"/>
      <c r="C58" s="73"/>
      <c r="D58" s="73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</row>
    <row r="59" spans="1:21" x14ac:dyDescent="0.2">
      <c r="A59" s="221"/>
      <c r="B59" s="97"/>
      <c r="C59" s="73"/>
      <c r="D59" s="73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</row>
    <row r="60" spans="1:21" x14ac:dyDescent="0.2">
      <c r="A60" s="222"/>
      <c r="B60" s="223"/>
      <c r="C60" s="224"/>
      <c r="D60" s="73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</row>
    <row r="61" spans="1:21" x14ac:dyDescent="0.2">
      <c r="A61" s="225"/>
      <c r="B61" s="226"/>
      <c r="C61" s="225"/>
      <c r="D61" s="73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</row>
    <row r="62" spans="1:21" x14ac:dyDescent="0.2">
      <c r="A62" s="227"/>
      <c r="B62" s="228"/>
      <c r="C62" s="229"/>
      <c r="D62" s="233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</row>
    <row r="63" spans="1:21" x14ac:dyDescent="0.2">
      <c r="A63" s="230"/>
      <c r="B63" s="231"/>
      <c r="C63" s="232"/>
      <c r="D63" s="73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</row>
    <row r="64" spans="1:21" x14ac:dyDescent="0.2">
      <c r="A64" s="234"/>
      <c r="B64" s="97"/>
      <c r="C64" s="59"/>
      <c r="D64" s="73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</row>
    <row r="65" spans="1:21" x14ac:dyDescent="0.2">
      <c r="A65" s="234"/>
      <c r="B65" s="97"/>
      <c r="C65" s="59"/>
      <c r="D65" s="73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</row>
    <row r="66" spans="1:21" x14ac:dyDescent="0.2">
      <c r="A66" s="234"/>
      <c r="B66" s="97"/>
      <c r="C66" s="59"/>
      <c r="D66" s="73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</row>
    <row r="67" spans="1:21" x14ac:dyDescent="0.2">
      <c r="A67" s="230"/>
      <c r="B67" s="231"/>
      <c r="C67" s="232"/>
      <c r="D67" s="73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</row>
    <row r="68" spans="1:21" x14ac:dyDescent="0.2">
      <c r="A68" s="234"/>
      <c r="B68" s="97"/>
      <c r="C68" s="59"/>
      <c r="D68" s="73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</row>
    <row r="69" spans="1:21" x14ac:dyDescent="0.2">
      <c r="A69" s="234"/>
      <c r="B69" s="97"/>
      <c r="C69" s="59"/>
      <c r="D69" s="53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</row>
    <row r="70" spans="1:21" x14ac:dyDescent="0.2">
      <c r="A70" s="234"/>
      <c r="B70" s="97"/>
      <c r="C70" s="59"/>
      <c r="D70" s="73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</row>
    <row r="71" spans="1:21" x14ac:dyDescent="0.2">
      <c r="A71" s="234"/>
      <c r="B71" s="97"/>
      <c r="C71" s="59"/>
      <c r="D71" s="73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</row>
    <row r="72" spans="1:21" x14ac:dyDescent="0.2">
      <c r="A72" s="230"/>
      <c r="B72" s="231"/>
      <c r="C72" s="232"/>
      <c r="D72" s="73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</row>
    <row r="73" spans="1:21" x14ac:dyDescent="0.2">
      <c r="A73" s="234"/>
      <c r="B73" s="97"/>
      <c r="C73" s="59"/>
      <c r="D73" s="73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</row>
    <row r="74" spans="1:21" x14ac:dyDescent="0.2">
      <c r="A74" s="235"/>
      <c r="B74" s="236"/>
      <c r="C74" s="237"/>
      <c r="D74" s="73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</row>
    <row r="75" spans="1:21" x14ac:dyDescent="0.2">
      <c r="A75" s="234"/>
      <c r="B75" s="97"/>
      <c r="C75" s="59"/>
      <c r="D75" s="73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</row>
    <row r="76" spans="1:21" x14ac:dyDescent="0.2">
      <c r="A76" s="234"/>
      <c r="B76" s="236"/>
      <c r="C76" s="59"/>
      <c r="D76" s="73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</row>
    <row r="77" spans="1:21" x14ac:dyDescent="0.2">
      <c r="A77" s="238"/>
      <c r="B77" s="97"/>
      <c r="C77" s="59"/>
      <c r="D77" s="73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</row>
    <row r="78" spans="1:21" x14ac:dyDescent="0.2">
      <c r="A78" s="234"/>
      <c r="B78" s="97"/>
      <c r="C78" s="59"/>
      <c r="D78" s="73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</row>
    <row r="79" spans="1:21" x14ac:dyDescent="0.2">
      <c r="A79" s="230"/>
      <c r="B79" s="231"/>
      <c r="C79" s="232"/>
      <c r="D79" s="73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</row>
    <row r="80" spans="1:21" x14ac:dyDescent="0.2">
      <c r="A80" s="234"/>
      <c r="B80" s="97"/>
      <c r="C80" s="59"/>
      <c r="D80" s="73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</row>
    <row r="81" spans="1:21" x14ac:dyDescent="0.2">
      <c r="A81" s="230"/>
      <c r="B81" s="231"/>
      <c r="C81" s="232"/>
      <c r="D81" s="73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</row>
    <row r="82" spans="1:21" x14ac:dyDescent="0.2">
      <c r="A82" s="234"/>
      <c r="B82" s="97"/>
      <c r="C82" s="59"/>
      <c r="D82" s="73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</row>
    <row r="83" spans="1:21" x14ac:dyDescent="0.2">
      <c r="A83" s="234"/>
      <c r="B83" s="97"/>
      <c r="C83" s="59"/>
      <c r="D83" s="73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</row>
    <row r="84" spans="1:21" x14ac:dyDescent="0.2">
      <c r="A84" s="234"/>
      <c r="B84" s="97"/>
      <c r="C84" s="59"/>
      <c r="D84" s="73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</row>
    <row r="85" spans="1:21" x14ac:dyDescent="0.2">
      <c r="A85" s="227"/>
      <c r="B85" s="228"/>
      <c r="C85" s="229"/>
      <c r="D85" s="73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</row>
    <row r="86" spans="1:21" x14ac:dyDescent="0.2">
      <c r="A86" s="230"/>
      <c r="B86" s="231"/>
      <c r="C86" s="232"/>
      <c r="D86" s="73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</row>
    <row r="87" spans="1:21" x14ac:dyDescent="0.2">
      <c r="A87" s="234"/>
      <c r="B87" s="97"/>
      <c r="C87" s="59"/>
      <c r="D87" s="7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</row>
    <row r="88" spans="1:21" x14ac:dyDescent="0.2">
      <c r="A88" s="234"/>
      <c r="B88" s="97"/>
      <c r="C88" s="59"/>
      <c r="D88" s="73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</row>
    <row r="89" spans="1:21" x14ac:dyDescent="0.2">
      <c r="A89" s="230"/>
      <c r="B89" s="231"/>
      <c r="C89" s="232"/>
      <c r="D89" s="73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</row>
    <row r="90" spans="1:21" x14ac:dyDescent="0.2">
      <c r="A90" s="234"/>
      <c r="B90" s="97"/>
      <c r="C90" s="59"/>
      <c r="D90" s="73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</row>
    <row r="91" spans="1:21" x14ac:dyDescent="0.2">
      <c r="A91" s="234"/>
      <c r="B91" s="97"/>
      <c r="C91" s="59"/>
      <c r="D91" s="73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</row>
    <row r="92" spans="1:21" x14ac:dyDescent="0.2">
      <c r="A92" s="73"/>
      <c r="B92" s="217"/>
      <c r="C92" s="73"/>
      <c r="D92" s="73"/>
    </row>
    <row r="93" spans="1:21" x14ac:dyDescent="0.2">
      <c r="A93" s="73"/>
      <c r="B93" s="217"/>
      <c r="C93" s="73"/>
      <c r="D93" s="73"/>
    </row>
    <row r="94" spans="1:21" x14ac:dyDescent="0.2">
      <c r="A94" s="73"/>
      <c r="B94" s="217"/>
      <c r="C94" s="73"/>
      <c r="D94" s="73"/>
    </row>
    <row r="95" spans="1:21" x14ac:dyDescent="0.2">
      <c r="A95" s="73"/>
      <c r="B95" s="217"/>
      <c r="C95" s="73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3"/>
      <c r="B100" s="27"/>
    </row>
    <row r="101" spans="1:2" x14ac:dyDescent="0.2">
      <c r="A101" s="14"/>
      <c r="B101" s="27"/>
    </row>
    <row r="102" spans="1:2" x14ac:dyDescent="0.2">
      <c r="A102" s="9"/>
    </row>
    <row r="103" spans="1:2" x14ac:dyDescent="0.2">
      <c r="A103" s="9"/>
    </row>
    <row r="104" spans="1:2" x14ac:dyDescent="0.2">
      <c r="A104" s="9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L12" sqref="L12"/>
    </sheetView>
  </sheetViews>
  <sheetFormatPr defaultRowHeight="12.75" x14ac:dyDescent="0.2"/>
  <cols>
    <col min="1" max="1" width="18.28515625" customWidth="1"/>
    <col min="2" max="2" width="54.85546875" style="16" customWidth="1"/>
    <col min="3" max="3" width="13.28515625" style="16" customWidth="1"/>
    <col min="4" max="5" width="13.28515625" customWidth="1"/>
    <col min="6" max="6" width="9.5703125" bestFit="1" customWidth="1"/>
  </cols>
  <sheetData>
    <row r="1" spans="1:8" s="10" customFormat="1" x14ac:dyDescent="0.2">
      <c r="A1" s="26"/>
      <c r="B1" s="34"/>
      <c r="C1" s="34"/>
    </row>
    <row r="2" spans="1:8" s="10" customFormat="1" x14ac:dyDescent="0.2">
      <c r="A2" s="812" t="s">
        <v>66</v>
      </c>
      <c r="B2" s="813"/>
      <c r="C2" s="813"/>
    </row>
    <row r="3" spans="1:8" s="10" customFormat="1" x14ac:dyDescent="0.2">
      <c r="A3" s="814" t="s">
        <v>67</v>
      </c>
      <c r="B3" s="815"/>
      <c r="C3" s="815"/>
    </row>
    <row r="4" spans="1:8" s="10" customFormat="1" ht="13.5" thickBot="1" x14ac:dyDescent="0.25">
      <c r="A4" s="48"/>
      <c r="B4" s="47"/>
      <c r="C4" s="47"/>
    </row>
    <row r="5" spans="1:8" s="8" customFormat="1" ht="30" customHeight="1" thickBot="1" x14ac:dyDescent="0.3">
      <c r="A5" s="151" t="s">
        <v>7</v>
      </c>
      <c r="B5" s="152" t="s">
        <v>47</v>
      </c>
      <c r="C5" s="744" t="s">
        <v>400</v>
      </c>
      <c r="D5" s="387" t="s">
        <v>406</v>
      </c>
      <c r="E5" s="388" t="s">
        <v>407</v>
      </c>
      <c r="F5" s="388" t="s">
        <v>371</v>
      </c>
      <c r="G5" s="388" t="s">
        <v>372</v>
      </c>
      <c r="H5" s="389" t="s">
        <v>373</v>
      </c>
    </row>
    <row r="6" spans="1:8" s="43" customFormat="1" ht="12.75" customHeight="1" thickBot="1" x14ac:dyDescent="0.25">
      <c r="A6" s="138">
        <v>1</v>
      </c>
      <c r="B6" s="139">
        <v>2</v>
      </c>
      <c r="C6" s="416">
        <v>3</v>
      </c>
      <c r="D6" s="417">
        <v>4</v>
      </c>
      <c r="E6" s="417">
        <v>5</v>
      </c>
      <c r="F6" s="417">
        <v>6</v>
      </c>
      <c r="G6" s="417">
        <v>7</v>
      </c>
      <c r="H6" s="418">
        <v>8</v>
      </c>
    </row>
    <row r="7" spans="1:8" s="4" customFormat="1" ht="24.95" customHeight="1" thickBot="1" x14ac:dyDescent="0.25">
      <c r="A7" s="203" t="s">
        <v>55</v>
      </c>
      <c r="B7" s="398" t="s">
        <v>79</v>
      </c>
      <c r="C7" s="426">
        <f>C8</f>
        <v>303000</v>
      </c>
      <c r="D7" s="769">
        <f>D8</f>
        <v>270400</v>
      </c>
      <c r="E7" s="769">
        <f>E8</f>
        <v>283000</v>
      </c>
      <c r="F7" s="770">
        <f t="shared" ref="F7:G9" si="0">D7/C7</f>
        <v>0.89240924092409246</v>
      </c>
      <c r="G7" s="771">
        <f t="shared" si="0"/>
        <v>1.0465976331360947</v>
      </c>
      <c r="H7" s="772">
        <f>E7/C7</f>
        <v>0.93399339933993397</v>
      </c>
    </row>
    <row r="8" spans="1:8" s="4" customFormat="1" ht="24.95" customHeight="1" thickBot="1" x14ac:dyDescent="0.25">
      <c r="A8" s="205" t="s">
        <v>90</v>
      </c>
      <c r="B8" s="399" t="s">
        <v>104</v>
      </c>
      <c r="C8" s="428">
        <f>C9+C17</f>
        <v>303000</v>
      </c>
      <c r="D8" s="773">
        <f>D9+D17</f>
        <v>270400</v>
      </c>
      <c r="E8" s="773">
        <f>E9+E17</f>
        <v>283000</v>
      </c>
      <c r="F8" s="774">
        <f t="shared" si="0"/>
        <v>0.89240924092409246</v>
      </c>
      <c r="G8" s="664">
        <f t="shared" si="0"/>
        <v>1.0465976331360947</v>
      </c>
      <c r="H8" s="665">
        <f>E8/C8</f>
        <v>0.93399339933993397</v>
      </c>
    </row>
    <row r="9" spans="1:8" s="12" customFormat="1" ht="22.5" customHeight="1" x14ac:dyDescent="0.2">
      <c r="A9" s="204" t="s">
        <v>91</v>
      </c>
      <c r="B9" s="400" t="s">
        <v>101</v>
      </c>
      <c r="C9" s="427">
        <f>C11</f>
        <v>190000</v>
      </c>
      <c r="D9" s="775">
        <f>D11</f>
        <v>180000</v>
      </c>
      <c r="E9" s="775">
        <f>E11</f>
        <v>190000</v>
      </c>
      <c r="F9" s="776">
        <f t="shared" si="0"/>
        <v>0.94736842105263153</v>
      </c>
      <c r="G9" s="666">
        <f t="shared" si="0"/>
        <v>1.0555555555555556</v>
      </c>
      <c r="H9" s="667">
        <f>E9/C9</f>
        <v>1</v>
      </c>
    </row>
    <row r="10" spans="1:8" s="12" customFormat="1" ht="15" customHeight="1" x14ac:dyDescent="0.2">
      <c r="A10" s="196" t="s">
        <v>92</v>
      </c>
      <c r="B10" s="104" t="s">
        <v>84</v>
      </c>
      <c r="C10" s="410"/>
      <c r="D10" s="668"/>
      <c r="E10" s="669"/>
      <c r="F10" s="761"/>
      <c r="G10" s="670"/>
      <c r="H10" s="671"/>
    </row>
    <row r="11" spans="1:8" s="12" customFormat="1" ht="15" customHeight="1" x14ac:dyDescent="0.2">
      <c r="A11" s="197"/>
      <c r="B11" s="104" t="s">
        <v>95</v>
      </c>
      <c r="C11" s="410">
        <f>C13</f>
        <v>190000</v>
      </c>
      <c r="D11" s="777">
        <f>D13</f>
        <v>180000</v>
      </c>
      <c r="E11" s="777">
        <v>190000</v>
      </c>
      <c r="F11" s="778">
        <f>D11/C11</f>
        <v>0.94736842105263153</v>
      </c>
      <c r="G11" s="779">
        <f>E11/D11</f>
        <v>1.0555555555555556</v>
      </c>
      <c r="H11" s="780">
        <f>E11/C11</f>
        <v>1</v>
      </c>
    </row>
    <row r="12" spans="1:8" s="12" customFormat="1" ht="12.75" customHeight="1" x14ac:dyDescent="0.2">
      <c r="A12" s="198" t="s">
        <v>94</v>
      </c>
      <c r="B12" s="401" t="s">
        <v>129</v>
      </c>
      <c r="C12" s="91"/>
      <c r="D12" s="395"/>
      <c r="E12" s="395"/>
      <c r="F12" s="762"/>
      <c r="G12" s="409"/>
      <c r="H12" s="420"/>
    </row>
    <row r="13" spans="1:8" s="4" customFormat="1" ht="12.75" customHeight="1" x14ac:dyDescent="0.2">
      <c r="A13" s="199">
        <v>3</v>
      </c>
      <c r="B13" s="402" t="s">
        <v>68</v>
      </c>
      <c r="C13" s="411">
        <f>C14</f>
        <v>190000</v>
      </c>
      <c r="D13" s="781">
        <f>D14</f>
        <v>180000</v>
      </c>
      <c r="E13" s="781">
        <f>E14</f>
        <v>0</v>
      </c>
      <c r="F13" s="782">
        <f>D13/C13</f>
        <v>0.94736842105263153</v>
      </c>
      <c r="G13" s="783">
        <f>E13/D13</f>
        <v>0</v>
      </c>
      <c r="H13" s="784">
        <f>E13/C13</f>
        <v>0</v>
      </c>
    </row>
    <row r="14" spans="1:8" s="4" customFormat="1" ht="12.75" customHeight="1" x14ac:dyDescent="0.2">
      <c r="A14" s="200">
        <v>32</v>
      </c>
      <c r="B14" s="403" t="s">
        <v>30</v>
      </c>
      <c r="C14" s="412">
        <f>SUM(C15:C16)</f>
        <v>190000</v>
      </c>
      <c r="D14" s="785">
        <f>D15+D16</f>
        <v>180000</v>
      </c>
      <c r="E14" s="785">
        <f>E15+E16</f>
        <v>0</v>
      </c>
      <c r="F14" s="786">
        <f>D14/C14</f>
        <v>0.94736842105263153</v>
      </c>
      <c r="G14" s="787">
        <f>E14/D14</f>
        <v>0</v>
      </c>
      <c r="H14" s="788">
        <f>E14/C14</f>
        <v>0</v>
      </c>
    </row>
    <row r="15" spans="1:8" s="10" customFormat="1" ht="12.75" customHeight="1" x14ac:dyDescent="0.2">
      <c r="A15" s="201">
        <v>323</v>
      </c>
      <c r="B15" s="404" t="s">
        <v>33</v>
      </c>
      <c r="C15" s="413"/>
      <c r="D15" s="394"/>
      <c r="E15" s="394"/>
      <c r="F15" s="763"/>
      <c r="G15" s="414"/>
      <c r="H15" s="421"/>
    </row>
    <row r="16" spans="1:8" s="4" customFormat="1" ht="12.75" customHeight="1" x14ac:dyDescent="0.2">
      <c r="A16" s="201">
        <v>329</v>
      </c>
      <c r="B16" s="404" t="s">
        <v>118</v>
      </c>
      <c r="C16" s="415">
        <v>190000</v>
      </c>
      <c r="D16" s="394">
        <v>180000</v>
      </c>
      <c r="E16" s="394"/>
      <c r="F16" s="763">
        <f>D16/C16</f>
        <v>0.94736842105263153</v>
      </c>
      <c r="G16" s="407">
        <f>E16/D16</f>
        <v>0</v>
      </c>
      <c r="H16" s="419">
        <f>E16/C16</f>
        <v>0</v>
      </c>
    </row>
    <row r="17" spans="1:8" s="10" customFormat="1" ht="22.5" customHeight="1" x14ac:dyDescent="0.2">
      <c r="A17" s="195" t="s">
        <v>93</v>
      </c>
      <c r="B17" s="405" t="s">
        <v>96</v>
      </c>
      <c r="C17" s="408">
        <f>C19+C25</f>
        <v>113000</v>
      </c>
      <c r="D17" s="789">
        <f>D19+D25</f>
        <v>90400</v>
      </c>
      <c r="E17" s="789">
        <f>E19+E25</f>
        <v>93000</v>
      </c>
      <c r="F17" s="790">
        <f>D17/C17</f>
        <v>0.8</v>
      </c>
      <c r="G17" s="791">
        <f>E17/D17</f>
        <v>1.0287610619469028</v>
      </c>
      <c r="H17" s="792">
        <f>E17/C17</f>
        <v>0.82300884955752207</v>
      </c>
    </row>
    <row r="18" spans="1:8" s="10" customFormat="1" ht="15" customHeight="1" x14ac:dyDescent="0.2">
      <c r="A18" s="196" t="s">
        <v>97</v>
      </c>
      <c r="B18" s="104" t="s">
        <v>98</v>
      </c>
      <c r="C18" s="410"/>
      <c r="D18" s="668"/>
      <c r="E18" s="668"/>
      <c r="F18" s="764"/>
      <c r="G18" s="672"/>
      <c r="H18" s="673"/>
    </row>
    <row r="19" spans="1:8" s="10" customFormat="1" ht="15" customHeight="1" x14ac:dyDescent="0.2">
      <c r="A19" s="202"/>
      <c r="B19" s="104" t="s">
        <v>95</v>
      </c>
      <c r="C19" s="410">
        <f>C21</f>
        <v>13000</v>
      </c>
      <c r="D19" s="777">
        <f>D21</f>
        <v>10400</v>
      </c>
      <c r="E19" s="777">
        <v>13000</v>
      </c>
      <c r="F19" s="793">
        <f>D19/C19</f>
        <v>0.8</v>
      </c>
      <c r="G19" s="779">
        <f>E19/D19</f>
        <v>1.25</v>
      </c>
      <c r="H19" s="780">
        <f>E19/C19</f>
        <v>1</v>
      </c>
    </row>
    <row r="20" spans="1:8" s="10" customFormat="1" ht="12.75" customHeight="1" x14ac:dyDescent="0.2">
      <c r="A20" s="198" t="s">
        <v>99</v>
      </c>
      <c r="B20" s="401" t="s">
        <v>129</v>
      </c>
      <c r="C20" s="91"/>
      <c r="D20" s="394"/>
      <c r="E20" s="394"/>
      <c r="F20" s="765"/>
      <c r="G20" s="414"/>
      <c r="H20" s="421"/>
    </row>
    <row r="21" spans="1:8" s="10" customFormat="1" ht="12.75" customHeight="1" x14ac:dyDescent="0.2">
      <c r="A21" s="199">
        <v>3</v>
      </c>
      <c r="B21" s="402" t="s">
        <v>68</v>
      </c>
      <c r="C21" s="411">
        <f t="shared" ref="C21:E22" si="1">C22</f>
        <v>13000</v>
      </c>
      <c r="D21" s="781">
        <f t="shared" si="1"/>
        <v>10400</v>
      </c>
      <c r="E21" s="781">
        <f t="shared" si="1"/>
        <v>0</v>
      </c>
      <c r="F21" s="794">
        <f t="shared" ref="F21:G23" si="2">D21/C21</f>
        <v>0.8</v>
      </c>
      <c r="G21" s="783">
        <f t="shared" si="2"/>
        <v>0</v>
      </c>
      <c r="H21" s="784">
        <f>E21/C21</f>
        <v>0</v>
      </c>
    </row>
    <row r="22" spans="1:8" s="4" customFormat="1" ht="12.75" customHeight="1" x14ac:dyDescent="0.2">
      <c r="A22" s="200">
        <v>38</v>
      </c>
      <c r="B22" s="403" t="s">
        <v>69</v>
      </c>
      <c r="C22" s="412">
        <f t="shared" si="1"/>
        <v>13000</v>
      </c>
      <c r="D22" s="679">
        <f t="shared" si="1"/>
        <v>10400</v>
      </c>
      <c r="E22" s="679">
        <f t="shared" si="1"/>
        <v>0</v>
      </c>
      <c r="F22" s="767">
        <f t="shared" si="2"/>
        <v>0.8</v>
      </c>
      <c r="G22" s="680">
        <f t="shared" si="2"/>
        <v>0</v>
      </c>
      <c r="H22" s="681">
        <f>E22/C22</f>
        <v>0</v>
      </c>
    </row>
    <row r="23" spans="1:8" s="4" customFormat="1" ht="12.75" customHeight="1" x14ac:dyDescent="0.2">
      <c r="A23" s="201">
        <v>381</v>
      </c>
      <c r="B23" s="404" t="s">
        <v>70</v>
      </c>
      <c r="C23" s="415">
        <v>13000</v>
      </c>
      <c r="D23" s="394">
        <v>10400</v>
      </c>
      <c r="E23" s="394"/>
      <c r="F23" s="765">
        <f t="shared" si="2"/>
        <v>0.8</v>
      </c>
      <c r="G23" s="407">
        <f t="shared" si="2"/>
        <v>0</v>
      </c>
      <c r="H23" s="419">
        <f>E23/C23</f>
        <v>0</v>
      </c>
    </row>
    <row r="24" spans="1:8" ht="15" customHeight="1" x14ac:dyDescent="0.2">
      <c r="A24" s="196" t="s">
        <v>141</v>
      </c>
      <c r="B24" s="104" t="s">
        <v>142</v>
      </c>
      <c r="C24" s="410"/>
      <c r="D24" s="668"/>
      <c r="E24" s="668"/>
      <c r="F24" s="764"/>
      <c r="G24" s="674"/>
      <c r="H24" s="675"/>
    </row>
    <row r="25" spans="1:8" ht="15" customHeight="1" x14ac:dyDescent="0.2">
      <c r="A25" s="197"/>
      <c r="B25" s="104" t="s">
        <v>95</v>
      </c>
      <c r="C25" s="410">
        <f>C27</f>
        <v>100000</v>
      </c>
      <c r="D25" s="777">
        <f>D27</f>
        <v>80000</v>
      </c>
      <c r="E25" s="777">
        <v>80000</v>
      </c>
      <c r="F25" s="793">
        <f>D25/C25</f>
        <v>0.8</v>
      </c>
      <c r="G25" s="779">
        <f>E25/D25</f>
        <v>1</v>
      </c>
      <c r="H25" s="780">
        <f>E25/C25</f>
        <v>0.8</v>
      </c>
    </row>
    <row r="26" spans="1:8" ht="12.75" customHeight="1" x14ac:dyDescent="0.2">
      <c r="A26" s="198" t="s">
        <v>94</v>
      </c>
      <c r="B26" s="401" t="s">
        <v>129</v>
      </c>
      <c r="C26" s="91"/>
      <c r="D26" s="394"/>
      <c r="E26" s="394"/>
      <c r="F26" s="765"/>
      <c r="G26" s="244"/>
      <c r="H26" s="422"/>
    </row>
    <row r="27" spans="1:8" ht="12.75" customHeight="1" x14ac:dyDescent="0.2">
      <c r="A27" s="199">
        <v>3</v>
      </c>
      <c r="B27" s="402" t="s">
        <v>68</v>
      </c>
      <c r="C27" s="411">
        <f>C28</f>
        <v>100000</v>
      </c>
      <c r="D27" s="676">
        <f>D28</f>
        <v>80000</v>
      </c>
      <c r="E27" s="676">
        <f>E28</f>
        <v>80000</v>
      </c>
      <c r="F27" s="766">
        <f>D27/C27</f>
        <v>0.8</v>
      </c>
      <c r="G27" s="677">
        <f>E27/D27</f>
        <v>1</v>
      </c>
      <c r="H27" s="678">
        <f>E27/C27</f>
        <v>0.8</v>
      </c>
    </row>
    <row r="28" spans="1:8" ht="12.75" customHeight="1" x14ac:dyDescent="0.2">
      <c r="A28" s="200">
        <v>32</v>
      </c>
      <c r="B28" s="403" t="s">
        <v>30</v>
      </c>
      <c r="C28" s="412">
        <f>SUM(C29:C30)</f>
        <v>100000</v>
      </c>
      <c r="D28" s="785">
        <f>SUM(D29:D30)</f>
        <v>80000</v>
      </c>
      <c r="E28" s="785">
        <f>SUM(E29:E30)</f>
        <v>80000</v>
      </c>
      <c r="F28" s="795">
        <f>D28/C28</f>
        <v>0.8</v>
      </c>
      <c r="G28" s="787">
        <f>E28/D28</f>
        <v>1</v>
      </c>
      <c r="H28" s="788">
        <f>E28/C28</f>
        <v>0.8</v>
      </c>
    </row>
    <row r="29" spans="1:8" ht="12.75" customHeight="1" x14ac:dyDescent="0.2">
      <c r="A29" s="201">
        <v>323</v>
      </c>
      <c r="B29" s="404" t="s">
        <v>33</v>
      </c>
      <c r="C29" s="413">
        <v>30000</v>
      </c>
      <c r="D29" s="394"/>
      <c r="E29" s="394"/>
      <c r="F29" s="765"/>
      <c r="G29" s="244"/>
      <c r="H29" s="422"/>
    </row>
    <row r="30" spans="1:8" ht="12.75" customHeight="1" thickBot="1" x14ac:dyDescent="0.25">
      <c r="A30" s="396">
        <v>329</v>
      </c>
      <c r="B30" s="406" t="s">
        <v>118</v>
      </c>
      <c r="C30" s="425">
        <v>70000</v>
      </c>
      <c r="D30" s="397">
        <v>80000</v>
      </c>
      <c r="E30" s="397">
        <v>80000</v>
      </c>
      <c r="F30" s="768"/>
      <c r="G30" s="423"/>
      <c r="H30" s="424"/>
    </row>
    <row r="31" spans="1:8" x14ac:dyDescent="0.2">
      <c r="B31"/>
      <c r="C31"/>
    </row>
    <row r="32" spans="1:8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83"/>
  <sheetViews>
    <sheetView workbookViewId="0">
      <selection activeCell="E10" sqref="E10"/>
    </sheetView>
  </sheetViews>
  <sheetFormatPr defaultRowHeight="12.75" x14ac:dyDescent="0.2"/>
  <cols>
    <col min="1" max="1" width="16.7109375" style="61" customWidth="1"/>
    <col min="2" max="2" width="45.28515625" style="16" customWidth="1"/>
    <col min="3" max="3" width="15" style="16" customWidth="1"/>
    <col min="4" max="5" width="15" customWidth="1"/>
    <col min="6" max="6" width="9.140625" customWidth="1"/>
  </cols>
  <sheetData>
    <row r="1" spans="1:47" s="8" customFormat="1" ht="30" customHeight="1" thickBot="1" x14ac:dyDescent="0.3">
      <c r="A1" s="106" t="s">
        <v>7</v>
      </c>
      <c r="B1" s="107" t="s">
        <v>47</v>
      </c>
      <c r="C1" s="607" t="s">
        <v>408</v>
      </c>
      <c r="D1" s="387" t="s">
        <v>406</v>
      </c>
      <c r="E1" s="387" t="s">
        <v>407</v>
      </c>
      <c r="F1" s="387" t="s">
        <v>371</v>
      </c>
      <c r="G1" s="387" t="s">
        <v>372</v>
      </c>
      <c r="H1" s="608" t="s">
        <v>373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</row>
    <row r="2" spans="1:47" s="43" customFormat="1" ht="12.75" customHeight="1" thickBot="1" x14ac:dyDescent="0.25">
      <c r="A2" s="585">
        <v>1</v>
      </c>
      <c r="B2" s="586">
        <v>2</v>
      </c>
      <c r="C2" s="609">
        <v>3</v>
      </c>
      <c r="D2" s="610">
        <v>4</v>
      </c>
      <c r="E2" s="610">
        <v>5</v>
      </c>
      <c r="F2" s="610">
        <v>6</v>
      </c>
      <c r="G2" s="610">
        <v>7</v>
      </c>
      <c r="H2" s="611">
        <v>8</v>
      </c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</row>
    <row r="3" spans="1:47" s="4" customFormat="1" ht="24.95" customHeight="1" thickBot="1" x14ac:dyDescent="0.3">
      <c r="A3" s="108" t="s">
        <v>56</v>
      </c>
      <c r="B3" s="429" t="s">
        <v>57</v>
      </c>
      <c r="C3" s="587">
        <f>C4+C596+C614</f>
        <v>10548500</v>
      </c>
      <c r="D3" s="612">
        <f>D4+D596+D614</f>
        <v>5907000</v>
      </c>
      <c r="E3" s="612">
        <f>E4+E596+E614</f>
        <v>6148000</v>
      </c>
      <c r="F3" s="644">
        <f t="shared" ref="F3:G6" si="0">D3/C3</f>
        <v>0.55998483196663029</v>
      </c>
      <c r="G3" s="644">
        <f t="shared" si="0"/>
        <v>1.0407990519722363</v>
      </c>
      <c r="H3" s="645">
        <f>E3/C3</f>
        <v>0.58283168222970094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</row>
    <row r="4" spans="1:47" s="4" customFormat="1" ht="24.95" customHeight="1" thickBot="1" x14ac:dyDescent="0.3">
      <c r="A4" s="589" t="s">
        <v>250</v>
      </c>
      <c r="B4" s="590" t="s">
        <v>71</v>
      </c>
      <c r="C4" s="591">
        <f>C5+C120+ C170+C180+C203+C227+C285+C307+C332+C387+C416+C446+C476+C520+C528+C545</f>
        <v>9460500</v>
      </c>
      <c r="D4" s="613">
        <f>D5+D120+D170+D180+D203+D227+D285+D307+D332+D387+D416+D446+D476+D520+D528+D545</f>
        <v>4927000</v>
      </c>
      <c r="E4" s="613">
        <f>E5+E120+E170+E180+E203+E227+E285+E307+E332+E387+E416+E446+E476+E520+E528+E545</f>
        <v>5168000</v>
      </c>
      <c r="F4" s="646">
        <f t="shared" si="0"/>
        <v>0.52079699804450086</v>
      </c>
      <c r="G4" s="646">
        <f t="shared" si="0"/>
        <v>1.0489141465394765</v>
      </c>
      <c r="H4" s="647">
        <f>E4/C4</f>
        <v>0.54627133872416889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</row>
    <row r="5" spans="1:47" s="12" customFormat="1" ht="20.100000000000001" customHeight="1" x14ac:dyDescent="0.2">
      <c r="A5" s="818" t="s">
        <v>283</v>
      </c>
      <c r="B5" s="819"/>
      <c r="C5" s="588">
        <f>C6+C27+C94+C104+C113</f>
        <v>3422500</v>
      </c>
      <c r="D5" s="614">
        <f>D6+D27+D94+D104+D113</f>
        <v>2435000</v>
      </c>
      <c r="E5" s="614">
        <f>E6+E27+E94+E104+E113</f>
        <v>2640000</v>
      </c>
      <c r="F5" s="648">
        <f t="shared" si="0"/>
        <v>0.71146822498173845</v>
      </c>
      <c r="G5" s="648">
        <f t="shared" si="0"/>
        <v>1.0841889117043122</v>
      </c>
      <c r="H5" s="649">
        <f>E5/C5</f>
        <v>0.77136596055514972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</row>
    <row r="6" spans="1:47" s="12" customFormat="1" ht="15" customHeight="1" x14ac:dyDescent="0.2">
      <c r="A6" s="270" t="s">
        <v>318</v>
      </c>
      <c r="B6" s="391" t="s">
        <v>26</v>
      </c>
      <c r="C6" s="516">
        <f>C9</f>
        <v>1202000</v>
      </c>
      <c r="D6" s="599">
        <v>1250000</v>
      </c>
      <c r="E6" s="599">
        <v>1300000</v>
      </c>
      <c r="F6" s="650">
        <f t="shared" si="0"/>
        <v>1.0399334442595674</v>
      </c>
      <c r="G6" s="650">
        <f t="shared" si="0"/>
        <v>1.04</v>
      </c>
      <c r="H6" s="651">
        <f>E6/C6</f>
        <v>1.08153078202995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</row>
    <row r="7" spans="1:47" s="12" customFormat="1" ht="15" customHeight="1" x14ac:dyDescent="0.2">
      <c r="A7" s="271"/>
      <c r="B7" s="391" t="s">
        <v>151</v>
      </c>
      <c r="C7" s="516"/>
      <c r="D7" s="598"/>
      <c r="E7" s="598"/>
      <c r="F7" s="601"/>
      <c r="G7" s="601"/>
      <c r="H7" s="602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</row>
    <row r="8" spans="1:47" s="49" customFormat="1" ht="12.75" customHeight="1" x14ac:dyDescent="0.2">
      <c r="A8" s="272" t="s">
        <v>100</v>
      </c>
      <c r="B8" s="430" t="s">
        <v>130</v>
      </c>
      <c r="C8" s="517"/>
      <c r="D8" s="615"/>
      <c r="E8" s="615"/>
      <c r="F8" s="616"/>
      <c r="G8" s="616"/>
      <c r="H8" s="617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</row>
    <row r="9" spans="1:47" s="4" customFormat="1" ht="12.75" customHeight="1" x14ac:dyDescent="0.2">
      <c r="A9" s="273">
        <v>3</v>
      </c>
      <c r="B9" s="431" t="s">
        <v>68</v>
      </c>
      <c r="C9" s="518">
        <f>C10+C20</f>
        <v>1202000</v>
      </c>
      <c r="D9" s="633">
        <f>D10+D20</f>
        <v>1200000</v>
      </c>
      <c r="E9" s="633">
        <f>E10+E20</f>
        <v>1200000</v>
      </c>
      <c r="F9" s="652">
        <f t="shared" ref="F9:G11" si="1">D9/C9</f>
        <v>0.99833610648918469</v>
      </c>
      <c r="G9" s="652">
        <f t="shared" si="1"/>
        <v>1</v>
      </c>
      <c r="H9" s="653">
        <f>E9/C9</f>
        <v>0.99833610648918469</v>
      </c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</row>
    <row r="10" spans="1:47" ht="12.75" customHeight="1" x14ac:dyDescent="0.2">
      <c r="A10" s="274">
        <v>31</v>
      </c>
      <c r="B10" s="432" t="s">
        <v>26</v>
      </c>
      <c r="C10" s="519">
        <f>C11+C13+C16</f>
        <v>1140000</v>
      </c>
      <c r="D10" s="634">
        <v>1200000</v>
      </c>
      <c r="E10" s="634">
        <v>1200000</v>
      </c>
      <c r="F10" s="654">
        <f t="shared" si="1"/>
        <v>1.0526315789473684</v>
      </c>
      <c r="G10" s="654">
        <f t="shared" si="1"/>
        <v>1</v>
      </c>
      <c r="H10" s="655">
        <f>E10/C10</f>
        <v>1.0526315789473684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</row>
    <row r="11" spans="1:47" ht="12.75" customHeight="1" x14ac:dyDescent="0.2">
      <c r="A11" s="275">
        <v>311</v>
      </c>
      <c r="B11" s="433" t="s">
        <v>203</v>
      </c>
      <c r="C11" s="520">
        <f>C12</f>
        <v>910000</v>
      </c>
      <c r="D11" s="623">
        <f>D12</f>
        <v>0</v>
      </c>
      <c r="E11" s="623">
        <f>E12</f>
        <v>0</v>
      </c>
      <c r="F11" s="624">
        <f t="shared" si="1"/>
        <v>0</v>
      </c>
      <c r="G11" s="624" t="e">
        <f t="shared" si="1"/>
        <v>#DIV/0!</v>
      </c>
      <c r="H11" s="625">
        <f>E11/C11</f>
        <v>0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</row>
    <row r="12" spans="1:47" s="4" customFormat="1" ht="12.75" customHeight="1" x14ac:dyDescent="0.2">
      <c r="A12" s="276">
        <v>311</v>
      </c>
      <c r="B12" s="434" t="s">
        <v>58</v>
      </c>
      <c r="C12" s="521">
        <v>910000</v>
      </c>
      <c r="D12" s="626"/>
      <c r="E12" s="626"/>
      <c r="F12" s="616"/>
      <c r="G12" s="616"/>
      <c r="H12" s="617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</row>
    <row r="13" spans="1:47" ht="12.75" customHeight="1" x14ac:dyDescent="0.2">
      <c r="A13" s="275">
        <v>312</v>
      </c>
      <c r="B13" s="433" t="s">
        <v>28</v>
      </c>
      <c r="C13" s="520">
        <f>C14+C15</f>
        <v>55000</v>
      </c>
      <c r="D13" s="623">
        <f>D14+D15</f>
        <v>0</v>
      </c>
      <c r="E13" s="623">
        <f>E14+E15</f>
        <v>0</v>
      </c>
      <c r="F13" s="624">
        <f>D13/C13</f>
        <v>0</v>
      </c>
      <c r="G13" s="624" t="e">
        <f>E13/D13</f>
        <v>#DIV/0!</v>
      </c>
      <c r="H13" s="625">
        <f>E13/C13</f>
        <v>0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</row>
    <row r="14" spans="1:47" s="4" customFormat="1" ht="12.75" customHeight="1" x14ac:dyDescent="0.2">
      <c r="A14" s="276">
        <v>312</v>
      </c>
      <c r="B14" s="434" t="s">
        <v>28</v>
      </c>
      <c r="C14" s="521">
        <v>35000</v>
      </c>
      <c r="D14" s="626"/>
      <c r="E14" s="626"/>
      <c r="F14" s="616"/>
      <c r="G14" s="616"/>
      <c r="H14" s="617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</row>
    <row r="15" spans="1:47" ht="12.75" customHeight="1" x14ac:dyDescent="0.2">
      <c r="A15" s="276">
        <v>312</v>
      </c>
      <c r="B15" s="434" t="s">
        <v>436</v>
      </c>
      <c r="C15" s="521">
        <v>20000</v>
      </c>
      <c r="D15" s="626"/>
      <c r="E15" s="626"/>
      <c r="F15" s="616"/>
      <c r="G15" s="616"/>
      <c r="H15" s="617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47" ht="12.75" customHeight="1" x14ac:dyDescent="0.2">
      <c r="A16" s="275">
        <v>313</v>
      </c>
      <c r="B16" s="433" t="s">
        <v>122</v>
      </c>
      <c r="C16" s="520">
        <f>C17+C18+C19</f>
        <v>175000</v>
      </c>
      <c r="D16" s="623">
        <f>D17+D18+D19</f>
        <v>0</v>
      </c>
      <c r="E16" s="623">
        <f>E17+E18+E19</f>
        <v>0</v>
      </c>
      <c r="F16" s="624">
        <f>D16/C16</f>
        <v>0</v>
      </c>
      <c r="G16" s="624" t="e">
        <f>E16/D16</f>
        <v>#DIV/0!</v>
      </c>
      <c r="H16" s="625">
        <f>E16/C16</f>
        <v>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</row>
    <row r="17" spans="1:47" ht="12.75" customHeight="1" x14ac:dyDescent="0.2">
      <c r="A17" s="277">
        <v>313</v>
      </c>
      <c r="B17" s="435" t="s">
        <v>207</v>
      </c>
      <c r="C17" s="522">
        <v>140000</v>
      </c>
      <c r="D17" s="626"/>
      <c r="E17" s="626"/>
      <c r="F17" s="616"/>
      <c r="G17" s="616"/>
      <c r="H17" s="617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</row>
    <row r="18" spans="1:47" ht="12.75" customHeight="1" x14ac:dyDescent="0.2">
      <c r="A18" s="277">
        <v>313</v>
      </c>
      <c r="B18" s="435" t="s">
        <v>208</v>
      </c>
      <c r="C18" s="522">
        <v>10000</v>
      </c>
      <c r="D18" s="626"/>
      <c r="E18" s="626"/>
      <c r="F18" s="616"/>
      <c r="G18" s="616"/>
      <c r="H18" s="617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</row>
    <row r="19" spans="1:47" ht="12.75" customHeight="1" x14ac:dyDescent="0.2">
      <c r="A19" s="277">
        <v>313</v>
      </c>
      <c r="B19" s="435" t="s">
        <v>209</v>
      </c>
      <c r="C19" s="522">
        <v>25000</v>
      </c>
      <c r="D19" s="626"/>
      <c r="E19" s="626"/>
      <c r="F19" s="616"/>
      <c r="G19" s="616"/>
      <c r="H19" s="617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</row>
    <row r="20" spans="1:47" s="4" customFormat="1" ht="12.75" customHeight="1" x14ac:dyDescent="0.2">
      <c r="A20" s="274">
        <v>32</v>
      </c>
      <c r="B20" s="432" t="s">
        <v>30</v>
      </c>
      <c r="C20" s="519">
        <f>C21</f>
        <v>62000</v>
      </c>
      <c r="D20" s="620">
        <f>D21</f>
        <v>0</v>
      </c>
      <c r="E20" s="620">
        <f>E21</f>
        <v>0</v>
      </c>
      <c r="F20" s="621">
        <f>D20/C20</f>
        <v>0</v>
      </c>
      <c r="G20" s="621" t="e">
        <f>E20/D20</f>
        <v>#DIV/0!</v>
      </c>
      <c r="H20" s="622">
        <f>E20/C20</f>
        <v>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spans="1:47" s="95" customFormat="1" ht="12.75" customHeight="1" x14ac:dyDescent="0.2">
      <c r="A21" s="275">
        <v>321</v>
      </c>
      <c r="B21" s="433" t="s">
        <v>204</v>
      </c>
      <c r="C21" s="520">
        <f>C22+C23+C24+C25+C26</f>
        <v>62000</v>
      </c>
      <c r="D21" s="623">
        <f>D22+D23+D24+D25+D26</f>
        <v>0</v>
      </c>
      <c r="E21" s="623">
        <f>E22+E23+E24+E25+E26</f>
        <v>0</v>
      </c>
      <c r="F21" s="624">
        <f>D21/C21</f>
        <v>0</v>
      </c>
      <c r="G21" s="624" t="e">
        <f>E21/D21</f>
        <v>#DIV/0!</v>
      </c>
      <c r="H21" s="625">
        <f>E21/C21</f>
        <v>0</v>
      </c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</row>
    <row r="22" spans="1:47" s="95" customFormat="1" ht="12.75" customHeight="1" x14ac:dyDescent="0.2">
      <c r="A22" s="276">
        <v>321</v>
      </c>
      <c r="B22" s="434" t="s">
        <v>161</v>
      </c>
      <c r="C22" s="521">
        <v>5000</v>
      </c>
      <c r="D22" s="626"/>
      <c r="E22" s="626"/>
      <c r="F22" s="616"/>
      <c r="G22" s="616"/>
      <c r="H22" s="617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</row>
    <row r="23" spans="1:47" s="95" customFormat="1" ht="12.75" customHeight="1" x14ac:dyDescent="0.2">
      <c r="A23" s="276">
        <v>321</v>
      </c>
      <c r="B23" s="434" t="s">
        <v>162</v>
      </c>
      <c r="C23" s="521">
        <v>20000</v>
      </c>
      <c r="D23" s="626"/>
      <c r="E23" s="626"/>
      <c r="F23" s="616"/>
      <c r="G23" s="616"/>
      <c r="H23" s="617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</row>
    <row r="24" spans="1:47" s="4" customFormat="1" ht="12.75" customHeight="1" x14ac:dyDescent="0.2">
      <c r="A24" s="277">
        <v>321</v>
      </c>
      <c r="B24" s="435" t="s">
        <v>163</v>
      </c>
      <c r="C24" s="522">
        <v>25000</v>
      </c>
      <c r="D24" s="626"/>
      <c r="E24" s="626"/>
      <c r="F24" s="616"/>
      <c r="G24" s="616"/>
      <c r="H24" s="617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</row>
    <row r="25" spans="1:47" s="4" customFormat="1" ht="12.75" customHeight="1" x14ac:dyDescent="0.2">
      <c r="A25" s="276">
        <v>321</v>
      </c>
      <c r="B25" s="434" t="s">
        <v>205</v>
      </c>
      <c r="C25" s="521">
        <v>10000</v>
      </c>
      <c r="D25" s="626"/>
      <c r="E25" s="626"/>
      <c r="F25" s="616"/>
      <c r="G25" s="616"/>
      <c r="H25" s="617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</row>
    <row r="26" spans="1:47" s="45" customFormat="1" ht="12.75" customHeight="1" x14ac:dyDescent="0.2">
      <c r="A26" s="276">
        <v>321</v>
      </c>
      <c r="B26" s="434" t="s">
        <v>206</v>
      </c>
      <c r="C26" s="521">
        <v>2000</v>
      </c>
      <c r="D26" s="626"/>
      <c r="E26" s="626"/>
      <c r="F26" s="616"/>
      <c r="G26" s="616"/>
      <c r="H26" s="617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</row>
    <row r="27" spans="1:47" s="45" customFormat="1" ht="15" customHeight="1" x14ac:dyDescent="0.2">
      <c r="A27" s="278" t="s">
        <v>363</v>
      </c>
      <c r="B27" s="436" t="s">
        <v>30</v>
      </c>
      <c r="C27" s="516">
        <f>C30</f>
        <v>1624500</v>
      </c>
      <c r="D27" s="599">
        <v>1100000</v>
      </c>
      <c r="E27" s="599">
        <v>1200000</v>
      </c>
      <c r="F27" s="650">
        <f>D27/C27</f>
        <v>0.6771314250538627</v>
      </c>
      <c r="G27" s="650">
        <f>E27/D27</f>
        <v>1.0909090909090908</v>
      </c>
      <c r="H27" s="651">
        <f>E27/C27</f>
        <v>0.73868882733148666</v>
      </c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</row>
    <row r="28" spans="1:47" s="62" customFormat="1" ht="15" customHeight="1" x14ac:dyDescent="0.2">
      <c r="A28" s="279"/>
      <c r="B28" s="391" t="s">
        <v>151</v>
      </c>
      <c r="C28" s="523"/>
      <c r="D28" s="598"/>
      <c r="E28" s="598"/>
      <c r="F28" s="601"/>
      <c r="G28" s="601"/>
      <c r="H28" s="602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</row>
    <row r="29" spans="1:47" s="45" customFormat="1" ht="12.75" customHeight="1" x14ac:dyDescent="0.2">
      <c r="A29" s="280" t="s">
        <v>102</v>
      </c>
      <c r="B29" s="430" t="s">
        <v>130</v>
      </c>
      <c r="C29" s="524"/>
      <c r="D29" s="615"/>
      <c r="E29" s="615"/>
      <c r="F29" s="616"/>
      <c r="G29" s="616"/>
      <c r="H29" s="617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</row>
    <row r="30" spans="1:47" s="46" customFormat="1" ht="12.75" customHeight="1" x14ac:dyDescent="0.2">
      <c r="A30" s="281">
        <v>3</v>
      </c>
      <c r="B30" s="431" t="s">
        <v>68</v>
      </c>
      <c r="C30" s="525">
        <f>C31</f>
        <v>1624500</v>
      </c>
      <c r="D30" s="633">
        <f>D31</f>
        <v>0</v>
      </c>
      <c r="E30" s="633">
        <f>E31</f>
        <v>0</v>
      </c>
      <c r="F30" s="652">
        <f t="shared" ref="F30:G32" si="2">D30/C30</f>
        <v>0</v>
      </c>
      <c r="G30" s="652" t="e">
        <f t="shared" si="2"/>
        <v>#DIV/0!</v>
      </c>
      <c r="H30" s="653">
        <f>E30/C30</f>
        <v>0</v>
      </c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</row>
    <row r="31" spans="1:47" s="46" customFormat="1" ht="12.75" customHeight="1" x14ac:dyDescent="0.2">
      <c r="A31" s="282">
        <v>32</v>
      </c>
      <c r="B31" s="432" t="s">
        <v>30</v>
      </c>
      <c r="C31" s="526">
        <f>C32+C44+C75+C78</f>
        <v>1624500</v>
      </c>
      <c r="D31" s="634">
        <f>D32+D44+D75+D78</f>
        <v>0</v>
      </c>
      <c r="E31" s="634">
        <f>E32+E44+E75+E78</f>
        <v>0</v>
      </c>
      <c r="F31" s="654">
        <f t="shared" si="2"/>
        <v>0</v>
      </c>
      <c r="G31" s="654" t="e">
        <f t="shared" si="2"/>
        <v>#DIV/0!</v>
      </c>
      <c r="H31" s="655">
        <f>E31/C31</f>
        <v>0</v>
      </c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</row>
    <row r="32" spans="1:47" s="63" customFormat="1" ht="12.75" customHeight="1" x14ac:dyDescent="0.2">
      <c r="A32" s="283">
        <v>322</v>
      </c>
      <c r="B32" s="437" t="s">
        <v>32</v>
      </c>
      <c r="C32" s="520">
        <f>C33+C34+C35+C36+C37+C38+C39+C40+C41+C42+C43</f>
        <v>294000</v>
      </c>
      <c r="D32" s="623">
        <f>D33+D34+D35+D36+D37+D38+D39+D40+D41+D42+D43</f>
        <v>0</v>
      </c>
      <c r="E32" s="623">
        <f>E33+E34+E35+E36+E37+E38+E39+E40+E41+E42+E43</f>
        <v>0</v>
      </c>
      <c r="F32" s="624">
        <f t="shared" si="2"/>
        <v>0</v>
      </c>
      <c r="G32" s="624" t="e">
        <f t="shared" si="2"/>
        <v>#DIV/0!</v>
      </c>
      <c r="H32" s="625">
        <f>E32/C32</f>
        <v>0</v>
      </c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</row>
    <row r="33" spans="1:47" ht="12.75" customHeight="1" x14ac:dyDescent="0.2">
      <c r="A33" s="276">
        <v>322</v>
      </c>
      <c r="B33" s="434" t="s">
        <v>165</v>
      </c>
      <c r="C33" s="521">
        <v>30000</v>
      </c>
      <c r="D33" s="626"/>
      <c r="E33" s="626"/>
      <c r="F33" s="616"/>
      <c r="G33" s="616"/>
      <c r="H33" s="617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</row>
    <row r="34" spans="1:47" ht="12.75" customHeight="1" x14ac:dyDescent="0.2">
      <c r="A34" s="276">
        <v>322</v>
      </c>
      <c r="B34" s="434" t="s">
        <v>164</v>
      </c>
      <c r="C34" s="521">
        <v>6000</v>
      </c>
      <c r="D34" s="626"/>
      <c r="E34" s="626"/>
      <c r="F34" s="616"/>
      <c r="G34" s="616"/>
      <c r="H34" s="617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</row>
    <row r="35" spans="1:47" ht="12.75" customHeight="1" x14ac:dyDescent="0.2">
      <c r="A35" s="276">
        <v>322</v>
      </c>
      <c r="B35" s="434" t="s">
        <v>166</v>
      </c>
      <c r="C35" s="521">
        <v>6000</v>
      </c>
      <c r="D35" s="626"/>
      <c r="E35" s="626"/>
      <c r="F35" s="616"/>
      <c r="G35" s="616"/>
      <c r="H35" s="617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</row>
    <row r="36" spans="1:47" ht="12.75" customHeight="1" x14ac:dyDescent="0.2">
      <c r="A36" s="276">
        <v>322</v>
      </c>
      <c r="B36" s="434" t="s">
        <v>167</v>
      </c>
      <c r="C36" s="521">
        <v>85000</v>
      </c>
      <c r="D36" s="626"/>
      <c r="E36" s="626"/>
      <c r="F36" s="616"/>
      <c r="G36" s="616"/>
      <c r="H36" s="617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</row>
    <row r="37" spans="1:47" ht="12.75" customHeight="1" x14ac:dyDescent="0.2">
      <c r="A37" s="276">
        <v>322</v>
      </c>
      <c r="B37" s="434" t="s">
        <v>168</v>
      </c>
      <c r="C37" s="521">
        <v>80000</v>
      </c>
      <c r="D37" s="626"/>
      <c r="E37" s="626"/>
      <c r="F37" s="616"/>
      <c r="G37" s="616"/>
      <c r="H37" s="617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</row>
    <row r="38" spans="1:47" ht="12.75" customHeight="1" x14ac:dyDescent="0.2">
      <c r="A38" s="276">
        <v>322</v>
      </c>
      <c r="B38" s="434" t="s">
        <v>169</v>
      </c>
      <c r="C38" s="521">
        <v>8000</v>
      </c>
      <c r="D38" s="626"/>
      <c r="E38" s="626"/>
      <c r="F38" s="616"/>
      <c r="G38" s="616"/>
      <c r="H38" s="617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</row>
    <row r="39" spans="1:47" ht="12.75" customHeight="1" x14ac:dyDescent="0.2">
      <c r="A39" s="284">
        <v>322</v>
      </c>
      <c r="B39" s="438" t="s">
        <v>253</v>
      </c>
      <c r="C39" s="527">
        <v>10000</v>
      </c>
      <c r="D39" s="626"/>
      <c r="E39" s="626"/>
      <c r="F39" s="616"/>
      <c r="G39" s="616"/>
      <c r="H39" s="617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</row>
    <row r="40" spans="1:47" s="60" customFormat="1" ht="12.75" customHeight="1" x14ac:dyDescent="0.2">
      <c r="A40" s="276">
        <v>322</v>
      </c>
      <c r="B40" s="439" t="s">
        <v>254</v>
      </c>
      <c r="C40" s="527">
        <v>25000</v>
      </c>
      <c r="D40" s="626"/>
      <c r="E40" s="626"/>
      <c r="F40" s="616"/>
      <c r="G40" s="616"/>
      <c r="H40" s="617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</row>
    <row r="41" spans="1:47" ht="12.75" customHeight="1" x14ac:dyDescent="0.2">
      <c r="A41" s="276">
        <v>322</v>
      </c>
      <c r="B41" s="439" t="s">
        <v>135</v>
      </c>
      <c r="C41" s="527">
        <v>25000</v>
      </c>
      <c r="D41" s="626"/>
      <c r="E41" s="626"/>
      <c r="F41" s="616"/>
      <c r="G41" s="616"/>
      <c r="H41" s="617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</row>
    <row r="42" spans="1:47" ht="12.75" customHeight="1" x14ac:dyDescent="0.2">
      <c r="A42" s="276">
        <v>322</v>
      </c>
      <c r="B42" s="439" t="s">
        <v>170</v>
      </c>
      <c r="C42" s="527">
        <v>4000</v>
      </c>
      <c r="D42" s="626"/>
      <c r="E42" s="626"/>
      <c r="F42" s="616"/>
      <c r="G42" s="616"/>
      <c r="H42" s="617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</row>
    <row r="43" spans="1:47" ht="12.75" customHeight="1" x14ac:dyDescent="0.2">
      <c r="A43" s="276">
        <v>322</v>
      </c>
      <c r="B43" s="439" t="s">
        <v>171</v>
      </c>
      <c r="C43" s="527">
        <v>15000</v>
      </c>
      <c r="D43" s="626"/>
      <c r="E43" s="626"/>
      <c r="F43" s="616"/>
      <c r="G43" s="616"/>
      <c r="H43" s="617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</row>
    <row r="44" spans="1:47" ht="12.75" customHeight="1" x14ac:dyDescent="0.2">
      <c r="A44" s="285">
        <v>323</v>
      </c>
      <c r="B44" s="440" t="s">
        <v>33</v>
      </c>
      <c r="C44" s="528">
        <f>C45+C50+C55+C61+C68+C71</f>
        <v>1122000</v>
      </c>
      <c r="D44" s="627">
        <f>D45+D50+D55+D61+D68+D71</f>
        <v>0</v>
      </c>
      <c r="E44" s="627">
        <f>E45+E50+E55+E61+E68+E71</f>
        <v>0</v>
      </c>
      <c r="F44" s="628">
        <f>D44/C44</f>
        <v>0</v>
      </c>
      <c r="G44" s="628" t="e">
        <f>E44/D44</f>
        <v>#DIV/0!</v>
      </c>
      <c r="H44" s="629">
        <f>E44/C44</f>
        <v>0</v>
      </c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</row>
    <row r="45" spans="1:47" ht="12.75" customHeight="1" x14ac:dyDescent="0.2">
      <c r="A45" s="286">
        <v>323</v>
      </c>
      <c r="B45" s="441" t="s">
        <v>274</v>
      </c>
      <c r="C45" s="529">
        <f>C46+C47+C48+C49</f>
        <v>155000</v>
      </c>
      <c r="D45" s="630">
        <f>D46+D47+D48+D49</f>
        <v>0</v>
      </c>
      <c r="E45" s="630">
        <f>E46+E47+E48+E49</f>
        <v>0</v>
      </c>
      <c r="F45" s="631">
        <f>D45/C45</f>
        <v>0</v>
      </c>
      <c r="G45" s="631" t="e">
        <f>E45/D45</f>
        <v>#DIV/0!</v>
      </c>
      <c r="H45" s="632">
        <f>E45/C45</f>
        <v>0</v>
      </c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</row>
    <row r="46" spans="1:47" s="60" customFormat="1" ht="12.75" customHeight="1" x14ac:dyDescent="0.2">
      <c r="A46" s="276">
        <v>323</v>
      </c>
      <c r="B46" s="439" t="s">
        <v>172</v>
      </c>
      <c r="C46" s="527">
        <v>65000</v>
      </c>
      <c r="D46" s="626"/>
      <c r="E46" s="626"/>
      <c r="F46" s="616"/>
      <c r="G46" s="616"/>
      <c r="H46" s="617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</row>
    <row r="47" spans="1:47" ht="12.75" customHeight="1" x14ac:dyDescent="0.2">
      <c r="A47" s="276">
        <v>323</v>
      </c>
      <c r="B47" s="439" t="s">
        <v>173</v>
      </c>
      <c r="C47" s="527">
        <v>20000</v>
      </c>
      <c r="D47" s="626"/>
      <c r="E47" s="626"/>
      <c r="F47" s="616"/>
      <c r="G47" s="616"/>
      <c r="H47" s="617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</row>
    <row r="48" spans="1:47" ht="12.75" customHeight="1" x14ac:dyDescent="0.2">
      <c r="A48" s="276">
        <v>323</v>
      </c>
      <c r="B48" s="439" t="s">
        <v>174</v>
      </c>
      <c r="C48" s="527">
        <v>55000</v>
      </c>
      <c r="D48" s="626"/>
      <c r="E48" s="626"/>
      <c r="F48" s="616"/>
      <c r="G48" s="616"/>
      <c r="H48" s="617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</row>
    <row r="49" spans="1:47" s="60" customFormat="1" ht="12.75" customHeight="1" x14ac:dyDescent="0.2">
      <c r="A49" s="276">
        <v>323</v>
      </c>
      <c r="B49" s="439" t="s">
        <v>175</v>
      </c>
      <c r="C49" s="527">
        <v>15000</v>
      </c>
      <c r="D49" s="626"/>
      <c r="E49" s="626"/>
      <c r="F49" s="616"/>
      <c r="G49" s="616"/>
      <c r="H49" s="617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</row>
    <row r="50" spans="1:47" s="60" customFormat="1" ht="12.75" customHeight="1" x14ac:dyDescent="0.2">
      <c r="A50" s="287">
        <v>323</v>
      </c>
      <c r="B50" s="442" t="s">
        <v>176</v>
      </c>
      <c r="C50" s="530">
        <f>C51++C52+C53+C54</f>
        <v>100000</v>
      </c>
      <c r="D50" s="630">
        <f>D51+D52+D53+D54</f>
        <v>0</v>
      </c>
      <c r="E50" s="630">
        <f>E51+E52+E53+E54</f>
        <v>0</v>
      </c>
      <c r="F50" s="631">
        <f>D50/C50</f>
        <v>0</v>
      </c>
      <c r="G50" s="631" t="e">
        <f>E50/D50</f>
        <v>#DIV/0!</v>
      </c>
      <c r="H50" s="632">
        <f>E50/C50</f>
        <v>0</v>
      </c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</row>
    <row r="51" spans="1:47" ht="12.75" customHeight="1" x14ac:dyDescent="0.2">
      <c r="A51" s="276">
        <v>323</v>
      </c>
      <c r="B51" s="439" t="s">
        <v>361</v>
      </c>
      <c r="C51" s="527">
        <v>45000</v>
      </c>
      <c r="D51" s="626"/>
      <c r="E51" s="626"/>
      <c r="F51" s="616"/>
      <c r="G51" s="616"/>
      <c r="H51" s="617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</row>
    <row r="52" spans="1:47" ht="12.75" customHeight="1" x14ac:dyDescent="0.2">
      <c r="A52" s="276">
        <v>323</v>
      </c>
      <c r="B52" s="439" t="s">
        <v>255</v>
      </c>
      <c r="C52" s="527">
        <v>5000</v>
      </c>
      <c r="D52" s="626"/>
      <c r="E52" s="626"/>
      <c r="F52" s="616"/>
      <c r="G52" s="616"/>
      <c r="H52" s="617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</row>
    <row r="53" spans="1:47" s="11" customFormat="1" ht="12.75" customHeight="1" x14ac:dyDescent="0.2">
      <c r="A53" s="276">
        <v>323</v>
      </c>
      <c r="B53" s="439" t="s">
        <v>177</v>
      </c>
      <c r="C53" s="527">
        <v>25000</v>
      </c>
      <c r="D53" s="626"/>
      <c r="E53" s="626"/>
      <c r="F53" s="616"/>
      <c r="G53" s="616"/>
      <c r="H53" s="617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</row>
    <row r="54" spans="1:47" s="11" customFormat="1" ht="12.75" customHeight="1" x14ac:dyDescent="0.2">
      <c r="A54" s="276">
        <v>323</v>
      </c>
      <c r="B54" s="439" t="s">
        <v>256</v>
      </c>
      <c r="C54" s="527">
        <v>25000</v>
      </c>
      <c r="D54" s="626"/>
      <c r="E54" s="626"/>
      <c r="F54" s="616"/>
      <c r="G54" s="616"/>
      <c r="H54" s="617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</row>
    <row r="55" spans="1:47" ht="12.75" customHeight="1" x14ac:dyDescent="0.2">
      <c r="A55" s="287">
        <v>323</v>
      </c>
      <c r="B55" s="442" t="s">
        <v>178</v>
      </c>
      <c r="C55" s="530">
        <f>C56+C57+C58+C59+C60</f>
        <v>205000</v>
      </c>
      <c r="D55" s="630">
        <f>D56+D57+D58+D59+D60</f>
        <v>0</v>
      </c>
      <c r="E55" s="630">
        <f>E56+E57+E58+E59+E60</f>
        <v>0</v>
      </c>
      <c r="F55" s="631">
        <f>D55/C55</f>
        <v>0</v>
      </c>
      <c r="G55" s="631" t="e">
        <f>E55/D55</f>
        <v>#DIV/0!</v>
      </c>
      <c r="H55" s="632">
        <f>E55/C55</f>
        <v>0</v>
      </c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</row>
    <row r="56" spans="1:47" ht="12.75" customHeight="1" x14ac:dyDescent="0.2">
      <c r="A56" s="277">
        <v>323</v>
      </c>
      <c r="B56" s="443" t="s">
        <v>179</v>
      </c>
      <c r="C56" s="531">
        <v>30000</v>
      </c>
      <c r="D56" s="626"/>
      <c r="E56" s="626"/>
      <c r="F56" s="616"/>
      <c r="G56" s="616"/>
      <c r="H56" s="617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</row>
    <row r="57" spans="1:47" ht="12.75" customHeight="1" x14ac:dyDescent="0.2">
      <c r="A57" s="277">
        <v>323</v>
      </c>
      <c r="B57" s="443" t="s">
        <v>180</v>
      </c>
      <c r="C57" s="531">
        <v>15000</v>
      </c>
      <c r="D57" s="626"/>
      <c r="E57" s="626"/>
      <c r="F57" s="616"/>
      <c r="G57" s="616"/>
      <c r="H57" s="617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</row>
    <row r="58" spans="1:47" ht="12.75" customHeight="1" x14ac:dyDescent="0.2">
      <c r="A58" s="277">
        <v>323</v>
      </c>
      <c r="B58" s="443" t="s">
        <v>258</v>
      </c>
      <c r="C58" s="531">
        <v>130000</v>
      </c>
      <c r="D58" s="626"/>
      <c r="E58" s="626"/>
      <c r="F58" s="616"/>
      <c r="G58" s="616"/>
      <c r="H58" s="617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</row>
    <row r="59" spans="1:47" ht="12.75" customHeight="1" x14ac:dyDescent="0.2">
      <c r="A59" s="277">
        <v>323</v>
      </c>
      <c r="B59" s="443" t="s">
        <v>358</v>
      </c>
      <c r="C59" s="531">
        <v>10000</v>
      </c>
      <c r="D59" s="626"/>
      <c r="E59" s="626"/>
      <c r="F59" s="616"/>
      <c r="G59" s="616"/>
      <c r="H59" s="617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</row>
    <row r="60" spans="1:47" ht="12.75" customHeight="1" x14ac:dyDescent="0.2">
      <c r="A60" s="277">
        <v>323</v>
      </c>
      <c r="B60" s="443" t="s">
        <v>357</v>
      </c>
      <c r="C60" s="531">
        <v>20000</v>
      </c>
      <c r="D60" s="626"/>
      <c r="E60" s="626"/>
      <c r="F60" s="616"/>
      <c r="G60" s="616"/>
      <c r="H60" s="617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</row>
    <row r="61" spans="1:47" ht="12.75" customHeight="1" x14ac:dyDescent="0.2">
      <c r="A61" s="287">
        <v>323</v>
      </c>
      <c r="B61" s="442" t="s">
        <v>144</v>
      </c>
      <c r="C61" s="530">
        <f>C62+C63+C64+C65+C66+C67</f>
        <v>440000</v>
      </c>
      <c r="D61" s="630">
        <f>D62+D63+D64+D65+D66+D67</f>
        <v>0</v>
      </c>
      <c r="E61" s="630">
        <f>E62+E63+E64+E65+E66+E67</f>
        <v>0</v>
      </c>
      <c r="F61" s="631">
        <f>D61/C61</f>
        <v>0</v>
      </c>
      <c r="G61" s="631" t="e">
        <f>E61/D61</f>
        <v>#DIV/0!</v>
      </c>
      <c r="H61" s="632">
        <f>E61/C61</f>
        <v>0</v>
      </c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</row>
    <row r="62" spans="1:47" s="67" customFormat="1" ht="12.75" customHeight="1" x14ac:dyDescent="0.2">
      <c r="A62" s="277">
        <v>323</v>
      </c>
      <c r="B62" s="443" t="s">
        <v>181</v>
      </c>
      <c r="C62" s="531">
        <v>30000</v>
      </c>
      <c r="D62" s="626"/>
      <c r="E62" s="626"/>
      <c r="F62" s="616"/>
      <c r="G62" s="616"/>
      <c r="H62" s="617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</row>
    <row r="63" spans="1:47" ht="12.75" customHeight="1" x14ac:dyDescent="0.2">
      <c r="A63" s="277">
        <v>323</v>
      </c>
      <c r="B63" s="443" t="s">
        <v>259</v>
      </c>
      <c r="C63" s="531">
        <v>10000</v>
      </c>
      <c r="D63" s="626"/>
      <c r="E63" s="626"/>
      <c r="F63" s="616"/>
      <c r="G63" s="616"/>
      <c r="H63" s="617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</row>
    <row r="64" spans="1:47" s="67" customFormat="1" ht="12.75" customHeight="1" x14ac:dyDescent="0.2">
      <c r="A64" s="277">
        <v>323</v>
      </c>
      <c r="B64" s="443" t="s">
        <v>182</v>
      </c>
      <c r="C64" s="531">
        <v>30000</v>
      </c>
      <c r="D64" s="626"/>
      <c r="E64" s="626"/>
      <c r="F64" s="616"/>
      <c r="G64" s="616"/>
      <c r="H64" s="617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</row>
    <row r="65" spans="1:47" s="67" customFormat="1" ht="12.75" customHeight="1" x14ac:dyDescent="0.2">
      <c r="A65" s="277">
        <v>323</v>
      </c>
      <c r="B65" s="443" t="s">
        <v>183</v>
      </c>
      <c r="C65" s="531">
        <v>50000</v>
      </c>
      <c r="D65" s="626"/>
      <c r="E65" s="626"/>
      <c r="F65" s="616"/>
      <c r="G65" s="616"/>
      <c r="H65" s="617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</row>
    <row r="66" spans="1:47" s="67" customFormat="1" ht="12.75" customHeight="1" x14ac:dyDescent="0.2">
      <c r="A66" s="277">
        <v>323</v>
      </c>
      <c r="B66" s="443" t="s">
        <v>184</v>
      </c>
      <c r="C66" s="531">
        <v>20000</v>
      </c>
      <c r="D66" s="626"/>
      <c r="E66" s="626"/>
      <c r="F66" s="616"/>
      <c r="G66" s="616"/>
      <c r="H66" s="617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</row>
    <row r="67" spans="1:47" ht="12.75" customHeight="1" x14ac:dyDescent="0.2">
      <c r="A67" s="277">
        <v>323</v>
      </c>
      <c r="B67" s="443" t="s">
        <v>185</v>
      </c>
      <c r="C67" s="531">
        <v>300000</v>
      </c>
      <c r="D67" s="626"/>
      <c r="E67" s="626"/>
      <c r="F67" s="616"/>
      <c r="G67" s="616"/>
      <c r="H67" s="617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</row>
    <row r="68" spans="1:47" ht="12.75" customHeight="1" x14ac:dyDescent="0.2">
      <c r="A68" s="287">
        <v>323</v>
      </c>
      <c r="B68" s="442" t="s">
        <v>145</v>
      </c>
      <c r="C68" s="530">
        <f>C69+C70</f>
        <v>50000</v>
      </c>
      <c r="D68" s="630">
        <f>D69+D70</f>
        <v>0</v>
      </c>
      <c r="E68" s="630">
        <f>E69+E70</f>
        <v>0</v>
      </c>
      <c r="F68" s="631">
        <f>D68/C68</f>
        <v>0</v>
      </c>
      <c r="G68" s="631" t="e">
        <f>E68/D68</f>
        <v>#DIV/0!</v>
      </c>
      <c r="H68" s="632">
        <f>E68/C68</f>
        <v>0</v>
      </c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</row>
    <row r="69" spans="1:47" ht="12.75" customHeight="1" x14ac:dyDescent="0.2">
      <c r="A69" s="277">
        <v>323</v>
      </c>
      <c r="B69" s="443" t="s">
        <v>186</v>
      </c>
      <c r="C69" s="531">
        <v>25000</v>
      </c>
      <c r="D69" s="626"/>
      <c r="E69" s="626"/>
      <c r="F69" s="616"/>
      <c r="G69" s="616"/>
      <c r="H69" s="617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</row>
    <row r="70" spans="1:47" ht="12.75" customHeight="1" x14ac:dyDescent="0.2">
      <c r="A70" s="277">
        <v>323</v>
      </c>
      <c r="B70" s="443" t="s">
        <v>187</v>
      </c>
      <c r="C70" s="531">
        <v>25000</v>
      </c>
      <c r="D70" s="626"/>
      <c r="E70" s="626"/>
      <c r="F70" s="616"/>
      <c r="G70" s="616"/>
      <c r="H70" s="617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</row>
    <row r="71" spans="1:47" ht="12.75" customHeight="1" x14ac:dyDescent="0.2">
      <c r="A71" s="287">
        <v>323</v>
      </c>
      <c r="B71" s="442" t="s">
        <v>146</v>
      </c>
      <c r="C71" s="530">
        <f>C72+C73+C74</f>
        <v>172000</v>
      </c>
      <c r="D71" s="630">
        <f>D72+D73+D74</f>
        <v>0</v>
      </c>
      <c r="E71" s="630">
        <f>E72+E73+E74</f>
        <v>0</v>
      </c>
      <c r="F71" s="631">
        <f>D71/C71</f>
        <v>0</v>
      </c>
      <c r="G71" s="631" t="e">
        <f>E71/D71</f>
        <v>#DIV/0!</v>
      </c>
      <c r="H71" s="632">
        <f>E71/C71</f>
        <v>0</v>
      </c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</row>
    <row r="72" spans="1:47" ht="12.75" customHeight="1" x14ac:dyDescent="0.2">
      <c r="A72" s="277">
        <v>323</v>
      </c>
      <c r="B72" s="443" t="s">
        <v>188</v>
      </c>
      <c r="C72" s="531">
        <v>150000</v>
      </c>
      <c r="D72" s="626"/>
      <c r="E72" s="626"/>
      <c r="F72" s="616"/>
      <c r="G72" s="616"/>
      <c r="H72" s="617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</row>
    <row r="73" spans="1:47" ht="12.75" customHeight="1" x14ac:dyDescent="0.2">
      <c r="A73" s="277">
        <v>323</v>
      </c>
      <c r="B73" s="443" t="s">
        <v>356</v>
      </c>
      <c r="C73" s="531">
        <v>2000</v>
      </c>
      <c r="D73" s="626"/>
      <c r="E73" s="626"/>
      <c r="F73" s="616"/>
      <c r="G73" s="616"/>
      <c r="H73" s="617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</row>
    <row r="74" spans="1:47" ht="12.75" customHeight="1" x14ac:dyDescent="0.2">
      <c r="A74" s="277">
        <v>323</v>
      </c>
      <c r="B74" s="443" t="s">
        <v>189</v>
      </c>
      <c r="C74" s="531">
        <v>20000</v>
      </c>
      <c r="D74" s="626"/>
      <c r="E74" s="626"/>
      <c r="F74" s="616"/>
      <c r="G74" s="616"/>
      <c r="H74" s="617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</row>
    <row r="75" spans="1:47" s="60" customFormat="1" ht="12.75" customHeight="1" x14ac:dyDescent="0.2">
      <c r="A75" s="288">
        <v>324</v>
      </c>
      <c r="B75" s="444" t="s">
        <v>190</v>
      </c>
      <c r="C75" s="532">
        <f>C76+C77</f>
        <v>3000</v>
      </c>
      <c r="D75" s="623">
        <f>D76+D77</f>
        <v>0</v>
      </c>
      <c r="E75" s="623">
        <f>E76+E77</f>
        <v>0</v>
      </c>
      <c r="F75" s="624">
        <f>D75/C75</f>
        <v>0</v>
      </c>
      <c r="G75" s="624" t="e">
        <f>E75/D75</f>
        <v>#DIV/0!</v>
      </c>
      <c r="H75" s="625">
        <f>E75/C75</f>
        <v>0</v>
      </c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</row>
    <row r="76" spans="1:47" ht="12.75" customHeight="1" x14ac:dyDescent="0.2">
      <c r="A76" s="277">
        <v>324</v>
      </c>
      <c r="B76" s="443" t="s">
        <v>191</v>
      </c>
      <c r="C76" s="531">
        <v>2000</v>
      </c>
      <c r="D76" s="626"/>
      <c r="E76" s="626"/>
      <c r="F76" s="616"/>
      <c r="G76" s="616"/>
      <c r="H76" s="617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</row>
    <row r="77" spans="1:47" ht="12.75" customHeight="1" x14ac:dyDescent="0.2">
      <c r="A77" s="277">
        <v>324</v>
      </c>
      <c r="B77" s="443" t="s">
        <v>192</v>
      </c>
      <c r="C77" s="531">
        <v>1000</v>
      </c>
      <c r="D77" s="626"/>
      <c r="E77" s="626"/>
      <c r="F77" s="616"/>
      <c r="G77" s="616"/>
      <c r="H77" s="617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</row>
    <row r="78" spans="1:47" ht="12.75" customHeight="1" x14ac:dyDescent="0.2">
      <c r="A78" s="275">
        <v>329</v>
      </c>
      <c r="B78" s="444" t="s">
        <v>34</v>
      </c>
      <c r="C78" s="532">
        <f>C79+C83+C85+C90+C92</f>
        <v>205500</v>
      </c>
      <c r="D78" s="623">
        <f>D79+D83+D85+D90+D92</f>
        <v>0</v>
      </c>
      <c r="E78" s="623">
        <f>E79+E83+E85+E90+E92</f>
        <v>0</v>
      </c>
      <c r="F78" s="624">
        <f>D78/C78</f>
        <v>0</v>
      </c>
      <c r="G78" s="624" t="e">
        <f>E78/D78</f>
        <v>#DIV/0!</v>
      </c>
      <c r="H78" s="625">
        <f>E78/C78</f>
        <v>0</v>
      </c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</row>
    <row r="79" spans="1:47" s="60" customFormat="1" ht="12.75" customHeight="1" x14ac:dyDescent="0.2">
      <c r="A79" s="287">
        <v>329</v>
      </c>
      <c r="B79" s="441" t="s">
        <v>147</v>
      </c>
      <c r="C79" s="529">
        <f>C80+C81+C82</f>
        <v>37500</v>
      </c>
      <c r="D79" s="630">
        <f>D80+D81+D82</f>
        <v>0</v>
      </c>
      <c r="E79" s="630">
        <f>E80+E81+E82</f>
        <v>0</v>
      </c>
      <c r="F79" s="631">
        <f>D79/C79</f>
        <v>0</v>
      </c>
      <c r="G79" s="631" t="e">
        <f>E79/D79</f>
        <v>#DIV/0!</v>
      </c>
      <c r="H79" s="632">
        <f>E79/C79</f>
        <v>0</v>
      </c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</row>
    <row r="80" spans="1:47" s="60" customFormat="1" ht="12.75" customHeight="1" x14ac:dyDescent="0.2">
      <c r="A80" s="277">
        <v>329</v>
      </c>
      <c r="B80" s="435" t="s">
        <v>193</v>
      </c>
      <c r="C80" s="522">
        <v>2500</v>
      </c>
      <c r="D80" s="626"/>
      <c r="E80" s="626"/>
      <c r="F80" s="616"/>
      <c r="G80" s="616"/>
      <c r="H80" s="617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</row>
    <row r="81" spans="1:47" ht="12.75" customHeight="1" x14ac:dyDescent="0.2">
      <c r="A81" s="277">
        <v>329</v>
      </c>
      <c r="B81" s="443" t="s">
        <v>194</v>
      </c>
      <c r="C81" s="531">
        <v>15000</v>
      </c>
      <c r="D81" s="626"/>
      <c r="E81" s="626"/>
      <c r="F81" s="616"/>
      <c r="G81" s="616"/>
      <c r="H81" s="617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</row>
    <row r="82" spans="1:47" ht="12.75" customHeight="1" x14ac:dyDescent="0.2">
      <c r="A82" s="277">
        <v>329</v>
      </c>
      <c r="B82" s="435" t="s">
        <v>195</v>
      </c>
      <c r="C82" s="522">
        <v>20000</v>
      </c>
      <c r="D82" s="626"/>
      <c r="E82" s="626"/>
      <c r="F82" s="616"/>
      <c r="G82" s="616"/>
      <c r="H82" s="617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</row>
    <row r="83" spans="1:47" ht="12.75" customHeight="1" x14ac:dyDescent="0.2">
      <c r="A83" s="287">
        <v>329</v>
      </c>
      <c r="B83" s="441" t="s">
        <v>137</v>
      </c>
      <c r="C83" s="529">
        <f>C84</f>
        <v>60000</v>
      </c>
      <c r="D83" s="630">
        <f>D84</f>
        <v>0</v>
      </c>
      <c r="E83" s="630">
        <f>E84</f>
        <v>0</v>
      </c>
      <c r="F83" s="631">
        <f>D83/C83</f>
        <v>0</v>
      </c>
      <c r="G83" s="631" t="e">
        <f>E83/D83</f>
        <v>#DIV/0!</v>
      </c>
      <c r="H83" s="632">
        <f>E83/C83</f>
        <v>0</v>
      </c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</row>
    <row r="84" spans="1:47" s="60" customFormat="1" ht="12.75" customHeight="1" x14ac:dyDescent="0.2">
      <c r="A84" s="277">
        <v>329</v>
      </c>
      <c r="B84" s="435" t="s">
        <v>137</v>
      </c>
      <c r="C84" s="522">
        <v>60000</v>
      </c>
      <c r="D84" s="626"/>
      <c r="E84" s="626"/>
      <c r="F84" s="616"/>
      <c r="G84" s="616"/>
      <c r="H84" s="617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</row>
    <row r="85" spans="1:47" s="60" customFormat="1" ht="12.75" customHeight="1" x14ac:dyDescent="0.2">
      <c r="A85" s="287">
        <v>329</v>
      </c>
      <c r="B85" s="441" t="s">
        <v>196</v>
      </c>
      <c r="C85" s="529">
        <f>C86+C87+C88+C89</f>
        <v>8000</v>
      </c>
      <c r="D85" s="630">
        <f>D86+D87+D88+D89</f>
        <v>0</v>
      </c>
      <c r="E85" s="630">
        <f>E86+E87+E88+E89</f>
        <v>0</v>
      </c>
      <c r="F85" s="631">
        <f>D85/C85</f>
        <v>0</v>
      </c>
      <c r="G85" s="631" t="e">
        <f>E85/D85</f>
        <v>#DIV/0!</v>
      </c>
      <c r="H85" s="632">
        <f>E85/C85</f>
        <v>0</v>
      </c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</row>
    <row r="86" spans="1:47" ht="12.75" customHeight="1" x14ac:dyDescent="0.2">
      <c r="A86" s="277">
        <v>329</v>
      </c>
      <c r="B86" s="435" t="s">
        <v>197</v>
      </c>
      <c r="C86" s="522">
        <v>2000</v>
      </c>
      <c r="D86" s="626"/>
      <c r="E86" s="626"/>
      <c r="F86" s="616"/>
      <c r="G86" s="616"/>
      <c r="H86" s="617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</row>
    <row r="87" spans="1:47" ht="12.75" customHeight="1" x14ac:dyDescent="0.2">
      <c r="A87" s="277">
        <v>329</v>
      </c>
      <c r="B87" s="435" t="s">
        <v>198</v>
      </c>
      <c r="C87" s="522">
        <v>2000</v>
      </c>
      <c r="D87" s="626"/>
      <c r="E87" s="626"/>
      <c r="F87" s="616"/>
      <c r="G87" s="616"/>
      <c r="H87" s="617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</row>
    <row r="88" spans="1:47" ht="12.75" customHeight="1" x14ac:dyDescent="0.2">
      <c r="A88" s="277">
        <v>329</v>
      </c>
      <c r="B88" s="435" t="s">
        <v>199</v>
      </c>
      <c r="C88" s="522">
        <v>2000</v>
      </c>
      <c r="D88" s="626"/>
      <c r="E88" s="626"/>
      <c r="F88" s="616"/>
      <c r="G88" s="616"/>
      <c r="H88" s="617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</row>
    <row r="89" spans="1:47" ht="12.75" customHeight="1" x14ac:dyDescent="0.2">
      <c r="A89" s="277">
        <v>329</v>
      </c>
      <c r="B89" s="435" t="s">
        <v>200</v>
      </c>
      <c r="C89" s="522">
        <v>2000</v>
      </c>
      <c r="D89" s="626"/>
      <c r="E89" s="626"/>
      <c r="F89" s="616"/>
      <c r="G89" s="616"/>
      <c r="H89" s="617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</row>
    <row r="90" spans="1:47" s="60" customFormat="1" ht="12.75" customHeight="1" x14ac:dyDescent="0.2">
      <c r="A90" s="287">
        <v>329</v>
      </c>
      <c r="B90" s="441" t="s">
        <v>201</v>
      </c>
      <c r="C90" s="529">
        <f>C91</f>
        <v>10000</v>
      </c>
      <c r="D90" s="630">
        <f>D91</f>
        <v>0</v>
      </c>
      <c r="E90" s="630">
        <f>E91</f>
        <v>0</v>
      </c>
      <c r="F90" s="631">
        <f>D90/C90</f>
        <v>0</v>
      </c>
      <c r="G90" s="631" t="e">
        <f>E90/D90</f>
        <v>#DIV/0!</v>
      </c>
      <c r="H90" s="632">
        <f>E90/C90</f>
        <v>0</v>
      </c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</row>
    <row r="91" spans="1:47" ht="12.75" customHeight="1" x14ac:dyDescent="0.2">
      <c r="A91" s="277">
        <v>329</v>
      </c>
      <c r="B91" s="435" t="s">
        <v>201</v>
      </c>
      <c r="C91" s="522">
        <v>10000</v>
      </c>
      <c r="D91" s="626"/>
      <c r="E91" s="626"/>
      <c r="F91" s="616"/>
      <c r="G91" s="616"/>
      <c r="H91" s="617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</row>
    <row r="92" spans="1:47" s="11" customFormat="1" ht="12.75" customHeight="1" x14ac:dyDescent="0.2">
      <c r="A92" s="287">
        <v>329</v>
      </c>
      <c r="B92" s="441" t="s">
        <v>34</v>
      </c>
      <c r="C92" s="529">
        <f>C93</f>
        <v>90000</v>
      </c>
      <c r="D92" s="630">
        <f>D93</f>
        <v>0</v>
      </c>
      <c r="E92" s="630">
        <f>E93</f>
        <v>0</v>
      </c>
      <c r="F92" s="631">
        <f>D92/C92</f>
        <v>0</v>
      </c>
      <c r="G92" s="631" t="e">
        <f>E92/D92</f>
        <v>#DIV/0!</v>
      </c>
      <c r="H92" s="632">
        <f>E92/C92</f>
        <v>0</v>
      </c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</row>
    <row r="93" spans="1:47" s="11" customFormat="1" ht="12.75" customHeight="1" x14ac:dyDescent="0.2">
      <c r="A93" s="289">
        <v>329</v>
      </c>
      <c r="B93" s="435" t="s">
        <v>34</v>
      </c>
      <c r="C93" s="522">
        <v>90000</v>
      </c>
      <c r="D93" s="626"/>
      <c r="E93" s="626"/>
      <c r="F93" s="616"/>
      <c r="G93" s="616"/>
      <c r="H93" s="617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</row>
    <row r="94" spans="1:47" s="18" customFormat="1" ht="15" customHeight="1" x14ac:dyDescent="0.2">
      <c r="A94" s="290" t="s">
        <v>316</v>
      </c>
      <c r="B94" s="445" t="s">
        <v>35</v>
      </c>
      <c r="C94" s="595">
        <f>C97</f>
        <v>96000</v>
      </c>
      <c r="D94" s="604">
        <v>35000</v>
      </c>
      <c r="E94" s="604">
        <v>40000</v>
      </c>
      <c r="F94" s="650">
        <f>D94/C94</f>
        <v>0.36458333333333331</v>
      </c>
      <c r="G94" s="650">
        <f>E94/D94</f>
        <v>1.1428571428571428</v>
      </c>
      <c r="H94" s="651">
        <f>E94/C94</f>
        <v>0.41666666666666669</v>
      </c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</row>
    <row r="95" spans="1:47" s="18" customFormat="1" ht="15" customHeight="1" x14ac:dyDescent="0.2">
      <c r="A95" s="291"/>
      <c r="B95" s="391" t="s">
        <v>151</v>
      </c>
      <c r="C95" s="596"/>
      <c r="D95" s="600"/>
      <c r="E95" s="600"/>
      <c r="F95" s="601"/>
      <c r="G95" s="601"/>
      <c r="H95" s="602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</row>
    <row r="96" spans="1:47" s="58" customFormat="1" ht="12.75" customHeight="1" x14ac:dyDescent="0.2">
      <c r="A96" s="292" t="s">
        <v>152</v>
      </c>
      <c r="B96" s="446" t="s">
        <v>130</v>
      </c>
      <c r="C96" s="522"/>
      <c r="D96" s="626"/>
      <c r="E96" s="626"/>
      <c r="F96" s="616"/>
      <c r="G96" s="616"/>
      <c r="H96" s="617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</row>
    <row r="97" spans="1:47" s="18" customFormat="1" ht="12.75" customHeight="1" x14ac:dyDescent="0.2">
      <c r="A97" s="293">
        <v>3</v>
      </c>
      <c r="B97" s="431" t="s">
        <v>68</v>
      </c>
      <c r="C97" s="518">
        <f t="shared" ref="C97:E98" si="3">C98</f>
        <v>96000</v>
      </c>
      <c r="D97" s="633">
        <f t="shared" si="3"/>
        <v>0</v>
      </c>
      <c r="E97" s="633">
        <f t="shared" si="3"/>
        <v>0</v>
      </c>
      <c r="F97" s="652">
        <f t="shared" ref="F97:G99" si="4">D97/C97</f>
        <v>0</v>
      </c>
      <c r="G97" s="652" t="e">
        <f t="shared" si="4"/>
        <v>#DIV/0!</v>
      </c>
      <c r="H97" s="653">
        <f>E97/C97</f>
        <v>0</v>
      </c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</row>
    <row r="98" spans="1:47" s="18" customFormat="1" ht="12.75" customHeight="1" x14ac:dyDescent="0.2">
      <c r="A98" s="294">
        <v>34</v>
      </c>
      <c r="B98" s="447" t="s">
        <v>35</v>
      </c>
      <c r="C98" s="519">
        <f t="shared" si="3"/>
        <v>96000</v>
      </c>
      <c r="D98" s="634">
        <f t="shared" si="3"/>
        <v>0</v>
      </c>
      <c r="E98" s="634">
        <f t="shared" si="3"/>
        <v>0</v>
      </c>
      <c r="F98" s="654">
        <f t="shared" si="4"/>
        <v>0</v>
      </c>
      <c r="G98" s="654" t="e">
        <f t="shared" si="4"/>
        <v>#DIV/0!</v>
      </c>
      <c r="H98" s="655">
        <f>E98/C98</f>
        <v>0</v>
      </c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</row>
    <row r="99" spans="1:47" s="18" customFormat="1" ht="12.75" customHeight="1" x14ac:dyDescent="0.2">
      <c r="A99" s="295">
        <v>343</v>
      </c>
      <c r="B99" s="433" t="s">
        <v>36</v>
      </c>
      <c r="C99" s="520">
        <f>C100+C101+C102+C103</f>
        <v>96000</v>
      </c>
      <c r="D99" s="623"/>
      <c r="E99" s="623"/>
      <c r="F99" s="624">
        <f t="shared" si="4"/>
        <v>0</v>
      </c>
      <c r="G99" s="624" t="e">
        <f t="shared" si="4"/>
        <v>#DIV/0!</v>
      </c>
      <c r="H99" s="625">
        <f>E99/C99</f>
        <v>0</v>
      </c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</row>
    <row r="100" spans="1:47" s="18" customFormat="1" ht="12.75" customHeight="1" x14ac:dyDescent="0.2">
      <c r="A100" s="296">
        <v>343</v>
      </c>
      <c r="B100" s="448" t="s">
        <v>136</v>
      </c>
      <c r="C100" s="522">
        <v>40000</v>
      </c>
      <c r="D100" s="626"/>
      <c r="E100" s="626"/>
      <c r="F100" s="616"/>
      <c r="G100" s="616"/>
      <c r="H100" s="617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</row>
    <row r="101" spans="1:47" s="18" customFormat="1" ht="12.75" customHeight="1" x14ac:dyDescent="0.2">
      <c r="A101" s="296">
        <v>343</v>
      </c>
      <c r="B101" s="448" t="s">
        <v>261</v>
      </c>
      <c r="C101" s="522">
        <v>3000</v>
      </c>
      <c r="D101" s="626"/>
      <c r="E101" s="626"/>
      <c r="F101" s="616"/>
      <c r="G101" s="616"/>
      <c r="H101" s="617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</row>
    <row r="102" spans="1:47" s="18" customFormat="1" ht="12.75" customHeight="1" x14ac:dyDescent="0.2">
      <c r="A102" s="296">
        <v>343</v>
      </c>
      <c r="B102" s="448" t="s">
        <v>260</v>
      </c>
      <c r="C102" s="522">
        <v>8000</v>
      </c>
      <c r="D102" s="626"/>
      <c r="E102" s="626"/>
      <c r="F102" s="616"/>
      <c r="G102" s="616"/>
      <c r="H102" s="617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</row>
    <row r="103" spans="1:47" s="18" customFormat="1" ht="12.75" customHeight="1" x14ac:dyDescent="0.2">
      <c r="A103" s="296">
        <v>343</v>
      </c>
      <c r="B103" s="448" t="s">
        <v>202</v>
      </c>
      <c r="C103" s="522">
        <v>45000</v>
      </c>
      <c r="D103" s="626"/>
      <c r="E103" s="626"/>
      <c r="F103" s="616"/>
      <c r="G103" s="616"/>
      <c r="H103" s="617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</row>
    <row r="104" spans="1:47" s="18" customFormat="1" ht="15" customHeight="1" x14ac:dyDescent="0.2">
      <c r="A104" s="297" t="s">
        <v>148</v>
      </c>
      <c r="B104" s="390" t="s">
        <v>153</v>
      </c>
      <c r="C104" s="533">
        <f>C107</f>
        <v>450000</v>
      </c>
      <c r="D104" s="599">
        <v>50000</v>
      </c>
      <c r="E104" s="599">
        <v>100000</v>
      </c>
      <c r="F104" s="650">
        <f>D104/C104</f>
        <v>0.1111111111111111</v>
      </c>
      <c r="G104" s="650">
        <f>E104/D104</f>
        <v>2</v>
      </c>
      <c r="H104" s="651">
        <f>E104/C104</f>
        <v>0.22222222222222221</v>
      </c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</row>
    <row r="105" spans="1:47" s="18" customFormat="1" ht="15" customHeight="1" x14ac:dyDescent="0.2">
      <c r="A105" s="298" t="s">
        <v>291</v>
      </c>
      <c r="B105" s="391" t="s">
        <v>151</v>
      </c>
      <c r="C105" s="516"/>
      <c r="D105" s="598"/>
      <c r="E105" s="598"/>
      <c r="F105" s="601"/>
      <c r="G105" s="601"/>
      <c r="H105" s="602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</row>
    <row r="106" spans="1:47" s="58" customFormat="1" ht="12.75" customHeight="1" x14ac:dyDescent="0.2">
      <c r="A106" s="299" t="s">
        <v>103</v>
      </c>
      <c r="B106" s="449" t="s">
        <v>130</v>
      </c>
      <c r="C106" s="517"/>
      <c r="D106" s="615"/>
      <c r="E106" s="615"/>
      <c r="F106" s="616"/>
      <c r="G106" s="616"/>
      <c r="H106" s="617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</row>
    <row r="107" spans="1:47" s="18" customFormat="1" ht="12.75" customHeight="1" x14ac:dyDescent="0.2">
      <c r="A107" s="300">
        <v>4</v>
      </c>
      <c r="B107" s="450" t="s">
        <v>138</v>
      </c>
      <c r="C107" s="534">
        <f>C108</f>
        <v>450000</v>
      </c>
      <c r="D107" s="633"/>
      <c r="E107" s="633"/>
      <c r="F107" s="652">
        <f t="shared" ref="F107:G108" si="5">D107/C107</f>
        <v>0</v>
      </c>
      <c r="G107" s="652" t="e">
        <f t="shared" si="5"/>
        <v>#DIV/0!</v>
      </c>
      <c r="H107" s="653">
        <f>E107/C107</f>
        <v>0</v>
      </c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</row>
    <row r="108" spans="1:47" s="18" customFormat="1" ht="12.75" customHeight="1" x14ac:dyDescent="0.2">
      <c r="A108" s="301">
        <v>41</v>
      </c>
      <c r="B108" s="451" t="s">
        <v>149</v>
      </c>
      <c r="C108" s="519">
        <f>C109</f>
        <v>450000</v>
      </c>
      <c r="D108" s="634">
        <f>D109</f>
        <v>0</v>
      </c>
      <c r="E108" s="634">
        <f>E109</f>
        <v>0</v>
      </c>
      <c r="F108" s="654">
        <f t="shared" si="5"/>
        <v>0</v>
      </c>
      <c r="G108" s="654" t="e">
        <f t="shared" si="5"/>
        <v>#DIV/0!</v>
      </c>
      <c r="H108" s="655">
        <f>E108/C108</f>
        <v>0</v>
      </c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</row>
    <row r="109" spans="1:47" s="18" customFormat="1" ht="12.75" customHeight="1" x14ac:dyDescent="0.2">
      <c r="A109" s="302">
        <v>412</v>
      </c>
      <c r="B109" s="437" t="s">
        <v>65</v>
      </c>
      <c r="C109" s="535">
        <f>C110+C111+C112</f>
        <v>450000</v>
      </c>
      <c r="D109" s="623">
        <f>D110+D111+D112</f>
        <v>0</v>
      </c>
      <c r="E109" s="623">
        <f>E110+E111+E112</f>
        <v>0</v>
      </c>
      <c r="F109" s="624">
        <f>D109/C109</f>
        <v>0</v>
      </c>
      <c r="G109" s="624" t="e">
        <f>E109/D109</f>
        <v>#DIV/0!</v>
      </c>
      <c r="H109" s="625">
        <f>E109/C109</f>
        <v>0</v>
      </c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</row>
    <row r="110" spans="1:47" s="58" customFormat="1" ht="12.75" customHeight="1" x14ac:dyDescent="0.2">
      <c r="A110" s="277">
        <v>412</v>
      </c>
      <c r="B110" s="435" t="s">
        <v>368</v>
      </c>
      <c r="C110" s="522">
        <v>150000</v>
      </c>
      <c r="D110" s="626"/>
      <c r="E110" s="626"/>
      <c r="F110" s="616"/>
      <c r="G110" s="616"/>
      <c r="H110" s="617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</row>
    <row r="111" spans="1:47" s="18" customFormat="1" ht="12.75" customHeight="1" x14ac:dyDescent="0.2">
      <c r="A111" s="748">
        <v>412</v>
      </c>
      <c r="B111" s="749" t="s">
        <v>414</v>
      </c>
      <c r="C111" s="745">
        <v>250000</v>
      </c>
      <c r="D111" s="746"/>
      <c r="E111" s="746"/>
      <c r="F111" s="747"/>
      <c r="G111" s="747"/>
      <c r="H111" s="747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</row>
    <row r="112" spans="1:47" s="18" customFormat="1" ht="12.75" customHeight="1" x14ac:dyDescent="0.2">
      <c r="A112" s="748">
        <v>412</v>
      </c>
      <c r="B112" s="749" t="s">
        <v>437</v>
      </c>
      <c r="C112" s="745">
        <v>50000</v>
      </c>
      <c r="D112" s="746"/>
      <c r="E112" s="746"/>
      <c r="F112" s="747"/>
      <c r="G112" s="747"/>
      <c r="H112" s="747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</row>
    <row r="113" spans="1:47" s="18" customFormat="1" ht="15" customHeight="1" x14ac:dyDescent="0.2">
      <c r="A113" s="304" t="s">
        <v>460</v>
      </c>
      <c r="B113" s="453" t="s">
        <v>427</v>
      </c>
      <c r="C113" s="516">
        <f>C116</f>
        <v>50000</v>
      </c>
      <c r="D113" s="599">
        <f>D116</f>
        <v>0</v>
      </c>
      <c r="E113" s="599">
        <f>E116</f>
        <v>0</v>
      </c>
      <c r="F113" s="650">
        <f>D113/C113</f>
        <v>0</v>
      </c>
      <c r="G113" s="650" t="e">
        <f>E113/D113</f>
        <v>#DIV/0!</v>
      </c>
      <c r="H113" s="651">
        <f>E113/C113</f>
        <v>0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</row>
    <row r="114" spans="1:47" s="18" customFormat="1" ht="15" customHeight="1" x14ac:dyDescent="0.2">
      <c r="A114" s="305"/>
      <c r="B114" s="391" t="s">
        <v>151</v>
      </c>
      <c r="C114" s="523"/>
      <c r="D114" s="598"/>
      <c r="E114" s="598"/>
      <c r="F114" s="601"/>
      <c r="G114" s="601"/>
      <c r="H114" s="602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</row>
    <row r="115" spans="1:47" s="18" customFormat="1" ht="12.75" customHeight="1" x14ac:dyDescent="0.2">
      <c r="A115" s="306" t="s">
        <v>108</v>
      </c>
      <c r="B115" s="430" t="s">
        <v>129</v>
      </c>
      <c r="C115" s="517"/>
      <c r="D115" s="615"/>
      <c r="E115" s="615"/>
      <c r="F115" s="616"/>
      <c r="G115" s="616"/>
      <c r="H115" s="617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</row>
    <row r="116" spans="1:47" s="18" customFormat="1" ht="12.75" customHeight="1" x14ac:dyDescent="0.2">
      <c r="A116" s="281">
        <v>4</v>
      </c>
      <c r="B116" s="431" t="s">
        <v>138</v>
      </c>
      <c r="C116" s="518">
        <f t="shared" ref="C116:E118" si="6">C117</f>
        <v>50000</v>
      </c>
      <c r="D116" s="633">
        <f t="shared" si="6"/>
        <v>0</v>
      </c>
      <c r="E116" s="633">
        <f t="shared" si="6"/>
        <v>0</v>
      </c>
      <c r="F116" s="652">
        <f t="shared" ref="F116:F118" si="7">D116/C116</f>
        <v>0</v>
      </c>
      <c r="G116" s="652" t="e">
        <f t="shared" ref="G116:G118" si="8">E116/D116</f>
        <v>#DIV/0!</v>
      </c>
      <c r="H116" s="653">
        <f>E116/C116</f>
        <v>0</v>
      </c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</row>
    <row r="117" spans="1:47" s="58" customFormat="1" ht="12.75" customHeight="1" x14ac:dyDescent="0.2">
      <c r="A117" s="274">
        <v>42</v>
      </c>
      <c r="B117" s="432" t="s">
        <v>428</v>
      </c>
      <c r="C117" s="519">
        <f t="shared" si="6"/>
        <v>50000</v>
      </c>
      <c r="D117" s="634">
        <f t="shared" si="6"/>
        <v>0</v>
      </c>
      <c r="E117" s="634">
        <f t="shared" si="6"/>
        <v>0</v>
      </c>
      <c r="F117" s="654">
        <f t="shared" si="7"/>
        <v>0</v>
      </c>
      <c r="G117" s="654" t="e">
        <f t="shared" si="8"/>
        <v>#DIV/0!</v>
      </c>
      <c r="H117" s="655">
        <f>E117/C117</f>
        <v>0</v>
      </c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</row>
    <row r="118" spans="1:47" s="18" customFormat="1" ht="12.75" customHeight="1" x14ac:dyDescent="0.2">
      <c r="A118" s="307">
        <v>423</v>
      </c>
      <c r="B118" s="454" t="s">
        <v>429</v>
      </c>
      <c r="C118" s="535">
        <f t="shared" si="6"/>
        <v>50000</v>
      </c>
      <c r="D118" s="623">
        <f t="shared" si="6"/>
        <v>0</v>
      </c>
      <c r="E118" s="623">
        <f t="shared" si="6"/>
        <v>0</v>
      </c>
      <c r="F118" s="624">
        <f t="shared" si="7"/>
        <v>0</v>
      </c>
      <c r="G118" s="624" t="e">
        <f t="shared" si="8"/>
        <v>#DIV/0!</v>
      </c>
      <c r="H118" s="625">
        <f>E118/C118</f>
        <v>0</v>
      </c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</row>
    <row r="119" spans="1:47" s="18" customFormat="1" ht="12.75" customHeight="1" x14ac:dyDescent="0.2">
      <c r="A119" s="308">
        <v>423</v>
      </c>
      <c r="B119" s="455" t="s">
        <v>430</v>
      </c>
      <c r="C119" s="536">
        <v>50000</v>
      </c>
      <c r="D119" s="626"/>
      <c r="E119" s="626"/>
      <c r="F119" s="616"/>
      <c r="G119" s="616"/>
      <c r="H119" s="617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</row>
    <row r="120" spans="1:47" s="18" customFormat="1" ht="20.100000000000001" customHeight="1" x14ac:dyDescent="0.2">
      <c r="A120" s="303" t="s">
        <v>284</v>
      </c>
      <c r="B120" s="452"/>
      <c r="C120" s="515">
        <f>C121+C128+C135+C142+C149+C156+C163</f>
        <v>590000</v>
      </c>
      <c r="D120" s="597">
        <f>D121+D128+D135+D142+D149+D156+D163</f>
        <v>30000</v>
      </c>
      <c r="E120" s="597">
        <f>E121+E128+E135+E142+E149+E156+E163</f>
        <v>30000</v>
      </c>
      <c r="F120" s="656">
        <f>D120/C120</f>
        <v>5.0847457627118647E-2</v>
      </c>
      <c r="G120" s="656">
        <f>E120/D120</f>
        <v>1</v>
      </c>
      <c r="H120" s="657">
        <f>E120/C120</f>
        <v>5.0847457627118647E-2</v>
      </c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</row>
    <row r="121" spans="1:47" s="18" customFormat="1" ht="15" customHeight="1" x14ac:dyDescent="0.2">
      <c r="A121" s="304" t="s">
        <v>292</v>
      </c>
      <c r="B121" s="453" t="s">
        <v>157</v>
      </c>
      <c r="C121" s="516">
        <f>C124</f>
        <v>30000</v>
      </c>
      <c r="D121" s="599">
        <v>30000</v>
      </c>
      <c r="E121" s="599">
        <v>30000</v>
      </c>
      <c r="F121" s="650">
        <f>D121/C121</f>
        <v>1</v>
      </c>
      <c r="G121" s="650">
        <f>E121/D121</f>
        <v>1</v>
      </c>
      <c r="H121" s="651">
        <f>E121/C121</f>
        <v>1</v>
      </c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</row>
    <row r="122" spans="1:47" s="18" customFormat="1" ht="15" customHeight="1" x14ac:dyDescent="0.2">
      <c r="A122" s="305"/>
      <c r="B122" s="391" t="s">
        <v>151</v>
      </c>
      <c r="C122" s="523"/>
      <c r="D122" s="598" t="s">
        <v>463</v>
      </c>
      <c r="E122" s="598"/>
      <c r="F122" s="601"/>
      <c r="G122" s="601"/>
      <c r="H122" s="602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</row>
    <row r="123" spans="1:47" s="18" customFormat="1" ht="12.75" customHeight="1" x14ac:dyDescent="0.2">
      <c r="A123" s="306" t="s">
        <v>108</v>
      </c>
      <c r="B123" s="430" t="s">
        <v>129</v>
      </c>
      <c r="C123" s="517"/>
      <c r="D123" s="615"/>
      <c r="E123" s="615"/>
      <c r="F123" s="616"/>
      <c r="G123" s="616"/>
      <c r="H123" s="617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</row>
    <row r="124" spans="1:47" s="18" customFormat="1" ht="12.75" customHeight="1" x14ac:dyDescent="0.2">
      <c r="A124" s="281">
        <v>3</v>
      </c>
      <c r="B124" s="431" t="s">
        <v>68</v>
      </c>
      <c r="C124" s="518">
        <f t="shared" ref="C124:E126" si="9">C125</f>
        <v>30000</v>
      </c>
      <c r="D124" s="633">
        <f t="shared" si="9"/>
        <v>0</v>
      </c>
      <c r="E124" s="633">
        <f t="shared" si="9"/>
        <v>0</v>
      </c>
      <c r="F124" s="652">
        <f t="shared" ref="F124:G126" si="10">D124/C124</f>
        <v>0</v>
      </c>
      <c r="G124" s="652" t="e">
        <f t="shared" si="10"/>
        <v>#DIV/0!</v>
      </c>
      <c r="H124" s="653">
        <f>E124/C124</f>
        <v>0</v>
      </c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</row>
    <row r="125" spans="1:47" s="18" customFormat="1" ht="12.75" customHeight="1" x14ac:dyDescent="0.2">
      <c r="A125" s="274">
        <v>32</v>
      </c>
      <c r="B125" s="432" t="s">
        <v>30</v>
      </c>
      <c r="C125" s="519">
        <f t="shared" si="9"/>
        <v>30000</v>
      </c>
      <c r="D125" s="634">
        <f t="shared" si="9"/>
        <v>0</v>
      </c>
      <c r="E125" s="634">
        <f t="shared" si="9"/>
        <v>0</v>
      </c>
      <c r="F125" s="654">
        <f t="shared" si="10"/>
        <v>0</v>
      </c>
      <c r="G125" s="654" t="e">
        <f t="shared" si="10"/>
        <v>#DIV/0!</v>
      </c>
      <c r="H125" s="655">
        <f>E125/C125</f>
        <v>0</v>
      </c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</row>
    <row r="126" spans="1:47" s="18" customFormat="1" ht="12.75" customHeight="1" x14ac:dyDescent="0.2">
      <c r="A126" s="307">
        <v>323</v>
      </c>
      <c r="B126" s="454" t="s">
        <v>33</v>
      </c>
      <c r="C126" s="535">
        <f t="shared" si="9"/>
        <v>30000</v>
      </c>
      <c r="D126" s="623">
        <f t="shared" si="9"/>
        <v>0</v>
      </c>
      <c r="E126" s="623">
        <f t="shared" si="9"/>
        <v>0</v>
      </c>
      <c r="F126" s="624">
        <f t="shared" si="10"/>
        <v>0</v>
      </c>
      <c r="G126" s="624" t="e">
        <f t="shared" si="10"/>
        <v>#DIV/0!</v>
      </c>
      <c r="H126" s="625">
        <f>E126/C126</f>
        <v>0</v>
      </c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</row>
    <row r="127" spans="1:47" s="51" customFormat="1" ht="12.75" customHeight="1" x14ac:dyDescent="0.2">
      <c r="A127" s="308">
        <v>323</v>
      </c>
      <c r="B127" s="455" t="s">
        <v>33</v>
      </c>
      <c r="C127" s="536">
        <v>30000</v>
      </c>
      <c r="D127" s="626"/>
      <c r="E127" s="626"/>
      <c r="F127" s="616"/>
      <c r="G127" s="616"/>
      <c r="H127" s="617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</row>
    <row r="128" spans="1:47" s="18" customFormat="1" ht="15" customHeight="1" x14ac:dyDescent="0.2">
      <c r="A128" s="304" t="s">
        <v>217</v>
      </c>
      <c r="B128" s="109" t="s">
        <v>369</v>
      </c>
      <c r="C128" s="516">
        <f>C131</f>
        <v>160000</v>
      </c>
      <c r="D128" s="599">
        <f>D131</f>
        <v>0</v>
      </c>
      <c r="E128" s="599">
        <f>E131</f>
        <v>0</v>
      </c>
      <c r="F128" s="601">
        <f>D128/C128</f>
        <v>0</v>
      </c>
      <c r="G128" s="601" t="e">
        <f>E128/D128</f>
        <v>#DIV/0!</v>
      </c>
      <c r="H128" s="602">
        <f>E128/C128</f>
        <v>0</v>
      </c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</row>
    <row r="129" spans="1:47" s="18" customFormat="1" ht="15" customHeight="1" x14ac:dyDescent="0.2">
      <c r="A129" s="305" t="s">
        <v>367</v>
      </c>
      <c r="B129" s="391" t="s">
        <v>151</v>
      </c>
      <c r="C129" s="516"/>
      <c r="D129" s="598"/>
      <c r="E129" s="598"/>
      <c r="F129" s="601"/>
      <c r="G129" s="601"/>
      <c r="H129" s="602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</row>
    <row r="130" spans="1:47" s="58" customFormat="1" ht="12.75" customHeight="1" x14ac:dyDescent="0.2">
      <c r="A130" s="309" t="s">
        <v>106</v>
      </c>
      <c r="B130" s="430" t="s">
        <v>130</v>
      </c>
      <c r="C130" s="517"/>
      <c r="D130" s="615"/>
      <c r="E130" s="615"/>
      <c r="F130" s="616"/>
      <c r="G130" s="616"/>
      <c r="H130" s="617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</row>
    <row r="131" spans="1:47" s="58" customFormat="1" ht="12.75" customHeight="1" x14ac:dyDescent="0.2">
      <c r="A131" s="300">
        <v>4</v>
      </c>
      <c r="B131" s="450" t="s">
        <v>138</v>
      </c>
      <c r="C131" s="518">
        <f t="shared" ref="C131:E133" si="11">C132</f>
        <v>160000</v>
      </c>
      <c r="D131" s="633">
        <f t="shared" si="11"/>
        <v>0</v>
      </c>
      <c r="E131" s="633">
        <f t="shared" si="11"/>
        <v>0</v>
      </c>
      <c r="F131" s="618">
        <f t="shared" ref="F131:G133" si="12">D131/C131</f>
        <v>0</v>
      </c>
      <c r="G131" s="618" t="e">
        <f t="shared" si="12"/>
        <v>#DIV/0!</v>
      </c>
      <c r="H131" s="619">
        <f>E131/C131</f>
        <v>0</v>
      </c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</row>
    <row r="132" spans="1:47" s="4" customFormat="1" ht="12.75" customHeight="1" x14ac:dyDescent="0.2">
      <c r="A132" s="310">
        <v>42</v>
      </c>
      <c r="B132" s="451" t="s">
        <v>154</v>
      </c>
      <c r="C132" s="519">
        <f t="shared" si="11"/>
        <v>160000</v>
      </c>
      <c r="D132" s="634">
        <f t="shared" si="11"/>
        <v>0</v>
      </c>
      <c r="E132" s="634">
        <f t="shared" si="11"/>
        <v>0</v>
      </c>
      <c r="F132" s="621">
        <f t="shared" si="12"/>
        <v>0</v>
      </c>
      <c r="G132" s="621" t="e">
        <f t="shared" si="12"/>
        <v>#DIV/0!</v>
      </c>
      <c r="H132" s="622">
        <f>E132/C132</f>
        <v>0</v>
      </c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</row>
    <row r="133" spans="1:47" s="4" customFormat="1" ht="12.75" customHeight="1" x14ac:dyDescent="0.2">
      <c r="A133" s="311">
        <v>421</v>
      </c>
      <c r="B133" s="454" t="s">
        <v>43</v>
      </c>
      <c r="C133" s="535">
        <f t="shared" si="11"/>
        <v>160000</v>
      </c>
      <c r="D133" s="623">
        <f t="shared" si="11"/>
        <v>0</v>
      </c>
      <c r="E133" s="623">
        <f t="shared" si="11"/>
        <v>0</v>
      </c>
      <c r="F133" s="624">
        <f t="shared" si="12"/>
        <v>0</v>
      </c>
      <c r="G133" s="624" t="e">
        <f t="shared" si="12"/>
        <v>#DIV/0!</v>
      </c>
      <c r="H133" s="625">
        <f>E133/C133</f>
        <v>0</v>
      </c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</row>
    <row r="134" spans="1:47" ht="12.75" customHeight="1" x14ac:dyDescent="0.2">
      <c r="A134" s="312">
        <v>421</v>
      </c>
      <c r="B134" s="430" t="s">
        <v>43</v>
      </c>
      <c r="C134" s="536">
        <v>160000</v>
      </c>
      <c r="D134" s="626"/>
      <c r="E134" s="626"/>
      <c r="F134" s="616"/>
      <c r="G134" s="616"/>
      <c r="H134" s="617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</row>
    <row r="135" spans="1:47" ht="15" customHeight="1" x14ac:dyDescent="0.2">
      <c r="A135" s="304" t="s">
        <v>217</v>
      </c>
      <c r="B135" s="109" t="s">
        <v>415</v>
      </c>
      <c r="C135" s="516">
        <f>C138</f>
        <v>150000</v>
      </c>
      <c r="D135" s="599">
        <f>D138</f>
        <v>0</v>
      </c>
      <c r="E135" s="599">
        <f>E138</f>
        <v>0</v>
      </c>
      <c r="F135" s="601">
        <f>D135/C135</f>
        <v>0</v>
      </c>
      <c r="G135" s="601" t="e">
        <f>E135/D135</f>
        <v>#DIV/0!</v>
      </c>
      <c r="H135" s="602">
        <f>E135/C135</f>
        <v>0</v>
      </c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</row>
    <row r="136" spans="1:47" s="60" customFormat="1" ht="15" customHeight="1" x14ac:dyDescent="0.2">
      <c r="A136" s="305" t="s">
        <v>417</v>
      </c>
      <c r="B136" s="391" t="s">
        <v>151</v>
      </c>
      <c r="C136" s="516"/>
      <c r="D136" s="598"/>
      <c r="E136" s="598"/>
      <c r="F136" s="601"/>
      <c r="G136" s="601"/>
      <c r="H136" s="602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</row>
    <row r="137" spans="1:47" s="60" customFormat="1" ht="12.75" customHeight="1" x14ac:dyDescent="0.2">
      <c r="A137" s="309" t="s">
        <v>106</v>
      </c>
      <c r="B137" s="430" t="s">
        <v>130</v>
      </c>
      <c r="C137" s="517"/>
      <c r="D137" s="615"/>
      <c r="E137" s="615"/>
      <c r="F137" s="616"/>
      <c r="G137" s="616"/>
      <c r="H137" s="617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</row>
    <row r="138" spans="1:47" ht="12.75" customHeight="1" x14ac:dyDescent="0.2">
      <c r="A138" s="300">
        <v>4</v>
      </c>
      <c r="B138" s="450" t="s">
        <v>138</v>
      </c>
      <c r="C138" s="518">
        <f t="shared" ref="C138:E140" si="13">C139</f>
        <v>150000</v>
      </c>
      <c r="D138" s="633">
        <f t="shared" si="13"/>
        <v>0</v>
      </c>
      <c r="E138" s="633">
        <f t="shared" si="13"/>
        <v>0</v>
      </c>
      <c r="F138" s="618">
        <f t="shared" ref="F138:F140" si="14">D138/C138</f>
        <v>0</v>
      </c>
      <c r="G138" s="618" t="e">
        <f t="shared" ref="G138:G140" si="15">E138/D138</f>
        <v>#DIV/0!</v>
      </c>
      <c r="H138" s="619">
        <f>E138/C138</f>
        <v>0</v>
      </c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</row>
    <row r="139" spans="1:47" ht="12.75" customHeight="1" x14ac:dyDescent="0.2">
      <c r="A139" s="310">
        <v>42</v>
      </c>
      <c r="B139" s="451" t="s">
        <v>154</v>
      </c>
      <c r="C139" s="519">
        <f t="shared" si="13"/>
        <v>150000</v>
      </c>
      <c r="D139" s="634">
        <f t="shared" si="13"/>
        <v>0</v>
      </c>
      <c r="E139" s="634">
        <f t="shared" si="13"/>
        <v>0</v>
      </c>
      <c r="F139" s="621">
        <f t="shared" si="14"/>
        <v>0</v>
      </c>
      <c r="G139" s="621" t="e">
        <f t="shared" si="15"/>
        <v>#DIV/0!</v>
      </c>
      <c r="H139" s="622">
        <f>E139/C139</f>
        <v>0</v>
      </c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</row>
    <row r="140" spans="1:47" s="60" customFormat="1" ht="12.75" customHeight="1" x14ac:dyDescent="0.2">
      <c r="A140" s="311">
        <v>421</v>
      </c>
      <c r="B140" s="454" t="s">
        <v>43</v>
      </c>
      <c r="C140" s="535">
        <f t="shared" si="13"/>
        <v>150000</v>
      </c>
      <c r="D140" s="623">
        <f t="shared" si="13"/>
        <v>0</v>
      </c>
      <c r="E140" s="623">
        <f t="shared" si="13"/>
        <v>0</v>
      </c>
      <c r="F140" s="624">
        <f t="shared" si="14"/>
        <v>0</v>
      </c>
      <c r="G140" s="624" t="e">
        <f t="shared" si="15"/>
        <v>#DIV/0!</v>
      </c>
      <c r="H140" s="625">
        <f>E140/C140</f>
        <v>0</v>
      </c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</row>
    <row r="141" spans="1:47" ht="12.75" customHeight="1" x14ac:dyDescent="0.2">
      <c r="A141" s="312">
        <v>421</v>
      </c>
      <c r="B141" s="430" t="s">
        <v>43</v>
      </c>
      <c r="C141" s="536">
        <v>150000</v>
      </c>
      <c r="D141" s="626"/>
      <c r="E141" s="626"/>
      <c r="F141" s="616"/>
      <c r="G141" s="616"/>
      <c r="H141" s="617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</row>
    <row r="142" spans="1:47" s="73" customFormat="1" ht="15" customHeight="1" x14ac:dyDescent="0.2">
      <c r="A142" s="304" t="s">
        <v>217</v>
      </c>
      <c r="B142" s="109" t="s">
        <v>416</v>
      </c>
      <c r="C142" s="516">
        <f>C145</f>
        <v>100000</v>
      </c>
      <c r="D142" s="599">
        <f>D145</f>
        <v>0</v>
      </c>
      <c r="E142" s="599">
        <f>E145</f>
        <v>0</v>
      </c>
      <c r="F142" s="601">
        <f>D142/C142</f>
        <v>0</v>
      </c>
      <c r="G142" s="601" t="e">
        <f>E142/D142</f>
        <v>#DIV/0!</v>
      </c>
      <c r="H142" s="602">
        <f>E142/C142</f>
        <v>0</v>
      </c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</row>
    <row r="143" spans="1:47" s="73" customFormat="1" ht="15" customHeight="1" x14ac:dyDescent="0.2">
      <c r="A143" s="305" t="s">
        <v>418</v>
      </c>
      <c r="B143" s="391" t="s">
        <v>151</v>
      </c>
      <c r="C143" s="516"/>
      <c r="D143" s="598"/>
      <c r="E143" s="598"/>
      <c r="F143" s="601"/>
      <c r="G143" s="601"/>
      <c r="H143" s="602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</row>
    <row r="144" spans="1:47" s="73" customFormat="1" ht="12.75" customHeight="1" x14ac:dyDescent="0.2">
      <c r="A144" s="309" t="s">
        <v>106</v>
      </c>
      <c r="B144" s="430" t="s">
        <v>130</v>
      </c>
      <c r="C144" s="517"/>
      <c r="D144" s="615"/>
      <c r="E144" s="615"/>
      <c r="F144" s="616"/>
      <c r="G144" s="616"/>
      <c r="H144" s="617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</row>
    <row r="145" spans="1:47" s="73" customFormat="1" ht="12.75" customHeight="1" x14ac:dyDescent="0.2">
      <c r="A145" s="300">
        <v>4</v>
      </c>
      <c r="B145" s="450" t="s">
        <v>138</v>
      </c>
      <c r="C145" s="518">
        <f t="shared" ref="C145:E147" si="16">C146</f>
        <v>100000</v>
      </c>
      <c r="D145" s="633">
        <f t="shared" si="16"/>
        <v>0</v>
      </c>
      <c r="E145" s="633">
        <f t="shared" si="16"/>
        <v>0</v>
      </c>
      <c r="F145" s="618">
        <f t="shared" ref="F145:F147" si="17">D145/C145</f>
        <v>0</v>
      </c>
      <c r="G145" s="618" t="e">
        <f t="shared" ref="G145:G147" si="18">E145/D145</f>
        <v>#DIV/0!</v>
      </c>
      <c r="H145" s="619">
        <f>E145/C145</f>
        <v>0</v>
      </c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</row>
    <row r="146" spans="1:47" s="73" customFormat="1" ht="12.75" customHeight="1" x14ac:dyDescent="0.2">
      <c r="A146" s="310">
        <v>42</v>
      </c>
      <c r="B146" s="451" t="s">
        <v>154</v>
      </c>
      <c r="C146" s="519">
        <f t="shared" si="16"/>
        <v>100000</v>
      </c>
      <c r="D146" s="634">
        <f t="shared" si="16"/>
        <v>0</v>
      </c>
      <c r="E146" s="634">
        <f t="shared" si="16"/>
        <v>0</v>
      </c>
      <c r="F146" s="621">
        <f t="shared" si="17"/>
        <v>0</v>
      </c>
      <c r="G146" s="621" t="e">
        <f t="shared" si="18"/>
        <v>#DIV/0!</v>
      </c>
      <c r="H146" s="622">
        <f>E146/C146</f>
        <v>0</v>
      </c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</row>
    <row r="147" spans="1:47" s="73" customFormat="1" ht="12.75" customHeight="1" x14ac:dyDescent="0.2">
      <c r="A147" s="311">
        <v>421</v>
      </c>
      <c r="B147" s="454" t="s">
        <v>43</v>
      </c>
      <c r="C147" s="535">
        <f t="shared" si="16"/>
        <v>100000</v>
      </c>
      <c r="D147" s="623">
        <f t="shared" si="16"/>
        <v>0</v>
      </c>
      <c r="E147" s="623">
        <f t="shared" si="16"/>
        <v>0</v>
      </c>
      <c r="F147" s="624">
        <f t="shared" si="17"/>
        <v>0</v>
      </c>
      <c r="G147" s="624" t="e">
        <f t="shared" si="18"/>
        <v>#DIV/0!</v>
      </c>
      <c r="H147" s="625">
        <f>E147/C147</f>
        <v>0</v>
      </c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</row>
    <row r="148" spans="1:47" ht="12.75" customHeight="1" x14ac:dyDescent="0.2">
      <c r="A148" s="312">
        <v>421</v>
      </c>
      <c r="B148" s="430" t="s">
        <v>43</v>
      </c>
      <c r="C148" s="536">
        <v>100000</v>
      </c>
      <c r="D148" s="626"/>
      <c r="E148" s="626"/>
      <c r="F148" s="616"/>
      <c r="G148" s="616"/>
      <c r="H148" s="617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</row>
    <row r="149" spans="1:47" ht="15" customHeight="1" x14ac:dyDescent="0.2">
      <c r="A149" s="304" t="s">
        <v>217</v>
      </c>
      <c r="B149" s="109" t="s">
        <v>420</v>
      </c>
      <c r="C149" s="516">
        <f>C152</f>
        <v>70000</v>
      </c>
      <c r="D149" s="599">
        <f>D152</f>
        <v>0</v>
      </c>
      <c r="E149" s="599">
        <f>E152</f>
        <v>0</v>
      </c>
      <c r="F149" s="601">
        <f>D149/C149</f>
        <v>0</v>
      </c>
      <c r="G149" s="601" t="e">
        <f>E149/D149</f>
        <v>#DIV/0!</v>
      </c>
      <c r="H149" s="602">
        <f>E149/C149</f>
        <v>0</v>
      </c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</row>
    <row r="150" spans="1:47" ht="15" customHeight="1" x14ac:dyDescent="0.2">
      <c r="A150" s="305" t="s">
        <v>419</v>
      </c>
      <c r="B150" s="391" t="s">
        <v>151</v>
      </c>
      <c r="C150" s="516"/>
      <c r="D150" s="598"/>
      <c r="E150" s="598"/>
      <c r="F150" s="601"/>
      <c r="G150" s="601"/>
      <c r="H150" s="602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</row>
    <row r="151" spans="1:47" ht="12.75" customHeight="1" x14ac:dyDescent="0.2">
      <c r="A151" s="309" t="s">
        <v>106</v>
      </c>
      <c r="B151" s="430" t="s">
        <v>130</v>
      </c>
      <c r="C151" s="517"/>
      <c r="D151" s="615"/>
      <c r="E151" s="615"/>
      <c r="F151" s="616"/>
      <c r="G151" s="616"/>
      <c r="H151" s="617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</row>
    <row r="152" spans="1:47" ht="12.75" customHeight="1" x14ac:dyDescent="0.2">
      <c r="A152" s="300">
        <v>4</v>
      </c>
      <c r="B152" s="450" t="s">
        <v>138</v>
      </c>
      <c r="C152" s="518">
        <f t="shared" ref="C152:E154" si="19">C153</f>
        <v>70000</v>
      </c>
      <c r="D152" s="633">
        <f t="shared" si="19"/>
        <v>0</v>
      </c>
      <c r="E152" s="633">
        <f t="shared" si="19"/>
        <v>0</v>
      </c>
      <c r="F152" s="618">
        <f t="shared" ref="F152:F154" si="20">D152/C152</f>
        <v>0</v>
      </c>
      <c r="G152" s="618" t="e">
        <f t="shared" ref="G152:G154" si="21">E152/D152</f>
        <v>#DIV/0!</v>
      </c>
      <c r="H152" s="619">
        <f>E152/C152</f>
        <v>0</v>
      </c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</row>
    <row r="153" spans="1:47" ht="12.75" customHeight="1" x14ac:dyDescent="0.2">
      <c r="A153" s="310">
        <v>42</v>
      </c>
      <c r="B153" s="451" t="s">
        <v>154</v>
      </c>
      <c r="C153" s="519">
        <f t="shared" si="19"/>
        <v>70000</v>
      </c>
      <c r="D153" s="634">
        <f t="shared" si="19"/>
        <v>0</v>
      </c>
      <c r="E153" s="634">
        <f t="shared" si="19"/>
        <v>0</v>
      </c>
      <c r="F153" s="621">
        <f t="shared" si="20"/>
        <v>0</v>
      </c>
      <c r="G153" s="621" t="e">
        <f t="shared" si="21"/>
        <v>#DIV/0!</v>
      </c>
      <c r="H153" s="622">
        <f>E153/C153</f>
        <v>0</v>
      </c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</row>
    <row r="154" spans="1:47" ht="12.75" customHeight="1" x14ac:dyDescent="0.2">
      <c r="A154" s="311">
        <v>421</v>
      </c>
      <c r="B154" s="454" t="s">
        <v>43</v>
      </c>
      <c r="C154" s="535">
        <f t="shared" si="19"/>
        <v>70000</v>
      </c>
      <c r="D154" s="623">
        <f t="shared" si="19"/>
        <v>0</v>
      </c>
      <c r="E154" s="623">
        <f t="shared" si="19"/>
        <v>0</v>
      </c>
      <c r="F154" s="624">
        <f t="shared" si="20"/>
        <v>0</v>
      </c>
      <c r="G154" s="624" t="e">
        <f t="shared" si="21"/>
        <v>#DIV/0!</v>
      </c>
      <c r="H154" s="625">
        <f>E154/C154</f>
        <v>0</v>
      </c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</row>
    <row r="155" spans="1:47" ht="12.75" customHeight="1" x14ac:dyDescent="0.2">
      <c r="A155" s="312">
        <v>421</v>
      </c>
      <c r="B155" s="430" t="s">
        <v>43</v>
      </c>
      <c r="C155" s="536">
        <v>70000</v>
      </c>
      <c r="D155" s="626"/>
      <c r="E155" s="626"/>
      <c r="F155" s="616"/>
      <c r="G155" s="616"/>
      <c r="H155" s="617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</row>
    <row r="156" spans="1:47" ht="15" customHeight="1" x14ac:dyDescent="0.2">
      <c r="A156" s="304" t="s">
        <v>217</v>
      </c>
      <c r="B156" s="109" t="s">
        <v>432</v>
      </c>
      <c r="C156" s="516">
        <f>C159</f>
        <v>70000</v>
      </c>
      <c r="D156" s="599">
        <f>D159</f>
        <v>0</v>
      </c>
      <c r="E156" s="599">
        <f>E159</f>
        <v>0</v>
      </c>
      <c r="F156" s="601">
        <f>D156/C156</f>
        <v>0</v>
      </c>
      <c r="G156" s="601" t="e">
        <f>E156/D156</f>
        <v>#DIV/0!</v>
      </c>
      <c r="H156" s="602">
        <f>E156/C156</f>
        <v>0</v>
      </c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</row>
    <row r="157" spans="1:47" ht="15" customHeight="1" x14ac:dyDescent="0.2">
      <c r="A157" s="305" t="s">
        <v>431</v>
      </c>
      <c r="B157" s="391" t="s">
        <v>151</v>
      </c>
      <c r="C157" s="516"/>
      <c r="D157" s="598"/>
      <c r="E157" s="598"/>
      <c r="F157" s="601"/>
      <c r="G157" s="601"/>
      <c r="H157" s="602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</row>
    <row r="158" spans="1:47" ht="12.75" customHeight="1" x14ac:dyDescent="0.2">
      <c r="A158" s="309" t="s">
        <v>106</v>
      </c>
      <c r="B158" s="430" t="s">
        <v>130</v>
      </c>
      <c r="C158" s="517"/>
      <c r="D158" s="615"/>
      <c r="E158" s="615"/>
      <c r="F158" s="616"/>
      <c r="G158" s="616"/>
      <c r="H158" s="617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</row>
    <row r="159" spans="1:47" ht="12.75" customHeight="1" x14ac:dyDescent="0.2">
      <c r="A159" s="300">
        <v>4</v>
      </c>
      <c r="B159" s="450" t="s">
        <v>138</v>
      </c>
      <c r="C159" s="518">
        <f t="shared" ref="C159:E161" si="22">C160</f>
        <v>70000</v>
      </c>
      <c r="D159" s="633">
        <f t="shared" si="22"/>
        <v>0</v>
      </c>
      <c r="E159" s="633">
        <f t="shared" si="22"/>
        <v>0</v>
      </c>
      <c r="F159" s="618">
        <f t="shared" ref="F159:F161" si="23">D159/C159</f>
        <v>0</v>
      </c>
      <c r="G159" s="618" t="e">
        <f t="shared" ref="G159:G161" si="24">E159/D159</f>
        <v>#DIV/0!</v>
      </c>
      <c r="H159" s="619">
        <f>E159/C159</f>
        <v>0</v>
      </c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</row>
    <row r="160" spans="1:47" ht="12.75" customHeight="1" x14ac:dyDescent="0.2">
      <c r="A160" s="310">
        <v>42</v>
      </c>
      <c r="B160" s="451" t="s">
        <v>154</v>
      </c>
      <c r="C160" s="519">
        <f t="shared" si="22"/>
        <v>70000</v>
      </c>
      <c r="D160" s="634">
        <f t="shared" si="22"/>
        <v>0</v>
      </c>
      <c r="E160" s="634">
        <f t="shared" si="22"/>
        <v>0</v>
      </c>
      <c r="F160" s="621">
        <f t="shared" si="23"/>
        <v>0</v>
      </c>
      <c r="G160" s="621" t="e">
        <f t="shared" si="24"/>
        <v>#DIV/0!</v>
      </c>
      <c r="H160" s="622">
        <f>E160/C160</f>
        <v>0</v>
      </c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</row>
    <row r="161" spans="1:47" ht="12.75" customHeight="1" x14ac:dyDescent="0.2">
      <c r="A161" s="311">
        <v>421</v>
      </c>
      <c r="B161" s="454" t="s">
        <v>43</v>
      </c>
      <c r="C161" s="535">
        <f t="shared" si="22"/>
        <v>70000</v>
      </c>
      <c r="D161" s="623">
        <f t="shared" si="22"/>
        <v>0</v>
      </c>
      <c r="E161" s="623">
        <f t="shared" si="22"/>
        <v>0</v>
      </c>
      <c r="F161" s="624">
        <f t="shared" si="23"/>
        <v>0</v>
      </c>
      <c r="G161" s="624" t="e">
        <f t="shared" si="24"/>
        <v>#DIV/0!</v>
      </c>
      <c r="H161" s="625">
        <f>E161/C161</f>
        <v>0</v>
      </c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</row>
    <row r="162" spans="1:47" ht="12.75" customHeight="1" x14ac:dyDescent="0.2">
      <c r="A162" s="312">
        <v>421</v>
      </c>
      <c r="B162" s="430" t="s">
        <v>43</v>
      </c>
      <c r="C162" s="536">
        <v>70000</v>
      </c>
      <c r="D162" s="626"/>
      <c r="E162" s="626"/>
      <c r="F162" s="616"/>
      <c r="G162" s="616"/>
      <c r="H162" s="617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</row>
    <row r="163" spans="1:47" s="64" customFormat="1" ht="15" customHeight="1" x14ac:dyDescent="0.2">
      <c r="A163" s="304" t="s">
        <v>217</v>
      </c>
      <c r="B163" s="109" t="s">
        <v>433</v>
      </c>
      <c r="C163" s="516">
        <f>C166</f>
        <v>10000</v>
      </c>
      <c r="D163" s="599">
        <f>D166</f>
        <v>0</v>
      </c>
      <c r="E163" s="599">
        <f>E166</f>
        <v>0</v>
      </c>
      <c r="F163" s="601">
        <f>D163/C163</f>
        <v>0</v>
      </c>
      <c r="G163" s="601" t="e">
        <f>E163/D163</f>
        <v>#DIV/0!</v>
      </c>
      <c r="H163" s="602">
        <f>E163/C163</f>
        <v>0</v>
      </c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</row>
    <row r="164" spans="1:47" s="65" customFormat="1" ht="15" customHeight="1" x14ac:dyDescent="0.2">
      <c r="A164" s="305" t="s">
        <v>431</v>
      </c>
      <c r="B164" s="391" t="s">
        <v>151</v>
      </c>
      <c r="C164" s="516"/>
      <c r="D164" s="598"/>
      <c r="E164" s="598"/>
      <c r="F164" s="601"/>
      <c r="G164" s="601"/>
      <c r="H164" s="602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</row>
    <row r="165" spans="1:47" ht="12.75" customHeight="1" x14ac:dyDescent="0.2">
      <c r="A165" s="309" t="s">
        <v>106</v>
      </c>
      <c r="B165" s="430" t="s">
        <v>130</v>
      </c>
      <c r="C165" s="517"/>
      <c r="D165" s="615"/>
      <c r="E165" s="615"/>
      <c r="F165" s="616"/>
      <c r="G165" s="616"/>
      <c r="H165" s="617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</row>
    <row r="166" spans="1:47" ht="12.75" customHeight="1" x14ac:dyDescent="0.2">
      <c r="A166" s="300">
        <v>4</v>
      </c>
      <c r="B166" s="450" t="s">
        <v>138</v>
      </c>
      <c r="C166" s="518">
        <f t="shared" ref="C166:E168" si="25">C167</f>
        <v>10000</v>
      </c>
      <c r="D166" s="633">
        <f t="shared" si="25"/>
        <v>0</v>
      </c>
      <c r="E166" s="633">
        <f t="shared" si="25"/>
        <v>0</v>
      </c>
      <c r="F166" s="618">
        <f t="shared" ref="F166:F168" si="26">D166/C166</f>
        <v>0</v>
      </c>
      <c r="G166" s="618" t="e">
        <f t="shared" ref="G166:G168" si="27">E166/D166</f>
        <v>#DIV/0!</v>
      </c>
      <c r="H166" s="619">
        <f>E166/C166</f>
        <v>0</v>
      </c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</row>
    <row r="167" spans="1:47" ht="12.75" customHeight="1" x14ac:dyDescent="0.2">
      <c r="A167" s="310">
        <v>42</v>
      </c>
      <c r="B167" s="451" t="s">
        <v>154</v>
      </c>
      <c r="C167" s="519">
        <f t="shared" si="25"/>
        <v>10000</v>
      </c>
      <c r="D167" s="634">
        <f t="shared" si="25"/>
        <v>0</v>
      </c>
      <c r="E167" s="634">
        <f t="shared" si="25"/>
        <v>0</v>
      </c>
      <c r="F167" s="621">
        <f t="shared" si="26"/>
        <v>0</v>
      </c>
      <c r="G167" s="621" t="e">
        <f t="shared" si="27"/>
        <v>#DIV/0!</v>
      </c>
      <c r="H167" s="622">
        <f>E167/C167</f>
        <v>0</v>
      </c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</row>
    <row r="168" spans="1:47" ht="12.75" customHeight="1" x14ac:dyDescent="0.2">
      <c r="A168" s="311">
        <v>421</v>
      </c>
      <c r="B168" s="454" t="s">
        <v>43</v>
      </c>
      <c r="C168" s="535">
        <f t="shared" si="25"/>
        <v>10000</v>
      </c>
      <c r="D168" s="623">
        <f t="shared" si="25"/>
        <v>0</v>
      </c>
      <c r="E168" s="623">
        <f t="shared" si="25"/>
        <v>0</v>
      </c>
      <c r="F168" s="624">
        <f t="shared" si="26"/>
        <v>0</v>
      </c>
      <c r="G168" s="624" t="e">
        <f t="shared" si="27"/>
        <v>#DIV/0!</v>
      </c>
      <c r="H168" s="625">
        <f>E168/C168</f>
        <v>0</v>
      </c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</row>
    <row r="169" spans="1:47" s="66" customFormat="1" ht="12.75" customHeight="1" x14ac:dyDescent="0.2">
      <c r="A169" s="312">
        <v>421</v>
      </c>
      <c r="B169" s="430" t="s">
        <v>43</v>
      </c>
      <c r="C169" s="536">
        <v>10000</v>
      </c>
      <c r="D169" s="626"/>
      <c r="E169" s="626"/>
      <c r="F169" s="616"/>
      <c r="G169" s="616"/>
      <c r="H169" s="617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</row>
    <row r="170" spans="1:47" ht="20.100000000000001" customHeight="1" x14ac:dyDescent="0.2">
      <c r="A170" s="831" t="s">
        <v>376</v>
      </c>
      <c r="B170" s="832"/>
      <c r="C170" s="515">
        <f>C171</f>
        <v>60000</v>
      </c>
      <c r="D170" s="597">
        <f>D171</f>
        <v>15000</v>
      </c>
      <c r="E170" s="597">
        <f>E171</f>
        <v>25000</v>
      </c>
      <c r="F170" s="656">
        <f>D170/C170</f>
        <v>0.25</v>
      </c>
      <c r="G170" s="656">
        <f>E170/D170</f>
        <v>1.6666666666666667</v>
      </c>
      <c r="H170" s="657">
        <f>E170/C170</f>
        <v>0.41666666666666669</v>
      </c>
      <c r="I170" s="269"/>
      <c r="J170" s="26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</row>
    <row r="171" spans="1:47" ht="15" customHeight="1" x14ac:dyDescent="0.2">
      <c r="A171" s="297" t="s">
        <v>148</v>
      </c>
      <c r="B171" s="390" t="s">
        <v>377</v>
      </c>
      <c r="C171" s="533">
        <f>C174</f>
        <v>60000</v>
      </c>
      <c r="D171" s="599">
        <v>15000</v>
      </c>
      <c r="E171" s="599">
        <v>25000</v>
      </c>
      <c r="F171" s="650">
        <f>D171/C171</f>
        <v>0.25</v>
      </c>
      <c r="G171" s="650">
        <f>E171/D171</f>
        <v>1.6666666666666667</v>
      </c>
      <c r="H171" s="651">
        <f>E171/C171</f>
        <v>0.41666666666666669</v>
      </c>
      <c r="I171" s="268"/>
      <c r="J171" s="268"/>
      <c r="K171" s="268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</row>
    <row r="172" spans="1:47" ht="15" customHeight="1" x14ac:dyDescent="0.2">
      <c r="A172" s="298" t="s">
        <v>378</v>
      </c>
      <c r="B172" s="391" t="s">
        <v>151</v>
      </c>
      <c r="C172" s="516"/>
      <c r="D172" s="598"/>
      <c r="E172" s="598"/>
      <c r="F172" s="601"/>
      <c r="G172" s="601"/>
      <c r="H172" s="602"/>
      <c r="I172" s="99"/>
      <c r="J172" s="99"/>
      <c r="K172" s="268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</row>
    <row r="173" spans="1:47" ht="12.75" customHeight="1" x14ac:dyDescent="0.2">
      <c r="A173" s="299" t="s">
        <v>152</v>
      </c>
      <c r="B173" s="430" t="s">
        <v>130</v>
      </c>
      <c r="C173" s="517"/>
      <c r="D173" s="615"/>
      <c r="E173" s="615"/>
      <c r="F173" s="616"/>
      <c r="G173" s="616"/>
      <c r="H173" s="617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</row>
    <row r="174" spans="1:47" ht="12.75" customHeight="1" x14ac:dyDescent="0.2">
      <c r="A174" s="300">
        <v>4</v>
      </c>
      <c r="B174" s="450" t="s">
        <v>138</v>
      </c>
      <c r="C174" s="537">
        <f>C175</f>
        <v>60000</v>
      </c>
      <c r="D174" s="635">
        <f>D175</f>
        <v>0</v>
      </c>
      <c r="E174" s="635">
        <f>E175</f>
        <v>0</v>
      </c>
      <c r="F174" s="652">
        <f t="shared" ref="F174:G176" si="28">D174/C174</f>
        <v>0</v>
      </c>
      <c r="G174" s="652" t="e">
        <f t="shared" si="28"/>
        <v>#DIV/0!</v>
      </c>
      <c r="H174" s="653">
        <f>E174/C174</f>
        <v>0</v>
      </c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</row>
    <row r="175" spans="1:47" s="66" customFormat="1" ht="12.75" customHeight="1" x14ac:dyDescent="0.2">
      <c r="A175" s="310">
        <v>42</v>
      </c>
      <c r="B175" s="451" t="s">
        <v>154</v>
      </c>
      <c r="C175" s="538">
        <f>C176+C178</f>
        <v>60000</v>
      </c>
      <c r="D175" s="636"/>
      <c r="E175" s="636"/>
      <c r="F175" s="654">
        <f t="shared" si="28"/>
        <v>0</v>
      </c>
      <c r="G175" s="654" t="e">
        <f t="shared" si="28"/>
        <v>#DIV/0!</v>
      </c>
      <c r="H175" s="655">
        <f>E175/C175</f>
        <v>0</v>
      </c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</row>
    <row r="176" spans="1:47" ht="12.75" customHeight="1" x14ac:dyDescent="0.2">
      <c r="A176" s="307">
        <v>422</v>
      </c>
      <c r="B176" s="454" t="s">
        <v>44</v>
      </c>
      <c r="C176" s="539">
        <f>C177</f>
        <v>30000</v>
      </c>
      <c r="D176" s="637">
        <f>D177</f>
        <v>0</v>
      </c>
      <c r="E176" s="637">
        <f>E177</f>
        <v>0</v>
      </c>
      <c r="F176" s="624">
        <f t="shared" si="28"/>
        <v>0</v>
      </c>
      <c r="G176" s="624" t="e">
        <f t="shared" si="28"/>
        <v>#DIV/0!</v>
      </c>
      <c r="H176" s="625">
        <f>E176/C176</f>
        <v>0</v>
      </c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</row>
    <row r="177" spans="1:47" ht="12.75" customHeight="1" x14ac:dyDescent="0.2">
      <c r="A177" s="392">
        <v>422</v>
      </c>
      <c r="B177" s="456" t="s">
        <v>379</v>
      </c>
      <c r="C177" s="540">
        <v>30000</v>
      </c>
      <c r="D177" s="615"/>
      <c r="E177" s="615"/>
      <c r="F177" s="616"/>
      <c r="G177" s="616"/>
      <c r="H177" s="617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</row>
    <row r="178" spans="1:47" ht="12.75" customHeight="1" x14ac:dyDescent="0.2">
      <c r="A178" s="307">
        <v>426</v>
      </c>
      <c r="B178" s="454" t="s">
        <v>380</v>
      </c>
      <c r="C178" s="539">
        <f>C179</f>
        <v>30000</v>
      </c>
      <c r="D178" s="637">
        <f>D179</f>
        <v>0</v>
      </c>
      <c r="E178" s="637">
        <f>E179</f>
        <v>0</v>
      </c>
      <c r="F178" s="624">
        <f>D178/C178</f>
        <v>0</v>
      </c>
      <c r="G178" s="624" t="e">
        <f>E178/D178</f>
        <v>#DIV/0!</v>
      </c>
      <c r="H178" s="625">
        <f>E178/C178</f>
        <v>0</v>
      </c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</row>
    <row r="179" spans="1:47" ht="12.75" customHeight="1" x14ac:dyDescent="0.2">
      <c r="A179" s="392">
        <v>426</v>
      </c>
      <c r="B179" s="456" t="s">
        <v>150</v>
      </c>
      <c r="C179" s="540">
        <v>30000</v>
      </c>
      <c r="D179" s="615"/>
      <c r="E179" s="615"/>
      <c r="F179" s="616"/>
      <c r="G179" s="616"/>
      <c r="H179" s="617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</row>
    <row r="180" spans="1:47" ht="20.100000000000001" customHeight="1" x14ac:dyDescent="0.2">
      <c r="A180" s="313" t="s">
        <v>381</v>
      </c>
      <c r="B180" s="457"/>
      <c r="C180" s="541">
        <f>C181+C188+C195</f>
        <v>1300000</v>
      </c>
      <c r="D180" s="597">
        <f>D181+D188+D195</f>
        <v>0</v>
      </c>
      <c r="E180" s="597">
        <f>E181+E188+E195</f>
        <v>0</v>
      </c>
      <c r="F180" s="656">
        <f>D180/C180</f>
        <v>0</v>
      </c>
      <c r="G180" s="656" t="e">
        <f>E180/D180</f>
        <v>#DIV/0!</v>
      </c>
      <c r="H180" s="657">
        <f>E180/C180</f>
        <v>0</v>
      </c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</row>
    <row r="181" spans="1:47" s="67" customFormat="1" ht="15" customHeight="1" x14ac:dyDescent="0.2">
      <c r="A181" s="304" t="s">
        <v>217</v>
      </c>
      <c r="B181" s="109" t="s">
        <v>421</v>
      </c>
      <c r="C181" s="516">
        <f>C184</f>
        <v>200000</v>
      </c>
      <c r="D181" s="599">
        <f>D184</f>
        <v>0</v>
      </c>
      <c r="E181" s="599">
        <f>E184</f>
        <v>0</v>
      </c>
      <c r="F181" s="650">
        <f>D181/C181</f>
        <v>0</v>
      </c>
      <c r="G181" s="650" t="e">
        <f>E181/D181</f>
        <v>#DIV/0!</v>
      </c>
      <c r="H181" s="651">
        <f>E181/C181</f>
        <v>0</v>
      </c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</row>
    <row r="182" spans="1:47" ht="15" customHeight="1" x14ac:dyDescent="0.2">
      <c r="A182" s="305" t="s">
        <v>382</v>
      </c>
      <c r="B182" s="391" t="s">
        <v>331</v>
      </c>
      <c r="C182" s="516"/>
      <c r="D182" s="598"/>
      <c r="E182" s="598"/>
      <c r="F182" s="601"/>
      <c r="G182" s="601"/>
      <c r="H182" s="602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</row>
    <row r="183" spans="1:47" ht="12.75" customHeight="1" x14ac:dyDescent="0.2">
      <c r="A183" s="309" t="s">
        <v>106</v>
      </c>
      <c r="B183" s="430" t="s">
        <v>130</v>
      </c>
      <c r="C183" s="517"/>
      <c r="D183" s="615"/>
      <c r="E183" s="615"/>
      <c r="F183" s="616"/>
      <c r="G183" s="616"/>
      <c r="H183" s="617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</row>
    <row r="184" spans="1:47" ht="12.75" customHeight="1" x14ac:dyDescent="0.2">
      <c r="A184" s="300">
        <v>4</v>
      </c>
      <c r="B184" s="450" t="s">
        <v>138</v>
      </c>
      <c r="C184" s="518">
        <f t="shared" ref="C184:E186" si="29">C185</f>
        <v>200000</v>
      </c>
      <c r="D184" s="633">
        <f t="shared" si="29"/>
        <v>0</v>
      </c>
      <c r="E184" s="633">
        <f t="shared" si="29"/>
        <v>0</v>
      </c>
      <c r="F184" s="652">
        <f t="shared" ref="F184:G186" si="30">D184/C184</f>
        <v>0</v>
      </c>
      <c r="G184" s="652" t="e">
        <f t="shared" si="30"/>
        <v>#DIV/0!</v>
      </c>
      <c r="H184" s="653">
        <f>E184/C184</f>
        <v>0</v>
      </c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</row>
    <row r="185" spans="1:47" ht="12.75" customHeight="1" x14ac:dyDescent="0.2">
      <c r="A185" s="310">
        <v>42</v>
      </c>
      <c r="B185" s="451" t="s">
        <v>154</v>
      </c>
      <c r="C185" s="519">
        <f t="shared" si="29"/>
        <v>200000</v>
      </c>
      <c r="D185" s="634">
        <f t="shared" si="29"/>
        <v>0</v>
      </c>
      <c r="E185" s="634">
        <f t="shared" si="29"/>
        <v>0</v>
      </c>
      <c r="F185" s="654">
        <f t="shared" si="30"/>
        <v>0</v>
      </c>
      <c r="G185" s="654" t="e">
        <f t="shared" si="30"/>
        <v>#DIV/0!</v>
      </c>
      <c r="H185" s="655">
        <f>E185/C185</f>
        <v>0</v>
      </c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</row>
    <row r="186" spans="1:47" s="67" customFormat="1" ht="12.75" customHeight="1" x14ac:dyDescent="0.2">
      <c r="A186" s="311">
        <v>421</v>
      </c>
      <c r="B186" s="454" t="s">
        <v>43</v>
      </c>
      <c r="C186" s="535">
        <f t="shared" si="29"/>
        <v>200000</v>
      </c>
      <c r="D186" s="623">
        <f t="shared" si="29"/>
        <v>0</v>
      </c>
      <c r="E186" s="623">
        <f t="shared" si="29"/>
        <v>0</v>
      </c>
      <c r="F186" s="624">
        <f t="shared" si="30"/>
        <v>0</v>
      </c>
      <c r="G186" s="624" t="e">
        <f t="shared" si="30"/>
        <v>#DIV/0!</v>
      </c>
      <c r="H186" s="625">
        <f>E186/C186</f>
        <v>0</v>
      </c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</row>
    <row r="187" spans="1:47" ht="12.75" customHeight="1" x14ac:dyDescent="0.2">
      <c r="A187" s="312">
        <v>421</v>
      </c>
      <c r="B187" s="430" t="s">
        <v>43</v>
      </c>
      <c r="C187" s="536">
        <v>200000</v>
      </c>
      <c r="D187" s="626"/>
      <c r="E187" s="626"/>
      <c r="F187" s="616"/>
      <c r="G187" s="616"/>
      <c r="H187" s="617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</row>
    <row r="188" spans="1:47" ht="15" customHeight="1" x14ac:dyDescent="0.2">
      <c r="A188" s="304" t="s">
        <v>217</v>
      </c>
      <c r="B188" s="109" t="s">
        <v>446</v>
      </c>
      <c r="C188" s="516">
        <f>C191</f>
        <v>100000</v>
      </c>
      <c r="D188" s="599">
        <f>D191</f>
        <v>0</v>
      </c>
      <c r="E188" s="599">
        <f>E191</f>
        <v>0</v>
      </c>
      <c r="F188" s="650">
        <f>D188/C188</f>
        <v>0</v>
      </c>
      <c r="G188" s="650" t="e">
        <f>E188/D188</f>
        <v>#DIV/0!</v>
      </c>
      <c r="H188" s="651">
        <f>E188/C188</f>
        <v>0</v>
      </c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</row>
    <row r="189" spans="1:47" ht="15" customHeight="1" x14ac:dyDescent="0.2">
      <c r="A189" s="305" t="s">
        <v>447</v>
      </c>
      <c r="B189" s="391" t="s">
        <v>331</v>
      </c>
      <c r="C189" s="516"/>
      <c r="D189" s="598"/>
      <c r="E189" s="598"/>
      <c r="F189" s="601"/>
      <c r="G189" s="601"/>
      <c r="H189" s="602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</row>
    <row r="190" spans="1:47" s="67" customFormat="1" ht="12.75" customHeight="1" x14ac:dyDescent="0.2">
      <c r="A190" s="309" t="s">
        <v>106</v>
      </c>
      <c r="B190" s="430" t="s">
        <v>130</v>
      </c>
      <c r="C190" s="517"/>
      <c r="D190" s="615"/>
      <c r="E190" s="615"/>
      <c r="F190" s="616"/>
      <c r="G190" s="616"/>
      <c r="H190" s="617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</row>
    <row r="191" spans="1:47" ht="12.75" customHeight="1" x14ac:dyDescent="0.2">
      <c r="A191" s="300">
        <v>4</v>
      </c>
      <c r="B191" s="450" t="s">
        <v>138</v>
      </c>
      <c r="C191" s="518">
        <f t="shared" ref="C191:E193" si="31">C192</f>
        <v>100000</v>
      </c>
      <c r="D191" s="633">
        <f t="shared" si="31"/>
        <v>0</v>
      </c>
      <c r="E191" s="633">
        <f t="shared" si="31"/>
        <v>0</v>
      </c>
      <c r="F191" s="652">
        <f t="shared" ref="F191:F193" si="32">D191/C191</f>
        <v>0</v>
      </c>
      <c r="G191" s="652" t="e">
        <f t="shared" ref="G191:G193" si="33">E191/D191</f>
        <v>#DIV/0!</v>
      </c>
      <c r="H191" s="653">
        <f>E191/C191</f>
        <v>0</v>
      </c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</row>
    <row r="192" spans="1:47" ht="12.75" customHeight="1" x14ac:dyDescent="0.2">
      <c r="A192" s="310">
        <v>42</v>
      </c>
      <c r="B192" s="451" t="s">
        <v>154</v>
      </c>
      <c r="C192" s="519">
        <f t="shared" si="31"/>
        <v>100000</v>
      </c>
      <c r="D192" s="634">
        <f t="shared" si="31"/>
        <v>0</v>
      </c>
      <c r="E192" s="634">
        <f t="shared" si="31"/>
        <v>0</v>
      </c>
      <c r="F192" s="654">
        <f t="shared" si="32"/>
        <v>0</v>
      </c>
      <c r="G192" s="654" t="e">
        <f t="shared" si="33"/>
        <v>#DIV/0!</v>
      </c>
      <c r="H192" s="655">
        <f>E192/C192</f>
        <v>0</v>
      </c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</row>
    <row r="193" spans="1:47" ht="12.75" customHeight="1" x14ac:dyDescent="0.2">
      <c r="A193" s="311">
        <v>421</v>
      </c>
      <c r="B193" s="454" t="s">
        <v>43</v>
      </c>
      <c r="C193" s="535">
        <f t="shared" si="31"/>
        <v>100000</v>
      </c>
      <c r="D193" s="623">
        <f t="shared" si="31"/>
        <v>0</v>
      </c>
      <c r="E193" s="623">
        <f t="shared" si="31"/>
        <v>0</v>
      </c>
      <c r="F193" s="624">
        <f t="shared" si="32"/>
        <v>0</v>
      </c>
      <c r="G193" s="624" t="e">
        <f t="shared" si="33"/>
        <v>#DIV/0!</v>
      </c>
      <c r="H193" s="625">
        <f>E193/C193</f>
        <v>0</v>
      </c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</row>
    <row r="194" spans="1:47" ht="12.75" customHeight="1" x14ac:dyDescent="0.2">
      <c r="A194" s="312">
        <v>421</v>
      </c>
      <c r="B194" s="430" t="s">
        <v>43</v>
      </c>
      <c r="C194" s="536">
        <v>100000</v>
      </c>
      <c r="D194" s="626"/>
      <c r="E194" s="626"/>
      <c r="F194" s="616"/>
      <c r="G194" s="616"/>
      <c r="H194" s="617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</row>
    <row r="195" spans="1:47" ht="22.5" x14ac:dyDescent="0.2">
      <c r="A195" s="304" t="s">
        <v>217</v>
      </c>
      <c r="B195" s="760" t="s">
        <v>449</v>
      </c>
      <c r="C195" s="516">
        <f>C201</f>
        <v>1000000</v>
      </c>
      <c r="D195" s="599">
        <f>D198</f>
        <v>0</v>
      </c>
      <c r="E195" s="599">
        <f>E198</f>
        <v>0</v>
      </c>
      <c r="F195" s="650">
        <f>D195/C195</f>
        <v>0</v>
      </c>
      <c r="G195" s="650" t="e">
        <f>E195/D195</f>
        <v>#DIV/0!</v>
      </c>
      <c r="H195" s="651">
        <f>E195/C195</f>
        <v>0</v>
      </c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</row>
    <row r="196" spans="1:47" ht="15" customHeight="1" x14ac:dyDescent="0.2">
      <c r="A196" s="305" t="s">
        <v>448</v>
      </c>
      <c r="B196" s="391" t="s">
        <v>331</v>
      </c>
      <c r="C196" s="516"/>
      <c r="D196" s="598"/>
      <c r="E196" s="598"/>
      <c r="F196" s="601"/>
      <c r="G196" s="601"/>
      <c r="H196" s="602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</row>
    <row r="197" spans="1:47" ht="12.75" customHeight="1" x14ac:dyDescent="0.2">
      <c r="A197" s="309" t="s">
        <v>106</v>
      </c>
      <c r="B197" s="430" t="s">
        <v>130</v>
      </c>
      <c r="C197" s="517"/>
      <c r="D197" s="615"/>
      <c r="E197" s="615"/>
      <c r="F197" s="616"/>
      <c r="G197" s="616"/>
      <c r="H197" s="617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</row>
    <row r="198" spans="1:47" ht="12.75" customHeight="1" x14ac:dyDescent="0.2">
      <c r="A198" s="300">
        <v>4</v>
      </c>
      <c r="B198" s="450" t="s">
        <v>138</v>
      </c>
      <c r="C198" s="518">
        <f t="shared" ref="C198:E200" si="34">C199</f>
        <v>1000000</v>
      </c>
      <c r="D198" s="633">
        <f t="shared" si="34"/>
        <v>0</v>
      </c>
      <c r="E198" s="633">
        <f t="shared" si="34"/>
        <v>0</v>
      </c>
      <c r="F198" s="652">
        <f t="shared" ref="F198:F200" si="35">D198/C198</f>
        <v>0</v>
      </c>
      <c r="G198" s="652" t="e">
        <f t="shared" ref="G198:G200" si="36">E198/D198</f>
        <v>#DIV/0!</v>
      </c>
      <c r="H198" s="653">
        <f>E198/C198</f>
        <v>0</v>
      </c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</row>
    <row r="199" spans="1:47" ht="12.75" customHeight="1" x14ac:dyDescent="0.2">
      <c r="A199" s="310">
        <v>42</v>
      </c>
      <c r="B199" s="451" t="s">
        <v>154</v>
      </c>
      <c r="C199" s="519">
        <f t="shared" si="34"/>
        <v>1000000</v>
      </c>
      <c r="D199" s="634">
        <f t="shared" si="34"/>
        <v>0</v>
      </c>
      <c r="E199" s="634">
        <f t="shared" si="34"/>
        <v>0</v>
      </c>
      <c r="F199" s="654">
        <f t="shared" si="35"/>
        <v>0</v>
      </c>
      <c r="G199" s="654" t="e">
        <f t="shared" si="36"/>
        <v>#DIV/0!</v>
      </c>
      <c r="H199" s="655">
        <f>E199/C199</f>
        <v>0</v>
      </c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</row>
    <row r="200" spans="1:47" ht="12.75" customHeight="1" x14ac:dyDescent="0.2">
      <c r="A200" s="311">
        <v>421</v>
      </c>
      <c r="B200" s="454" t="s">
        <v>43</v>
      </c>
      <c r="C200" s="535">
        <f t="shared" si="34"/>
        <v>1000000</v>
      </c>
      <c r="D200" s="623">
        <f t="shared" si="34"/>
        <v>0</v>
      </c>
      <c r="E200" s="623">
        <f t="shared" si="34"/>
        <v>0</v>
      </c>
      <c r="F200" s="624">
        <f t="shared" si="35"/>
        <v>0</v>
      </c>
      <c r="G200" s="624" t="e">
        <f t="shared" si="36"/>
        <v>#DIV/0!</v>
      </c>
      <c r="H200" s="625">
        <f>E200/C200</f>
        <v>0</v>
      </c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</row>
    <row r="201" spans="1:47" ht="12.75" customHeight="1" x14ac:dyDescent="0.2">
      <c r="A201" s="312">
        <v>421</v>
      </c>
      <c r="B201" s="430" t="s">
        <v>43</v>
      </c>
      <c r="C201" s="536">
        <v>1000000</v>
      </c>
      <c r="D201" s="626"/>
      <c r="E201" s="626"/>
      <c r="F201" s="616"/>
      <c r="G201" s="616"/>
      <c r="H201" s="617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</row>
    <row r="202" spans="1:47" ht="20.100000000000001" customHeight="1" x14ac:dyDescent="0.2">
      <c r="A202" s="827" t="s">
        <v>109</v>
      </c>
      <c r="B202" s="828"/>
      <c r="C202" s="542"/>
      <c r="D202" s="638"/>
      <c r="E202" s="638"/>
      <c r="F202" s="639"/>
      <c r="G202" s="639"/>
      <c r="H202" s="640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</row>
    <row r="203" spans="1:47" ht="20.100000000000001" customHeight="1" x14ac:dyDescent="0.2">
      <c r="A203" s="314" t="s">
        <v>285</v>
      </c>
      <c r="B203" s="458"/>
      <c r="C203" s="515">
        <f>C204+C212+C219</f>
        <v>250000</v>
      </c>
      <c r="D203" s="597">
        <f>D204+D212+D219</f>
        <v>260000</v>
      </c>
      <c r="E203" s="597">
        <f>E204+E212+E219</f>
        <v>220000</v>
      </c>
      <c r="F203" s="656">
        <f>D203/C203</f>
        <v>1.04</v>
      </c>
      <c r="G203" s="656">
        <f>E203/D203</f>
        <v>0.84615384615384615</v>
      </c>
      <c r="H203" s="657">
        <f>E203/C203</f>
        <v>0.88</v>
      </c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</row>
    <row r="204" spans="1:47" ht="15" customHeight="1" x14ac:dyDescent="0.2">
      <c r="A204" s="315" t="s">
        <v>293</v>
      </c>
      <c r="B204" s="459" t="s">
        <v>210</v>
      </c>
      <c r="C204" s="516">
        <f>C207</f>
        <v>240000</v>
      </c>
      <c r="D204" s="599">
        <v>250000</v>
      </c>
      <c r="E204" s="599">
        <v>210000</v>
      </c>
      <c r="F204" s="650">
        <f>D204/C204</f>
        <v>1.0416666666666667</v>
      </c>
      <c r="G204" s="650">
        <f>E204/D204</f>
        <v>0.84</v>
      </c>
      <c r="H204" s="651">
        <f>E204/C204</f>
        <v>0.875</v>
      </c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</row>
    <row r="205" spans="1:47" ht="15" customHeight="1" x14ac:dyDescent="0.2">
      <c r="A205" s="305"/>
      <c r="B205" s="453" t="s">
        <v>330</v>
      </c>
      <c r="C205" s="516"/>
      <c r="D205" s="598"/>
      <c r="E205" s="598"/>
      <c r="F205" s="601"/>
      <c r="G205" s="601"/>
      <c r="H205" s="602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</row>
    <row r="206" spans="1:47" ht="12.75" customHeight="1" x14ac:dyDescent="0.2">
      <c r="A206" s="306" t="s">
        <v>110</v>
      </c>
      <c r="B206" s="460" t="s">
        <v>129</v>
      </c>
      <c r="C206" s="517"/>
      <c r="D206" s="615"/>
      <c r="E206" s="615"/>
      <c r="F206" s="616"/>
      <c r="G206" s="616"/>
      <c r="H206" s="617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</row>
    <row r="207" spans="1:47" ht="12.75" customHeight="1" x14ac:dyDescent="0.2">
      <c r="A207" s="281">
        <v>3</v>
      </c>
      <c r="B207" s="431" t="s">
        <v>68</v>
      </c>
      <c r="C207" s="518">
        <f t="shared" ref="C207:E208" si="37">C208</f>
        <v>240000</v>
      </c>
      <c r="D207" s="633">
        <f t="shared" si="37"/>
        <v>0</v>
      </c>
      <c r="E207" s="633">
        <f t="shared" si="37"/>
        <v>0</v>
      </c>
      <c r="F207" s="652">
        <f>D207/C207</f>
        <v>0</v>
      </c>
      <c r="G207" s="652" t="e">
        <f>E207/D207</f>
        <v>#DIV/0!</v>
      </c>
      <c r="H207" s="653">
        <f>E207/C207</f>
        <v>0</v>
      </c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</row>
    <row r="208" spans="1:47" ht="12.75" customHeight="1" x14ac:dyDescent="0.2">
      <c r="A208" s="274">
        <v>38</v>
      </c>
      <c r="B208" s="432" t="s">
        <v>38</v>
      </c>
      <c r="C208" s="519">
        <f t="shared" si="37"/>
        <v>240000</v>
      </c>
      <c r="D208" s="634">
        <f t="shared" si="37"/>
        <v>0</v>
      </c>
      <c r="E208" s="634">
        <f t="shared" si="37"/>
        <v>0</v>
      </c>
      <c r="F208" s="654">
        <f>D208/C208</f>
        <v>0</v>
      </c>
      <c r="G208" s="654" t="e">
        <f>E208/D208</f>
        <v>#DIV/0!</v>
      </c>
      <c r="H208" s="655">
        <f>E208/C208</f>
        <v>0</v>
      </c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</row>
    <row r="209" spans="1:47" ht="12.75" customHeight="1" x14ac:dyDescent="0.2">
      <c r="A209" s="302">
        <v>381</v>
      </c>
      <c r="B209" s="437" t="s">
        <v>121</v>
      </c>
      <c r="C209" s="535">
        <f>C210+C211</f>
        <v>240000</v>
      </c>
      <c r="D209" s="623">
        <f>D210+D211</f>
        <v>0</v>
      </c>
      <c r="E209" s="623">
        <f>E210+E211</f>
        <v>0</v>
      </c>
      <c r="F209" s="624">
        <f>D209/C209</f>
        <v>0</v>
      </c>
      <c r="G209" s="624" t="e">
        <f>E209/D210</f>
        <v>#DIV/0!</v>
      </c>
      <c r="H209" s="625">
        <f>E209/C209</f>
        <v>0</v>
      </c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</row>
    <row r="210" spans="1:47" ht="12.75" customHeight="1" x14ac:dyDescent="0.2">
      <c r="A210" s="276">
        <v>381</v>
      </c>
      <c r="B210" s="434" t="s">
        <v>121</v>
      </c>
      <c r="C210" s="521">
        <v>210000</v>
      </c>
      <c r="D210" s="626"/>
      <c r="E210" s="626"/>
      <c r="F210" s="616"/>
      <c r="G210" s="616"/>
      <c r="H210" s="617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</row>
    <row r="211" spans="1:47" ht="12.75" customHeight="1" x14ac:dyDescent="0.2">
      <c r="A211" s="276">
        <v>381</v>
      </c>
      <c r="B211" s="434" t="s">
        <v>438</v>
      </c>
      <c r="C211" s="521">
        <v>30000</v>
      </c>
      <c r="D211" s="626"/>
      <c r="E211" s="626"/>
      <c r="F211" s="616"/>
      <c r="G211" s="616"/>
      <c r="H211" s="617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</row>
    <row r="212" spans="1:47" ht="15" customHeight="1" x14ac:dyDescent="0.2">
      <c r="A212" s="304" t="s">
        <v>294</v>
      </c>
      <c r="B212" s="109" t="s">
        <v>211</v>
      </c>
      <c r="C212" s="516">
        <f>C215</f>
        <v>5000</v>
      </c>
      <c r="D212" s="599">
        <v>5000</v>
      </c>
      <c r="E212" s="599">
        <v>5000</v>
      </c>
      <c r="F212" s="650">
        <f>D212/C212</f>
        <v>1</v>
      </c>
      <c r="G212" s="650">
        <f>E212/D212</f>
        <v>1</v>
      </c>
      <c r="H212" s="651">
        <f>E212/C212</f>
        <v>1</v>
      </c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</row>
    <row r="213" spans="1:47" ht="15" customHeight="1" x14ac:dyDescent="0.2">
      <c r="A213" s="316"/>
      <c r="B213" s="391" t="s">
        <v>330</v>
      </c>
      <c r="C213" s="523"/>
      <c r="D213" s="598"/>
      <c r="E213" s="598"/>
      <c r="F213" s="601"/>
      <c r="G213" s="601"/>
      <c r="H213" s="602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</row>
    <row r="214" spans="1:47" ht="12.75" customHeight="1" x14ac:dyDescent="0.2">
      <c r="A214" s="317" t="s">
        <v>108</v>
      </c>
      <c r="B214" s="434" t="s">
        <v>129</v>
      </c>
      <c r="C214" s="543"/>
      <c r="D214" s="615"/>
      <c r="E214" s="615"/>
      <c r="F214" s="616"/>
      <c r="G214" s="616"/>
      <c r="H214" s="617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</row>
    <row r="215" spans="1:47" ht="12.75" customHeight="1" x14ac:dyDescent="0.2">
      <c r="A215" s="281">
        <v>3</v>
      </c>
      <c r="B215" s="431" t="s">
        <v>68</v>
      </c>
      <c r="C215" s="518">
        <f t="shared" ref="C215:E217" si="38">C216</f>
        <v>5000</v>
      </c>
      <c r="D215" s="633">
        <f t="shared" si="38"/>
        <v>0</v>
      </c>
      <c r="E215" s="633">
        <f t="shared" si="38"/>
        <v>0</v>
      </c>
      <c r="F215" s="652">
        <f t="shared" ref="F215:G217" si="39">D215/C215</f>
        <v>0</v>
      </c>
      <c r="G215" s="652" t="e">
        <f t="shared" si="39"/>
        <v>#DIV/0!</v>
      </c>
      <c r="H215" s="653">
        <f>E215/C215</f>
        <v>0</v>
      </c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</row>
    <row r="216" spans="1:47" ht="12.75" customHeight="1" x14ac:dyDescent="0.2">
      <c r="A216" s="274">
        <v>38</v>
      </c>
      <c r="B216" s="432" t="s">
        <v>38</v>
      </c>
      <c r="C216" s="519">
        <f t="shared" si="38"/>
        <v>5000</v>
      </c>
      <c r="D216" s="634">
        <f t="shared" si="38"/>
        <v>0</v>
      </c>
      <c r="E216" s="634">
        <f t="shared" si="38"/>
        <v>0</v>
      </c>
      <c r="F216" s="654">
        <f t="shared" si="39"/>
        <v>0</v>
      </c>
      <c r="G216" s="654" t="e">
        <f t="shared" si="39"/>
        <v>#DIV/0!</v>
      </c>
      <c r="H216" s="655">
        <f>E216/C216</f>
        <v>0</v>
      </c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</row>
    <row r="217" spans="1:47" ht="12.75" customHeight="1" x14ac:dyDescent="0.2">
      <c r="A217" s="302">
        <v>381</v>
      </c>
      <c r="B217" s="437" t="s">
        <v>121</v>
      </c>
      <c r="C217" s="535">
        <f t="shared" si="38"/>
        <v>5000</v>
      </c>
      <c r="D217" s="623">
        <f t="shared" si="38"/>
        <v>0</v>
      </c>
      <c r="E217" s="623">
        <f t="shared" si="38"/>
        <v>0</v>
      </c>
      <c r="F217" s="624">
        <f t="shared" si="39"/>
        <v>0</v>
      </c>
      <c r="G217" s="624" t="e">
        <f t="shared" si="39"/>
        <v>#DIV/0!</v>
      </c>
      <c r="H217" s="625">
        <f>E217/C217</f>
        <v>0</v>
      </c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</row>
    <row r="218" spans="1:47" ht="12.75" customHeight="1" x14ac:dyDescent="0.2">
      <c r="A218" s="276">
        <v>381</v>
      </c>
      <c r="B218" s="434" t="s">
        <v>121</v>
      </c>
      <c r="C218" s="544">
        <v>5000</v>
      </c>
      <c r="D218" s="626"/>
      <c r="E218" s="626"/>
      <c r="F218" s="616"/>
      <c r="G218" s="616"/>
      <c r="H218" s="617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</row>
    <row r="219" spans="1:47" ht="15" customHeight="1" x14ac:dyDescent="0.2">
      <c r="A219" s="304" t="s">
        <v>295</v>
      </c>
      <c r="B219" s="459" t="s">
        <v>212</v>
      </c>
      <c r="C219" s="516">
        <f>C222</f>
        <v>5000</v>
      </c>
      <c r="D219" s="599">
        <v>5000</v>
      </c>
      <c r="E219" s="599">
        <v>5000</v>
      </c>
      <c r="F219" s="650">
        <f>D219/C219</f>
        <v>1</v>
      </c>
      <c r="G219" s="650">
        <f>E219/D219</f>
        <v>1</v>
      </c>
      <c r="H219" s="651">
        <f>E219/C219</f>
        <v>1</v>
      </c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</row>
    <row r="220" spans="1:47" ht="15" customHeight="1" x14ac:dyDescent="0.2">
      <c r="A220" s="305"/>
      <c r="B220" s="391" t="s">
        <v>330</v>
      </c>
      <c r="C220" s="516"/>
      <c r="D220" s="598"/>
      <c r="E220" s="598"/>
      <c r="F220" s="601"/>
      <c r="G220" s="601"/>
      <c r="H220" s="602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</row>
    <row r="221" spans="1:47" ht="12.75" customHeight="1" x14ac:dyDescent="0.2">
      <c r="A221" s="317" t="s">
        <v>108</v>
      </c>
      <c r="B221" s="434" t="s">
        <v>129</v>
      </c>
      <c r="C221" s="543"/>
      <c r="D221" s="615"/>
      <c r="E221" s="615"/>
      <c r="F221" s="616"/>
      <c r="G221" s="616"/>
      <c r="H221" s="617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</row>
    <row r="222" spans="1:47" ht="12.75" customHeight="1" x14ac:dyDescent="0.2">
      <c r="A222" s="281">
        <v>3</v>
      </c>
      <c r="B222" s="431" t="s">
        <v>68</v>
      </c>
      <c r="C222" s="518">
        <f t="shared" ref="C222:E224" si="40">C223</f>
        <v>5000</v>
      </c>
      <c r="D222" s="633">
        <f t="shared" si="40"/>
        <v>0</v>
      </c>
      <c r="E222" s="633">
        <f t="shared" si="40"/>
        <v>0</v>
      </c>
      <c r="F222" s="652">
        <f t="shared" ref="F222:G224" si="41">D222/C222</f>
        <v>0</v>
      </c>
      <c r="G222" s="652" t="e">
        <f t="shared" si="41"/>
        <v>#DIV/0!</v>
      </c>
      <c r="H222" s="653">
        <f>E222/C222</f>
        <v>0</v>
      </c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</row>
    <row r="223" spans="1:47" ht="12.75" customHeight="1" x14ac:dyDescent="0.2">
      <c r="A223" s="274">
        <v>38</v>
      </c>
      <c r="B223" s="432" t="s">
        <v>38</v>
      </c>
      <c r="C223" s="519">
        <f t="shared" si="40"/>
        <v>5000</v>
      </c>
      <c r="D223" s="634">
        <f t="shared" si="40"/>
        <v>0</v>
      </c>
      <c r="E223" s="634">
        <f t="shared" si="40"/>
        <v>0</v>
      </c>
      <c r="F223" s="654">
        <f t="shared" si="41"/>
        <v>0</v>
      </c>
      <c r="G223" s="654" t="e">
        <f t="shared" si="41"/>
        <v>#DIV/0!</v>
      </c>
      <c r="H223" s="655">
        <f>E223/C223</f>
        <v>0</v>
      </c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</row>
    <row r="224" spans="1:47" ht="12.75" customHeight="1" x14ac:dyDescent="0.2">
      <c r="A224" s="302">
        <v>381</v>
      </c>
      <c r="B224" s="437" t="s">
        <v>121</v>
      </c>
      <c r="C224" s="535">
        <f t="shared" si="40"/>
        <v>5000</v>
      </c>
      <c r="D224" s="623">
        <f t="shared" si="40"/>
        <v>0</v>
      </c>
      <c r="E224" s="623">
        <f t="shared" si="40"/>
        <v>0</v>
      </c>
      <c r="F224" s="624">
        <f t="shared" si="41"/>
        <v>0</v>
      </c>
      <c r="G224" s="624" t="e">
        <f t="shared" si="41"/>
        <v>#DIV/0!</v>
      </c>
      <c r="H224" s="625">
        <f>E224/C224</f>
        <v>0</v>
      </c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</row>
    <row r="225" spans="1:47" ht="12.75" customHeight="1" x14ac:dyDescent="0.2">
      <c r="A225" s="276">
        <v>381</v>
      </c>
      <c r="B225" s="434" t="s">
        <v>121</v>
      </c>
      <c r="C225" s="544">
        <v>5000</v>
      </c>
      <c r="D225" s="626"/>
      <c r="E225" s="626"/>
      <c r="F225" s="616"/>
      <c r="G225" s="616"/>
      <c r="H225" s="617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</row>
    <row r="226" spans="1:47" ht="20.100000000000001" customHeight="1" x14ac:dyDescent="0.2">
      <c r="A226" s="825" t="s">
        <v>72</v>
      </c>
      <c r="B226" s="826"/>
      <c r="C226" s="545"/>
      <c r="D226" s="638"/>
      <c r="E226" s="638"/>
      <c r="F226" s="639"/>
      <c r="G226" s="639"/>
      <c r="H226" s="640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</row>
    <row r="227" spans="1:47" ht="20.100000000000001" customHeight="1" x14ac:dyDescent="0.2">
      <c r="A227" s="829" t="s">
        <v>362</v>
      </c>
      <c r="B227" s="830"/>
      <c r="C227" s="541">
        <f>C228+C235+C242+C249+C256+C263+C270+C277</f>
        <v>1885000</v>
      </c>
      <c r="D227" s="597">
        <f>D228+D235+D242+D249+D256+D263+D270+D277</f>
        <v>685000</v>
      </c>
      <c r="E227" s="597">
        <f>E228+E235+E242+E249+E256+E263+E270+E277</f>
        <v>725000</v>
      </c>
      <c r="F227" s="656">
        <f>D227/C227</f>
        <v>0.36339522546419101</v>
      </c>
      <c r="G227" s="656">
        <f>E227/D227</f>
        <v>1.0583941605839415</v>
      </c>
      <c r="H227" s="657">
        <f>E227/C227</f>
        <v>0.38461538461538464</v>
      </c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</row>
    <row r="228" spans="1:47" ht="22.5" x14ac:dyDescent="0.2">
      <c r="A228" s="318" t="s">
        <v>296</v>
      </c>
      <c r="B228" s="461" t="s">
        <v>134</v>
      </c>
      <c r="C228" s="546">
        <f>C231</f>
        <v>250000</v>
      </c>
      <c r="D228" s="599">
        <v>200000</v>
      </c>
      <c r="E228" s="599">
        <v>200000</v>
      </c>
      <c r="F228" s="650">
        <f>D228/C228</f>
        <v>0.8</v>
      </c>
      <c r="G228" s="650">
        <f>E228/D228</f>
        <v>1</v>
      </c>
      <c r="H228" s="651">
        <f>E228/C228</f>
        <v>0.8</v>
      </c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</row>
    <row r="229" spans="1:47" ht="15" customHeight="1" x14ac:dyDescent="0.2">
      <c r="A229" s="319"/>
      <c r="B229" s="462" t="s">
        <v>327</v>
      </c>
      <c r="C229" s="546"/>
      <c r="D229" s="598"/>
      <c r="E229" s="598"/>
      <c r="F229" s="601"/>
      <c r="G229" s="601"/>
      <c r="H229" s="602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</row>
    <row r="230" spans="1:47" ht="12.75" customHeight="1" x14ac:dyDescent="0.2">
      <c r="A230" s="320" t="s">
        <v>102</v>
      </c>
      <c r="B230" s="463" t="s">
        <v>129</v>
      </c>
      <c r="C230" s="547"/>
      <c r="D230" s="615"/>
      <c r="E230" s="615"/>
      <c r="F230" s="616"/>
      <c r="G230" s="616"/>
      <c r="H230" s="641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</row>
    <row r="231" spans="1:47" ht="12.75" customHeight="1" x14ac:dyDescent="0.2">
      <c r="A231" s="281">
        <v>3</v>
      </c>
      <c r="B231" s="431" t="s">
        <v>68</v>
      </c>
      <c r="C231" s="534">
        <f t="shared" ref="C231:E233" si="42">C232</f>
        <v>250000</v>
      </c>
      <c r="D231" s="633">
        <f t="shared" si="42"/>
        <v>0</v>
      </c>
      <c r="E231" s="633"/>
      <c r="F231" s="652">
        <f t="shared" ref="F231:G233" si="43">D231/C231</f>
        <v>0</v>
      </c>
      <c r="G231" s="652" t="e">
        <f t="shared" si="43"/>
        <v>#DIV/0!</v>
      </c>
      <c r="H231" s="653">
        <f>E231/C231</f>
        <v>0</v>
      </c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</row>
    <row r="232" spans="1:47" ht="12.75" customHeight="1" x14ac:dyDescent="0.2">
      <c r="A232" s="274">
        <v>32</v>
      </c>
      <c r="B232" s="432" t="s">
        <v>30</v>
      </c>
      <c r="C232" s="548">
        <f t="shared" si="42"/>
        <v>250000</v>
      </c>
      <c r="D232" s="634">
        <f t="shared" si="42"/>
        <v>0</v>
      </c>
      <c r="E232" s="634">
        <f>E233</f>
        <v>0</v>
      </c>
      <c r="F232" s="654">
        <f t="shared" si="43"/>
        <v>0</v>
      </c>
      <c r="G232" s="654" t="e">
        <f t="shared" si="43"/>
        <v>#DIV/0!</v>
      </c>
      <c r="H232" s="655">
        <f>E232/C232</f>
        <v>0</v>
      </c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</row>
    <row r="233" spans="1:47" ht="12.75" customHeight="1" x14ac:dyDescent="0.2">
      <c r="A233" s="307">
        <v>323</v>
      </c>
      <c r="B233" s="454" t="s">
        <v>33</v>
      </c>
      <c r="C233" s="549">
        <f t="shared" si="42"/>
        <v>250000</v>
      </c>
      <c r="D233" s="623">
        <f t="shared" si="42"/>
        <v>0</v>
      </c>
      <c r="E233" s="623">
        <f t="shared" si="42"/>
        <v>0</v>
      </c>
      <c r="F233" s="624">
        <f t="shared" si="43"/>
        <v>0</v>
      </c>
      <c r="G233" s="624" t="e">
        <f t="shared" si="43"/>
        <v>#DIV/0!</v>
      </c>
      <c r="H233" s="625">
        <f>E233/C233</f>
        <v>0</v>
      </c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</row>
    <row r="234" spans="1:47" ht="12.75" customHeight="1" x14ac:dyDescent="0.2">
      <c r="A234" s="308">
        <v>323</v>
      </c>
      <c r="B234" s="455" t="s">
        <v>33</v>
      </c>
      <c r="C234" s="550">
        <v>250000</v>
      </c>
      <c r="D234" s="626"/>
      <c r="E234" s="626"/>
      <c r="F234" s="616"/>
      <c r="G234" s="616"/>
      <c r="H234" s="617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</row>
    <row r="235" spans="1:47" ht="15" customHeight="1" x14ac:dyDescent="0.2">
      <c r="A235" s="321" t="s">
        <v>297</v>
      </c>
      <c r="B235" s="464" t="s">
        <v>213</v>
      </c>
      <c r="C235" s="546">
        <f>C238</f>
        <v>200000</v>
      </c>
      <c r="D235" s="599">
        <v>200000</v>
      </c>
      <c r="E235" s="599">
        <v>200000</v>
      </c>
      <c r="F235" s="650">
        <f>D235/C235</f>
        <v>1</v>
      </c>
      <c r="G235" s="650">
        <f>E235/D235</f>
        <v>1</v>
      </c>
      <c r="H235" s="651">
        <f>E235/C235</f>
        <v>1</v>
      </c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</row>
    <row r="236" spans="1:47" ht="15" customHeight="1" x14ac:dyDescent="0.2">
      <c r="A236" s="319"/>
      <c r="B236" s="465" t="s">
        <v>327</v>
      </c>
      <c r="C236" s="546"/>
      <c r="D236" s="598"/>
      <c r="E236" s="598"/>
      <c r="F236" s="601"/>
      <c r="G236" s="601"/>
      <c r="H236" s="602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</row>
    <row r="237" spans="1:47" ht="12.75" customHeight="1" x14ac:dyDescent="0.2">
      <c r="A237" s="322" t="s">
        <v>103</v>
      </c>
      <c r="B237" s="466" t="s">
        <v>129</v>
      </c>
      <c r="C237" s="551"/>
      <c r="D237" s="615"/>
      <c r="E237" s="615"/>
      <c r="F237" s="616"/>
      <c r="G237" s="616"/>
      <c r="H237" s="617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</row>
    <row r="238" spans="1:47" ht="12.75" customHeight="1" x14ac:dyDescent="0.2">
      <c r="A238" s="281">
        <v>3</v>
      </c>
      <c r="B238" s="431" t="s">
        <v>68</v>
      </c>
      <c r="C238" s="534">
        <f t="shared" ref="C238:E240" si="44">C239</f>
        <v>200000</v>
      </c>
      <c r="D238" s="633">
        <f t="shared" si="44"/>
        <v>0</v>
      </c>
      <c r="E238" s="633">
        <f t="shared" si="44"/>
        <v>0</v>
      </c>
      <c r="F238" s="652">
        <f t="shared" ref="F238:G240" si="45">D238/C238</f>
        <v>0</v>
      </c>
      <c r="G238" s="652" t="e">
        <f t="shared" si="45"/>
        <v>#DIV/0!</v>
      </c>
      <c r="H238" s="653">
        <f>E238/C238</f>
        <v>0</v>
      </c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</row>
    <row r="239" spans="1:47" ht="12.75" customHeight="1" x14ac:dyDescent="0.2">
      <c r="A239" s="274">
        <v>32</v>
      </c>
      <c r="B239" s="432" t="s">
        <v>30</v>
      </c>
      <c r="C239" s="548">
        <f t="shared" si="44"/>
        <v>200000</v>
      </c>
      <c r="D239" s="634">
        <f t="shared" si="44"/>
        <v>0</v>
      </c>
      <c r="E239" s="634">
        <f t="shared" si="44"/>
        <v>0</v>
      </c>
      <c r="F239" s="654">
        <f t="shared" si="45"/>
        <v>0</v>
      </c>
      <c r="G239" s="654" t="e">
        <f t="shared" si="45"/>
        <v>#DIV/0!</v>
      </c>
      <c r="H239" s="655">
        <f>E239/C239</f>
        <v>0</v>
      </c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</row>
    <row r="240" spans="1:47" ht="12.75" customHeight="1" x14ac:dyDescent="0.2">
      <c r="A240" s="307">
        <v>323</v>
      </c>
      <c r="B240" s="454" t="s">
        <v>33</v>
      </c>
      <c r="C240" s="549">
        <f t="shared" si="44"/>
        <v>200000</v>
      </c>
      <c r="D240" s="623">
        <f t="shared" si="44"/>
        <v>0</v>
      </c>
      <c r="E240" s="623">
        <f t="shared" si="44"/>
        <v>0</v>
      </c>
      <c r="F240" s="624">
        <f t="shared" si="45"/>
        <v>0</v>
      </c>
      <c r="G240" s="624" t="e">
        <f t="shared" si="45"/>
        <v>#DIV/0!</v>
      </c>
      <c r="H240" s="625">
        <f>E240/C240</f>
        <v>0</v>
      </c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</row>
    <row r="241" spans="1:47" ht="12.75" customHeight="1" x14ac:dyDescent="0.2">
      <c r="A241" s="308">
        <v>323</v>
      </c>
      <c r="B241" s="455" t="s">
        <v>33</v>
      </c>
      <c r="C241" s="550">
        <v>200000</v>
      </c>
      <c r="D241" s="626"/>
      <c r="E241" s="626"/>
      <c r="F241" s="616"/>
      <c r="G241" s="616"/>
      <c r="H241" s="617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</row>
    <row r="242" spans="1:47" ht="15" customHeight="1" x14ac:dyDescent="0.2">
      <c r="A242" s="321" t="s">
        <v>298</v>
      </c>
      <c r="B242" s="464" t="s">
        <v>214</v>
      </c>
      <c r="C242" s="546">
        <f>C245</f>
        <v>200000</v>
      </c>
      <c r="D242" s="599">
        <v>220000</v>
      </c>
      <c r="E242" s="599">
        <v>220000</v>
      </c>
      <c r="F242" s="650">
        <f>D242/C242</f>
        <v>1.1000000000000001</v>
      </c>
      <c r="G242" s="650">
        <f>E242/D242</f>
        <v>1</v>
      </c>
      <c r="H242" s="651">
        <f>E242/C242</f>
        <v>1.1000000000000001</v>
      </c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</row>
    <row r="243" spans="1:47" ht="15" customHeight="1" x14ac:dyDescent="0.2">
      <c r="A243" s="319" t="s">
        <v>105</v>
      </c>
      <c r="B243" s="465" t="s">
        <v>327</v>
      </c>
      <c r="C243" s="546"/>
      <c r="D243" s="598"/>
      <c r="E243" s="598"/>
      <c r="F243" s="601"/>
      <c r="G243" s="601"/>
      <c r="H243" s="602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</row>
    <row r="244" spans="1:47" ht="12.75" customHeight="1" x14ac:dyDescent="0.2">
      <c r="A244" s="322" t="s">
        <v>103</v>
      </c>
      <c r="B244" s="466" t="s">
        <v>129</v>
      </c>
      <c r="C244" s="547"/>
      <c r="D244" s="615"/>
      <c r="E244" s="615"/>
      <c r="F244" s="616"/>
      <c r="G244" s="616"/>
      <c r="H244" s="617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</row>
    <row r="245" spans="1:47" ht="12.75" customHeight="1" x14ac:dyDescent="0.2">
      <c r="A245" s="281">
        <v>3</v>
      </c>
      <c r="B245" s="431" t="s">
        <v>68</v>
      </c>
      <c r="C245" s="534">
        <f t="shared" ref="C245:E247" si="46">C246</f>
        <v>200000</v>
      </c>
      <c r="D245" s="633">
        <f t="shared" si="46"/>
        <v>0</v>
      </c>
      <c r="E245" s="633">
        <f t="shared" si="46"/>
        <v>0</v>
      </c>
      <c r="F245" s="652">
        <f t="shared" ref="F245:G247" si="47">D245/C245</f>
        <v>0</v>
      </c>
      <c r="G245" s="652" t="e">
        <f t="shared" si="47"/>
        <v>#DIV/0!</v>
      </c>
      <c r="H245" s="653">
        <f>E245/C245</f>
        <v>0</v>
      </c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</row>
    <row r="246" spans="1:47" ht="12.75" customHeight="1" x14ac:dyDescent="0.2">
      <c r="A246" s="274">
        <v>32</v>
      </c>
      <c r="B246" s="432" t="s">
        <v>30</v>
      </c>
      <c r="C246" s="548">
        <f t="shared" si="46"/>
        <v>200000</v>
      </c>
      <c r="D246" s="634">
        <f t="shared" si="46"/>
        <v>0</v>
      </c>
      <c r="E246" s="634">
        <f t="shared" si="46"/>
        <v>0</v>
      </c>
      <c r="F246" s="654">
        <f t="shared" si="47"/>
        <v>0</v>
      </c>
      <c r="G246" s="654" t="e">
        <f t="shared" si="47"/>
        <v>#DIV/0!</v>
      </c>
      <c r="H246" s="655">
        <f>E246/C246</f>
        <v>0</v>
      </c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</row>
    <row r="247" spans="1:47" ht="12.75" customHeight="1" x14ac:dyDescent="0.2">
      <c r="A247" s="307">
        <v>323</v>
      </c>
      <c r="B247" s="454" t="s">
        <v>33</v>
      </c>
      <c r="C247" s="549">
        <f t="shared" si="46"/>
        <v>200000</v>
      </c>
      <c r="D247" s="623">
        <f t="shared" si="46"/>
        <v>0</v>
      </c>
      <c r="E247" s="623">
        <f t="shared" si="46"/>
        <v>0</v>
      </c>
      <c r="F247" s="624">
        <f t="shared" si="47"/>
        <v>0</v>
      </c>
      <c r="G247" s="624" t="e">
        <f t="shared" si="47"/>
        <v>#DIV/0!</v>
      </c>
      <c r="H247" s="625">
        <f>E247/C247</f>
        <v>0</v>
      </c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</row>
    <row r="248" spans="1:47" ht="12.75" customHeight="1" x14ac:dyDescent="0.2">
      <c r="A248" s="308">
        <v>323</v>
      </c>
      <c r="B248" s="455" t="s">
        <v>33</v>
      </c>
      <c r="C248" s="550">
        <v>200000</v>
      </c>
      <c r="D248" s="626"/>
      <c r="E248" s="626"/>
      <c r="F248" s="616"/>
      <c r="G248" s="616"/>
      <c r="H248" s="617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</row>
    <row r="249" spans="1:47" ht="15" customHeight="1" x14ac:dyDescent="0.2">
      <c r="A249" s="321" t="s">
        <v>383</v>
      </c>
      <c r="B249" s="464" t="s">
        <v>370</v>
      </c>
      <c r="C249" s="546">
        <f>C252</f>
        <v>150000</v>
      </c>
      <c r="D249" s="599">
        <f>D252</f>
        <v>0</v>
      </c>
      <c r="E249" s="599">
        <v>25000</v>
      </c>
      <c r="F249" s="650">
        <f>D249/C249</f>
        <v>0</v>
      </c>
      <c r="G249" s="650" t="e">
        <f>E249/D249</f>
        <v>#DIV/0!</v>
      </c>
      <c r="H249" s="651">
        <f>E249/C249</f>
        <v>0.16666666666666666</v>
      </c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</row>
    <row r="250" spans="1:47" ht="15" customHeight="1" x14ac:dyDescent="0.2">
      <c r="A250" s="319" t="s">
        <v>105</v>
      </c>
      <c r="B250" s="465" t="s">
        <v>327</v>
      </c>
      <c r="C250" s="546"/>
      <c r="D250" s="598"/>
      <c r="E250" s="598"/>
      <c r="F250" s="601"/>
      <c r="G250" s="601"/>
      <c r="H250" s="602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</row>
    <row r="251" spans="1:47" ht="12.75" customHeight="1" x14ac:dyDescent="0.2">
      <c r="A251" s="322" t="s">
        <v>103</v>
      </c>
      <c r="B251" s="466" t="s">
        <v>129</v>
      </c>
      <c r="C251" s="547"/>
      <c r="D251" s="615"/>
      <c r="E251" s="615"/>
      <c r="F251" s="616"/>
      <c r="G251" s="616"/>
      <c r="H251" s="617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</row>
    <row r="252" spans="1:47" ht="12.75" customHeight="1" x14ac:dyDescent="0.2">
      <c r="A252" s="281">
        <v>3</v>
      </c>
      <c r="B252" s="431" t="s">
        <v>68</v>
      </c>
      <c r="C252" s="534">
        <f t="shared" ref="C252:E254" si="48">C253</f>
        <v>150000</v>
      </c>
      <c r="D252" s="633">
        <f t="shared" si="48"/>
        <v>0</v>
      </c>
      <c r="E252" s="633">
        <f t="shared" si="48"/>
        <v>0</v>
      </c>
      <c r="F252" s="652">
        <f>D252/C252</f>
        <v>0</v>
      </c>
      <c r="G252" s="652" t="e">
        <f>E252/D252</f>
        <v>#DIV/0!</v>
      </c>
      <c r="H252" s="653">
        <f>E252/C252</f>
        <v>0</v>
      </c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</row>
    <row r="253" spans="1:47" ht="12.75" customHeight="1" x14ac:dyDescent="0.2">
      <c r="A253" s="274">
        <v>32</v>
      </c>
      <c r="B253" s="432" t="s">
        <v>30</v>
      </c>
      <c r="C253" s="548">
        <f t="shared" si="48"/>
        <v>150000</v>
      </c>
      <c r="D253" s="634">
        <f t="shared" si="48"/>
        <v>0</v>
      </c>
      <c r="E253" s="634">
        <f t="shared" si="48"/>
        <v>0</v>
      </c>
      <c r="F253" s="654">
        <f>D253/C253</f>
        <v>0</v>
      </c>
      <c r="G253" s="654" t="e">
        <f>E253/D254</f>
        <v>#DIV/0!</v>
      </c>
      <c r="H253" s="655">
        <f>E253/C253</f>
        <v>0</v>
      </c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</row>
    <row r="254" spans="1:47" ht="12.75" customHeight="1" x14ac:dyDescent="0.2">
      <c r="A254" s="307">
        <v>323</v>
      </c>
      <c r="B254" s="454" t="s">
        <v>33</v>
      </c>
      <c r="C254" s="549">
        <f t="shared" si="48"/>
        <v>150000</v>
      </c>
      <c r="D254" s="623">
        <f t="shared" si="48"/>
        <v>0</v>
      </c>
      <c r="E254" s="623">
        <f t="shared" si="48"/>
        <v>0</v>
      </c>
      <c r="F254" s="624">
        <f>D254/C254</f>
        <v>0</v>
      </c>
      <c r="G254" s="624" t="e">
        <f>E254/D254</f>
        <v>#DIV/0!</v>
      </c>
      <c r="H254" s="625">
        <f>E254/C254</f>
        <v>0</v>
      </c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</row>
    <row r="255" spans="1:47" ht="12.75" customHeight="1" x14ac:dyDescent="0.2">
      <c r="A255" s="308">
        <v>323</v>
      </c>
      <c r="B255" s="455" t="s">
        <v>33</v>
      </c>
      <c r="C255" s="550">
        <v>150000</v>
      </c>
      <c r="D255" s="626">
        <v>0</v>
      </c>
      <c r="E255" s="626">
        <v>0</v>
      </c>
      <c r="F255" s="616"/>
      <c r="G255" s="616"/>
      <c r="H255" s="617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</row>
    <row r="256" spans="1:47" ht="15" customHeight="1" x14ac:dyDescent="0.2">
      <c r="A256" s="321" t="s">
        <v>423</v>
      </c>
      <c r="B256" s="464" t="s">
        <v>422</v>
      </c>
      <c r="C256" s="546">
        <f>C259</f>
        <v>1000000</v>
      </c>
      <c r="D256" s="599">
        <f>D259</f>
        <v>0</v>
      </c>
      <c r="E256" s="599">
        <f>E259</f>
        <v>0</v>
      </c>
      <c r="F256" s="650">
        <f>D256/C256</f>
        <v>0</v>
      </c>
      <c r="G256" s="650" t="e">
        <f>E256/D256</f>
        <v>#DIV/0!</v>
      </c>
      <c r="H256" s="651">
        <f>E256/C256</f>
        <v>0</v>
      </c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</row>
    <row r="257" spans="1:47" ht="15" customHeight="1" x14ac:dyDescent="0.2">
      <c r="A257" s="319" t="s">
        <v>105</v>
      </c>
      <c r="B257" s="465" t="s">
        <v>327</v>
      </c>
      <c r="C257" s="546"/>
      <c r="D257" s="598"/>
      <c r="E257" s="598"/>
      <c r="F257" s="601"/>
      <c r="G257" s="601"/>
      <c r="H257" s="602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</row>
    <row r="258" spans="1:47" ht="12.75" customHeight="1" x14ac:dyDescent="0.2">
      <c r="A258" s="322" t="s">
        <v>103</v>
      </c>
      <c r="B258" s="466" t="s">
        <v>129</v>
      </c>
      <c r="C258" s="547"/>
      <c r="D258" s="615"/>
      <c r="E258" s="615"/>
      <c r="F258" s="616"/>
      <c r="G258" s="616"/>
      <c r="H258" s="617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</row>
    <row r="259" spans="1:47" ht="12.75" customHeight="1" x14ac:dyDescent="0.2">
      <c r="A259" s="281">
        <v>4</v>
      </c>
      <c r="B259" s="431" t="s">
        <v>68</v>
      </c>
      <c r="C259" s="534">
        <f t="shared" ref="C259:E261" si="49">C260</f>
        <v>1000000</v>
      </c>
      <c r="D259" s="633">
        <f t="shared" si="49"/>
        <v>0</v>
      </c>
      <c r="E259" s="633">
        <f t="shared" si="49"/>
        <v>0</v>
      </c>
      <c r="F259" s="652">
        <f>D259/C259</f>
        <v>0</v>
      </c>
      <c r="G259" s="652" t="e">
        <f>E259/D259</f>
        <v>#DIV/0!</v>
      </c>
      <c r="H259" s="653">
        <f>E259/C259</f>
        <v>0</v>
      </c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</row>
    <row r="260" spans="1:47" ht="12.75" customHeight="1" x14ac:dyDescent="0.2">
      <c r="A260" s="274">
        <v>42</v>
      </c>
      <c r="B260" s="432" t="s">
        <v>30</v>
      </c>
      <c r="C260" s="548">
        <f t="shared" si="49"/>
        <v>1000000</v>
      </c>
      <c r="D260" s="634">
        <f t="shared" si="49"/>
        <v>0</v>
      </c>
      <c r="E260" s="634">
        <f t="shared" si="49"/>
        <v>0</v>
      </c>
      <c r="F260" s="654">
        <f>D260/C260</f>
        <v>0</v>
      </c>
      <c r="G260" s="654" t="e">
        <f>E260/D261</f>
        <v>#DIV/0!</v>
      </c>
      <c r="H260" s="655">
        <f>E260/C260</f>
        <v>0</v>
      </c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</row>
    <row r="261" spans="1:47" ht="12.75" customHeight="1" x14ac:dyDescent="0.2">
      <c r="A261" s="307">
        <v>421</v>
      </c>
      <c r="B261" s="454" t="s">
        <v>33</v>
      </c>
      <c r="C261" s="549">
        <f t="shared" si="49"/>
        <v>1000000</v>
      </c>
      <c r="D261" s="623">
        <f t="shared" si="49"/>
        <v>0</v>
      </c>
      <c r="E261" s="623">
        <f t="shared" si="49"/>
        <v>0</v>
      </c>
      <c r="F261" s="624">
        <f>D261/C261</f>
        <v>0</v>
      </c>
      <c r="G261" s="624" t="e">
        <f>E261/D261</f>
        <v>#DIV/0!</v>
      </c>
      <c r="H261" s="625">
        <f>E261/C261</f>
        <v>0</v>
      </c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</row>
    <row r="262" spans="1:47" ht="12.75" customHeight="1" x14ac:dyDescent="0.2">
      <c r="A262" s="308">
        <v>421</v>
      </c>
      <c r="B262" s="455" t="s">
        <v>33</v>
      </c>
      <c r="C262" s="550">
        <v>1000000</v>
      </c>
      <c r="D262" s="626">
        <v>0</v>
      </c>
      <c r="E262" s="626">
        <v>0</v>
      </c>
      <c r="F262" s="616"/>
      <c r="G262" s="616"/>
      <c r="H262" s="617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</row>
    <row r="263" spans="1:47" ht="15" customHeight="1" x14ac:dyDescent="0.2">
      <c r="A263" s="321" t="s">
        <v>461</v>
      </c>
      <c r="B263" s="465" t="s">
        <v>375</v>
      </c>
      <c r="C263" s="546">
        <f>C266</f>
        <v>55000</v>
      </c>
      <c r="D263" s="599">
        <v>55000</v>
      </c>
      <c r="E263" s="599">
        <v>55000</v>
      </c>
      <c r="F263" s="650">
        <f>D263/C263</f>
        <v>1</v>
      </c>
      <c r="G263" s="650">
        <f>E263/D263</f>
        <v>1</v>
      </c>
      <c r="H263" s="651">
        <f>E263/C263</f>
        <v>1</v>
      </c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</row>
    <row r="264" spans="1:47" ht="15" customHeight="1" x14ac:dyDescent="0.2">
      <c r="A264" s="323"/>
      <c r="B264" s="467" t="s">
        <v>329</v>
      </c>
      <c r="C264" s="552"/>
      <c r="D264" s="598"/>
      <c r="E264" s="598"/>
      <c r="F264" s="601"/>
      <c r="G264" s="601"/>
      <c r="H264" s="602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</row>
    <row r="265" spans="1:47" ht="12.75" customHeight="1" x14ac:dyDescent="0.2">
      <c r="A265" s="320" t="s">
        <v>102</v>
      </c>
      <c r="B265" s="463" t="s">
        <v>129</v>
      </c>
      <c r="C265" s="547"/>
      <c r="D265" s="615"/>
      <c r="E265" s="615"/>
      <c r="F265" s="616"/>
      <c r="G265" s="616"/>
      <c r="H265" s="617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</row>
    <row r="266" spans="1:47" ht="12.75" customHeight="1" x14ac:dyDescent="0.2">
      <c r="A266" s="281">
        <v>3</v>
      </c>
      <c r="B266" s="431" t="s">
        <v>68</v>
      </c>
      <c r="C266" s="534">
        <f t="shared" ref="C266:E268" si="50">C267</f>
        <v>55000</v>
      </c>
      <c r="D266" s="633">
        <f t="shared" si="50"/>
        <v>0</v>
      </c>
      <c r="E266" s="633">
        <f t="shared" si="50"/>
        <v>0</v>
      </c>
      <c r="F266" s="652">
        <f t="shared" ref="F266:G268" si="51">D266/C266</f>
        <v>0</v>
      </c>
      <c r="G266" s="652" t="e">
        <f t="shared" si="51"/>
        <v>#DIV/0!</v>
      </c>
      <c r="H266" s="653">
        <f>E266/C266</f>
        <v>0</v>
      </c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</row>
    <row r="267" spans="1:47" ht="12.75" customHeight="1" x14ac:dyDescent="0.2">
      <c r="A267" s="274">
        <v>32</v>
      </c>
      <c r="B267" s="432" t="s">
        <v>30</v>
      </c>
      <c r="C267" s="548">
        <f t="shared" si="50"/>
        <v>55000</v>
      </c>
      <c r="D267" s="634">
        <f t="shared" si="50"/>
        <v>0</v>
      </c>
      <c r="E267" s="634">
        <f t="shared" si="50"/>
        <v>0</v>
      </c>
      <c r="F267" s="654">
        <f t="shared" si="51"/>
        <v>0</v>
      </c>
      <c r="G267" s="654" t="e">
        <f t="shared" si="51"/>
        <v>#DIV/0!</v>
      </c>
      <c r="H267" s="655">
        <f>E267/C267</f>
        <v>0</v>
      </c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</row>
    <row r="268" spans="1:47" ht="12.75" customHeight="1" x14ac:dyDescent="0.2">
      <c r="A268" s="307">
        <v>323</v>
      </c>
      <c r="B268" s="454" t="s">
        <v>33</v>
      </c>
      <c r="C268" s="549">
        <f t="shared" si="50"/>
        <v>55000</v>
      </c>
      <c r="D268" s="623">
        <f t="shared" si="50"/>
        <v>0</v>
      </c>
      <c r="E268" s="623">
        <f t="shared" si="50"/>
        <v>0</v>
      </c>
      <c r="F268" s="624">
        <f t="shared" si="51"/>
        <v>0</v>
      </c>
      <c r="G268" s="624" t="e">
        <f t="shared" si="51"/>
        <v>#DIV/0!</v>
      </c>
      <c r="H268" s="625">
        <f>E268/C268</f>
        <v>0</v>
      </c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</row>
    <row r="269" spans="1:47" ht="12.75" customHeight="1" x14ac:dyDescent="0.2">
      <c r="A269" s="308">
        <v>323</v>
      </c>
      <c r="B269" s="455" t="s">
        <v>33</v>
      </c>
      <c r="C269" s="550">
        <v>55000</v>
      </c>
      <c r="D269" s="626"/>
      <c r="E269" s="626"/>
      <c r="F269" s="616"/>
      <c r="G269" s="616"/>
      <c r="H269" s="617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</row>
    <row r="270" spans="1:47" ht="15" customHeight="1" x14ac:dyDescent="0.2">
      <c r="A270" s="321" t="s">
        <v>374</v>
      </c>
      <c r="B270" s="465" t="s">
        <v>435</v>
      </c>
      <c r="C270" s="546">
        <f>C273</f>
        <v>15000</v>
      </c>
      <c r="D270" s="599">
        <f>D273</f>
        <v>0</v>
      </c>
      <c r="E270" s="599">
        <v>15000</v>
      </c>
      <c r="F270" s="650">
        <f>D270/C270</f>
        <v>0</v>
      </c>
      <c r="G270" s="650" t="e">
        <f>E270/D270</f>
        <v>#DIV/0!</v>
      </c>
      <c r="H270" s="651">
        <f>E270/C270</f>
        <v>1</v>
      </c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</row>
    <row r="271" spans="1:47" ht="15" customHeight="1" x14ac:dyDescent="0.2">
      <c r="A271" s="323"/>
      <c r="B271" s="467" t="s">
        <v>329</v>
      </c>
      <c r="C271" s="552"/>
      <c r="D271" s="598"/>
      <c r="E271" s="598"/>
      <c r="F271" s="601"/>
      <c r="G271" s="601"/>
      <c r="H271" s="602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</row>
    <row r="272" spans="1:47" ht="12.75" customHeight="1" x14ac:dyDescent="0.2">
      <c r="A272" s="320" t="s">
        <v>102</v>
      </c>
      <c r="B272" s="463" t="s">
        <v>129</v>
      </c>
      <c r="C272" s="547"/>
      <c r="D272" s="615"/>
      <c r="E272" s="615"/>
      <c r="F272" s="616"/>
      <c r="G272" s="616"/>
      <c r="H272" s="617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</row>
    <row r="273" spans="1:47" ht="12.75" customHeight="1" x14ac:dyDescent="0.2">
      <c r="A273" s="281">
        <v>3</v>
      </c>
      <c r="B273" s="431" t="s">
        <v>68</v>
      </c>
      <c r="C273" s="534">
        <f t="shared" ref="C273:E275" si="52">C274</f>
        <v>15000</v>
      </c>
      <c r="D273" s="633">
        <f t="shared" si="52"/>
        <v>0</v>
      </c>
      <c r="E273" s="633">
        <f t="shared" si="52"/>
        <v>0</v>
      </c>
      <c r="F273" s="652">
        <f t="shared" ref="F273:F275" si="53">D273/C273</f>
        <v>0</v>
      </c>
      <c r="G273" s="652" t="e">
        <f t="shared" ref="G273:G275" si="54">E273/D273</f>
        <v>#DIV/0!</v>
      </c>
      <c r="H273" s="653">
        <f>E273/C273</f>
        <v>0</v>
      </c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</row>
    <row r="274" spans="1:47" ht="12.75" customHeight="1" x14ac:dyDescent="0.2">
      <c r="A274" s="274">
        <v>32</v>
      </c>
      <c r="B274" s="432" t="s">
        <v>30</v>
      </c>
      <c r="C274" s="548">
        <f t="shared" si="52"/>
        <v>15000</v>
      </c>
      <c r="D274" s="634">
        <f t="shared" si="52"/>
        <v>0</v>
      </c>
      <c r="E274" s="634">
        <f t="shared" si="52"/>
        <v>0</v>
      </c>
      <c r="F274" s="654">
        <f t="shared" si="53"/>
        <v>0</v>
      </c>
      <c r="G274" s="654" t="e">
        <f t="shared" si="54"/>
        <v>#DIV/0!</v>
      </c>
      <c r="H274" s="655">
        <f>E274/C274</f>
        <v>0</v>
      </c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</row>
    <row r="275" spans="1:47" ht="12.75" customHeight="1" x14ac:dyDescent="0.2">
      <c r="A275" s="307">
        <v>323</v>
      </c>
      <c r="B275" s="454" t="s">
        <v>33</v>
      </c>
      <c r="C275" s="549">
        <f t="shared" si="52"/>
        <v>15000</v>
      </c>
      <c r="D275" s="623">
        <f t="shared" si="52"/>
        <v>0</v>
      </c>
      <c r="E275" s="623">
        <f t="shared" si="52"/>
        <v>0</v>
      </c>
      <c r="F275" s="624">
        <f t="shared" si="53"/>
        <v>0</v>
      </c>
      <c r="G275" s="624" t="e">
        <f t="shared" si="54"/>
        <v>#DIV/0!</v>
      </c>
      <c r="H275" s="625">
        <f>E275/C275</f>
        <v>0</v>
      </c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</row>
    <row r="276" spans="1:47" ht="12.75" customHeight="1" x14ac:dyDescent="0.2">
      <c r="A276" s="308">
        <v>323</v>
      </c>
      <c r="B276" s="455" t="s">
        <v>33</v>
      </c>
      <c r="C276" s="550">
        <v>15000</v>
      </c>
      <c r="D276" s="626"/>
      <c r="E276" s="626"/>
      <c r="F276" s="616"/>
      <c r="G276" s="616"/>
      <c r="H276" s="617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</row>
    <row r="277" spans="1:47" ht="15" customHeight="1" x14ac:dyDescent="0.2">
      <c r="A277" s="321" t="s">
        <v>434</v>
      </c>
      <c r="B277" s="465" t="s">
        <v>453</v>
      </c>
      <c r="C277" s="546">
        <f>C280</f>
        <v>15000</v>
      </c>
      <c r="D277" s="599">
        <v>10000</v>
      </c>
      <c r="E277" s="599">
        <v>10000</v>
      </c>
      <c r="F277" s="650">
        <f>D277/C277</f>
        <v>0.66666666666666663</v>
      </c>
      <c r="G277" s="650">
        <f>E277/D277</f>
        <v>1</v>
      </c>
      <c r="H277" s="651">
        <f>E277/C277</f>
        <v>0.66666666666666663</v>
      </c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</row>
    <row r="278" spans="1:47" ht="15" customHeight="1" x14ac:dyDescent="0.2">
      <c r="A278" s="323"/>
      <c r="B278" s="467" t="s">
        <v>329</v>
      </c>
      <c r="C278" s="552"/>
      <c r="D278" s="598"/>
      <c r="E278" s="598"/>
      <c r="F278" s="601"/>
      <c r="G278" s="601"/>
      <c r="H278" s="602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</row>
    <row r="279" spans="1:47" ht="15" customHeight="1" x14ac:dyDescent="0.2">
      <c r="A279" s="320" t="s">
        <v>102</v>
      </c>
      <c r="B279" s="463" t="s">
        <v>129</v>
      </c>
      <c r="C279" s="547"/>
      <c r="D279" s="615"/>
      <c r="E279" s="615"/>
      <c r="F279" s="616"/>
      <c r="G279" s="616"/>
      <c r="H279" s="617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</row>
    <row r="280" spans="1:47" ht="15" customHeight="1" x14ac:dyDescent="0.2">
      <c r="A280" s="281">
        <v>3</v>
      </c>
      <c r="B280" s="431" t="s">
        <v>68</v>
      </c>
      <c r="C280" s="534">
        <f t="shared" ref="C280:E282" si="55">C281</f>
        <v>15000</v>
      </c>
      <c r="D280" s="633">
        <f t="shared" si="55"/>
        <v>0</v>
      </c>
      <c r="E280" s="633">
        <f t="shared" si="55"/>
        <v>0</v>
      </c>
      <c r="F280" s="652">
        <f t="shared" ref="F280:F282" si="56">D280/C280</f>
        <v>0</v>
      </c>
      <c r="G280" s="652" t="e">
        <f t="shared" ref="G280:G282" si="57">E280/D280</f>
        <v>#DIV/0!</v>
      </c>
      <c r="H280" s="653">
        <f>E280/C280</f>
        <v>0</v>
      </c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</row>
    <row r="281" spans="1:47" ht="12.75" customHeight="1" x14ac:dyDescent="0.2">
      <c r="A281" s="274">
        <v>32</v>
      </c>
      <c r="B281" s="432" t="s">
        <v>30</v>
      </c>
      <c r="C281" s="548">
        <f t="shared" si="55"/>
        <v>15000</v>
      </c>
      <c r="D281" s="634">
        <f t="shared" si="55"/>
        <v>0</v>
      </c>
      <c r="E281" s="634">
        <f t="shared" si="55"/>
        <v>0</v>
      </c>
      <c r="F281" s="654">
        <f t="shared" si="56"/>
        <v>0</v>
      </c>
      <c r="G281" s="654" t="e">
        <f t="shared" si="57"/>
        <v>#DIV/0!</v>
      </c>
      <c r="H281" s="655">
        <f>E281/C281</f>
        <v>0</v>
      </c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</row>
    <row r="282" spans="1:47" ht="12.75" customHeight="1" x14ac:dyDescent="0.2">
      <c r="A282" s="307">
        <v>323</v>
      </c>
      <c r="B282" s="454" t="s">
        <v>33</v>
      </c>
      <c r="C282" s="549">
        <f t="shared" si="55"/>
        <v>15000</v>
      </c>
      <c r="D282" s="623">
        <f t="shared" si="55"/>
        <v>0</v>
      </c>
      <c r="E282" s="623">
        <f t="shared" si="55"/>
        <v>0</v>
      </c>
      <c r="F282" s="624">
        <f t="shared" si="56"/>
        <v>0</v>
      </c>
      <c r="G282" s="624" t="e">
        <f t="shared" si="57"/>
        <v>#DIV/0!</v>
      </c>
      <c r="H282" s="625">
        <f>E282/C282</f>
        <v>0</v>
      </c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</row>
    <row r="283" spans="1:47" ht="12.75" customHeight="1" x14ac:dyDescent="0.2">
      <c r="A283" s="308">
        <v>323</v>
      </c>
      <c r="B283" s="455" t="s">
        <v>33</v>
      </c>
      <c r="C283" s="550">
        <v>15000</v>
      </c>
      <c r="D283" s="626"/>
      <c r="E283" s="626"/>
      <c r="F283" s="616"/>
      <c r="G283" s="616"/>
      <c r="H283" s="617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</row>
    <row r="284" spans="1:47" ht="20.100000000000001" customHeight="1" x14ac:dyDescent="0.2">
      <c r="A284" s="324"/>
      <c r="B284" s="468" t="s">
        <v>111</v>
      </c>
      <c r="C284" s="542"/>
      <c r="D284" s="638"/>
      <c r="E284" s="638"/>
      <c r="F284" s="639"/>
      <c r="G284" s="639"/>
      <c r="H284" s="640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</row>
    <row r="285" spans="1:47" ht="20.100000000000001" customHeight="1" x14ac:dyDescent="0.2">
      <c r="A285" s="325" t="s">
        <v>334</v>
      </c>
      <c r="B285" s="469"/>
      <c r="C285" s="515">
        <f>C286+C293+C300</f>
        <v>335000</v>
      </c>
      <c r="D285" s="597">
        <f>D286+D293+D300</f>
        <v>335000</v>
      </c>
      <c r="E285" s="597">
        <f>E286+E293+E300</f>
        <v>335000</v>
      </c>
      <c r="F285" s="656">
        <f>D285/C285</f>
        <v>1</v>
      </c>
      <c r="G285" s="656">
        <f>E285/D285</f>
        <v>1</v>
      </c>
      <c r="H285" s="657">
        <f>E285/C285</f>
        <v>1</v>
      </c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</row>
    <row r="286" spans="1:47" ht="15" customHeight="1" x14ac:dyDescent="0.2">
      <c r="A286" s="304" t="s">
        <v>299</v>
      </c>
      <c r="B286" s="453" t="s">
        <v>120</v>
      </c>
      <c r="C286" s="516">
        <f>C289</f>
        <v>100000</v>
      </c>
      <c r="D286" s="599">
        <v>200000</v>
      </c>
      <c r="E286" s="599">
        <v>200000</v>
      </c>
      <c r="F286" s="650">
        <f>D286/C286</f>
        <v>2</v>
      </c>
      <c r="G286" s="650">
        <f>E286/D286</f>
        <v>1</v>
      </c>
      <c r="H286" s="651">
        <f>E286/C286</f>
        <v>2</v>
      </c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</row>
    <row r="287" spans="1:47" ht="15" customHeight="1" x14ac:dyDescent="0.2">
      <c r="A287" s="326"/>
      <c r="B287" s="470" t="s">
        <v>327</v>
      </c>
      <c r="C287" s="516"/>
      <c r="D287" s="598"/>
      <c r="E287" s="598"/>
      <c r="F287" s="601"/>
      <c r="G287" s="601"/>
      <c r="H287" s="602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</row>
    <row r="288" spans="1:47" ht="12.75" customHeight="1" x14ac:dyDescent="0.2">
      <c r="A288" s="327" t="s">
        <v>108</v>
      </c>
      <c r="B288" s="266" t="s">
        <v>129</v>
      </c>
      <c r="C288" s="517"/>
      <c r="D288" s="615"/>
      <c r="E288" s="615"/>
      <c r="F288" s="616"/>
      <c r="G288" s="616"/>
      <c r="H288" s="617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</row>
    <row r="289" spans="1:47" ht="12.75" customHeight="1" x14ac:dyDescent="0.2">
      <c r="A289" s="328">
        <v>3</v>
      </c>
      <c r="B289" s="471" t="s">
        <v>68</v>
      </c>
      <c r="C289" s="518">
        <f t="shared" ref="C289:E291" si="58">C290</f>
        <v>100000</v>
      </c>
      <c r="D289" s="633">
        <f>D290</f>
        <v>0</v>
      </c>
      <c r="E289" s="633">
        <f>E290</f>
        <v>0</v>
      </c>
      <c r="F289" s="652">
        <f>D289/C289</f>
        <v>0</v>
      </c>
      <c r="G289" s="652" t="e">
        <f t="shared" ref="G289:G291" si="59">E289/D289</f>
        <v>#DIV/0!</v>
      </c>
      <c r="H289" s="653">
        <f>E289/C289</f>
        <v>0</v>
      </c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</row>
    <row r="290" spans="1:47" ht="12.75" customHeight="1" x14ac:dyDescent="0.2">
      <c r="A290" s="274">
        <v>35</v>
      </c>
      <c r="B290" s="432" t="s">
        <v>81</v>
      </c>
      <c r="C290" s="519">
        <f t="shared" si="58"/>
        <v>100000</v>
      </c>
      <c r="D290" s="634">
        <f>D291</f>
        <v>0</v>
      </c>
      <c r="E290" s="634">
        <f>E291</f>
        <v>0</v>
      </c>
      <c r="F290" s="654">
        <f>D290/C290</f>
        <v>0</v>
      </c>
      <c r="G290" s="654" t="e">
        <f t="shared" si="59"/>
        <v>#DIV/0!</v>
      </c>
      <c r="H290" s="655">
        <f>E290/C290</f>
        <v>0</v>
      </c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</row>
    <row r="291" spans="1:47" ht="12.75" customHeight="1" x14ac:dyDescent="0.2">
      <c r="A291" s="302">
        <v>352</v>
      </c>
      <c r="B291" s="437" t="s">
        <v>82</v>
      </c>
      <c r="C291" s="535">
        <f t="shared" si="58"/>
        <v>100000</v>
      </c>
      <c r="D291" s="623">
        <f t="shared" si="58"/>
        <v>0</v>
      </c>
      <c r="E291" s="623">
        <f t="shared" si="58"/>
        <v>0</v>
      </c>
      <c r="F291" s="624">
        <f>D291/C291</f>
        <v>0</v>
      </c>
      <c r="G291" s="624" t="e">
        <f t="shared" si="59"/>
        <v>#DIV/0!</v>
      </c>
      <c r="H291" s="625">
        <f>E291/C291</f>
        <v>0</v>
      </c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</row>
    <row r="292" spans="1:47" ht="12.75" customHeight="1" x14ac:dyDescent="0.2">
      <c r="A292" s="312">
        <v>352</v>
      </c>
      <c r="B292" s="430" t="s">
        <v>82</v>
      </c>
      <c r="C292" s="536">
        <v>100000</v>
      </c>
      <c r="D292" s="626"/>
      <c r="E292" s="626"/>
      <c r="F292" s="616"/>
      <c r="G292" s="616"/>
      <c r="H292" s="617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</row>
    <row r="293" spans="1:47" ht="15" customHeight="1" x14ac:dyDescent="0.2">
      <c r="A293" s="329" t="s">
        <v>300</v>
      </c>
      <c r="B293" s="109" t="s">
        <v>215</v>
      </c>
      <c r="C293" s="516">
        <f>C296</f>
        <v>35000</v>
      </c>
      <c r="D293" s="599">
        <v>35000</v>
      </c>
      <c r="E293" s="599">
        <v>35000</v>
      </c>
      <c r="F293" s="650">
        <f>D293/C293</f>
        <v>1</v>
      </c>
      <c r="G293" s="650">
        <f>E293/D293</f>
        <v>1</v>
      </c>
      <c r="H293" s="651">
        <f>E293/C293</f>
        <v>1</v>
      </c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</row>
    <row r="294" spans="1:47" ht="15" customHeight="1" x14ac:dyDescent="0.2">
      <c r="A294" s="326"/>
      <c r="B294" s="470" t="s">
        <v>327</v>
      </c>
      <c r="C294" s="516"/>
      <c r="D294" s="598"/>
      <c r="E294" s="598"/>
      <c r="F294" s="601"/>
      <c r="G294" s="601"/>
      <c r="H294" s="602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</row>
    <row r="295" spans="1:47" ht="12.75" customHeight="1" x14ac:dyDescent="0.2">
      <c r="A295" s="327" t="s">
        <v>108</v>
      </c>
      <c r="B295" s="266" t="s">
        <v>129</v>
      </c>
      <c r="C295" s="517"/>
      <c r="D295" s="615"/>
      <c r="E295" s="615"/>
      <c r="F295" s="616"/>
      <c r="G295" s="616"/>
      <c r="H295" s="617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</row>
    <row r="296" spans="1:47" ht="12.75" customHeight="1" x14ac:dyDescent="0.2">
      <c r="A296" s="328">
        <v>3</v>
      </c>
      <c r="B296" s="471" t="s">
        <v>68</v>
      </c>
      <c r="C296" s="518">
        <f t="shared" ref="C296:E298" si="60">C297</f>
        <v>35000</v>
      </c>
      <c r="D296" s="633">
        <f t="shared" si="60"/>
        <v>0</v>
      </c>
      <c r="E296" s="633">
        <f t="shared" si="60"/>
        <v>0</v>
      </c>
      <c r="F296" s="652">
        <f>D296/C296</f>
        <v>0</v>
      </c>
      <c r="G296" s="652" t="e">
        <f t="shared" ref="G296:G298" si="61">E296/D296</f>
        <v>#DIV/0!</v>
      </c>
      <c r="H296" s="653">
        <f>E296/C296</f>
        <v>0</v>
      </c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</row>
    <row r="297" spans="1:47" ht="12.75" customHeight="1" x14ac:dyDescent="0.2">
      <c r="A297" s="274">
        <v>32</v>
      </c>
      <c r="B297" s="432" t="s">
        <v>30</v>
      </c>
      <c r="C297" s="519">
        <f t="shared" si="60"/>
        <v>35000</v>
      </c>
      <c r="D297" s="634">
        <f t="shared" si="60"/>
        <v>0</v>
      </c>
      <c r="E297" s="634">
        <f t="shared" si="60"/>
        <v>0</v>
      </c>
      <c r="F297" s="654">
        <f>D297/C297</f>
        <v>0</v>
      </c>
      <c r="G297" s="654" t="e">
        <f t="shared" si="61"/>
        <v>#DIV/0!</v>
      </c>
      <c r="H297" s="655">
        <f>E297/C297</f>
        <v>0</v>
      </c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</row>
    <row r="298" spans="1:47" ht="12.75" customHeight="1" x14ac:dyDescent="0.2">
      <c r="A298" s="307">
        <v>323</v>
      </c>
      <c r="B298" s="454" t="s">
        <v>33</v>
      </c>
      <c r="C298" s="535">
        <f t="shared" si="60"/>
        <v>35000</v>
      </c>
      <c r="D298" s="623">
        <f t="shared" si="60"/>
        <v>0</v>
      </c>
      <c r="E298" s="623">
        <f t="shared" si="60"/>
        <v>0</v>
      </c>
      <c r="F298" s="624">
        <f>D298/C298</f>
        <v>0</v>
      </c>
      <c r="G298" s="624" t="e">
        <f t="shared" si="61"/>
        <v>#DIV/0!</v>
      </c>
      <c r="H298" s="625">
        <f>E298/C298</f>
        <v>0</v>
      </c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</row>
    <row r="299" spans="1:47" ht="12.75" customHeight="1" x14ac:dyDescent="0.2">
      <c r="A299" s="308">
        <v>323</v>
      </c>
      <c r="B299" s="455" t="s">
        <v>33</v>
      </c>
      <c r="C299" s="536">
        <v>35000</v>
      </c>
      <c r="D299" s="626"/>
      <c r="E299" s="626"/>
      <c r="F299" s="616"/>
      <c r="G299" s="616"/>
      <c r="H299" s="617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</row>
    <row r="300" spans="1:47" ht="15" customHeight="1" x14ac:dyDescent="0.2">
      <c r="A300" s="321" t="s">
        <v>301</v>
      </c>
      <c r="B300" s="465" t="s">
        <v>216</v>
      </c>
      <c r="C300" s="546">
        <f>C303</f>
        <v>200000</v>
      </c>
      <c r="D300" s="599">
        <v>100000</v>
      </c>
      <c r="E300" s="599">
        <v>100000</v>
      </c>
      <c r="F300" s="650">
        <f>D300/C300</f>
        <v>0.5</v>
      </c>
      <c r="G300" s="650">
        <f>E300/D300</f>
        <v>1</v>
      </c>
      <c r="H300" s="651">
        <f>E300/C300</f>
        <v>0.5</v>
      </c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</row>
    <row r="301" spans="1:47" ht="15" customHeight="1" x14ac:dyDescent="0.2">
      <c r="A301" s="330"/>
      <c r="B301" s="472" t="s">
        <v>328</v>
      </c>
      <c r="C301" s="546"/>
      <c r="D301" s="598"/>
      <c r="E301" s="598"/>
      <c r="F301" s="601"/>
      <c r="G301" s="601"/>
      <c r="H301" s="602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</row>
    <row r="302" spans="1:47" ht="12.75" customHeight="1" x14ac:dyDescent="0.2">
      <c r="A302" s="331" t="s">
        <v>102</v>
      </c>
      <c r="B302" s="473" t="s">
        <v>129</v>
      </c>
      <c r="C302" s="547"/>
      <c r="D302" s="615"/>
      <c r="E302" s="615"/>
      <c r="F302" s="616"/>
      <c r="G302" s="616"/>
      <c r="H302" s="617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</row>
    <row r="303" spans="1:47" ht="12.75" customHeight="1" x14ac:dyDescent="0.2">
      <c r="A303" s="328">
        <v>3</v>
      </c>
      <c r="B303" s="471" t="s">
        <v>68</v>
      </c>
      <c r="C303" s="518">
        <f t="shared" ref="C303:E305" si="62">C304</f>
        <v>200000</v>
      </c>
      <c r="D303" s="633">
        <f t="shared" si="62"/>
        <v>0</v>
      </c>
      <c r="E303" s="633">
        <f t="shared" si="62"/>
        <v>0</v>
      </c>
      <c r="F303" s="652">
        <f>D303/C303</f>
        <v>0</v>
      </c>
      <c r="G303" s="652" t="e">
        <f t="shared" ref="G303:G305" si="63">E303/D303</f>
        <v>#DIV/0!</v>
      </c>
      <c r="H303" s="653">
        <f>E303/C303</f>
        <v>0</v>
      </c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</row>
    <row r="304" spans="1:47" ht="12.75" customHeight="1" x14ac:dyDescent="0.2">
      <c r="A304" s="310">
        <v>38</v>
      </c>
      <c r="B304" s="432" t="s">
        <v>38</v>
      </c>
      <c r="C304" s="548">
        <f t="shared" si="62"/>
        <v>200000</v>
      </c>
      <c r="D304" s="634">
        <f t="shared" si="62"/>
        <v>0</v>
      </c>
      <c r="E304" s="634">
        <f t="shared" si="62"/>
        <v>0</v>
      </c>
      <c r="F304" s="654">
        <f>D304/C304</f>
        <v>0</v>
      </c>
      <c r="G304" s="654" t="e">
        <f t="shared" si="63"/>
        <v>#DIV/0!</v>
      </c>
      <c r="H304" s="655">
        <f>E304/C304</f>
        <v>0</v>
      </c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</row>
    <row r="305" spans="1:47" ht="12.75" customHeight="1" x14ac:dyDescent="0.2">
      <c r="A305" s="307">
        <v>383</v>
      </c>
      <c r="B305" s="454" t="s">
        <v>119</v>
      </c>
      <c r="C305" s="549">
        <f t="shared" si="62"/>
        <v>200000</v>
      </c>
      <c r="D305" s="623">
        <f t="shared" si="62"/>
        <v>0</v>
      </c>
      <c r="E305" s="623">
        <f t="shared" si="62"/>
        <v>0</v>
      </c>
      <c r="F305" s="624">
        <f>D305/C305</f>
        <v>0</v>
      </c>
      <c r="G305" s="624" t="e">
        <f t="shared" si="63"/>
        <v>#DIV/0!</v>
      </c>
      <c r="H305" s="625">
        <f>E305/C305</f>
        <v>0</v>
      </c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</row>
    <row r="306" spans="1:47" ht="12.75" customHeight="1" x14ac:dyDescent="0.2">
      <c r="A306" s="308">
        <v>383</v>
      </c>
      <c r="B306" s="455" t="s">
        <v>119</v>
      </c>
      <c r="C306" s="550">
        <v>200000</v>
      </c>
      <c r="D306" s="626"/>
      <c r="E306" s="626"/>
      <c r="F306" s="616"/>
      <c r="G306" s="616"/>
      <c r="H306" s="617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</row>
    <row r="307" spans="1:47" ht="20.100000000000001" customHeight="1" x14ac:dyDescent="0.2">
      <c r="A307" s="820" t="s">
        <v>282</v>
      </c>
      <c r="B307" s="821"/>
      <c r="C307" s="515">
        <f>C308+C317+C324</f>
        <v>310000</v>
      </c>
      <c r="D307" s="597">
        <f>D308+D317+D324</f>
        <v>70000</v>
      </c>
      <c r="E307" s="597">
        <f>E308+E317+E324</f>
        <v>70000</v>
      </c>
      <c r="F307" s="656">
        <f>D307/C307</f>
        <v>0.22580645161290322</v>
      </c>
      <c r="G307" s="656">
        <f>E307/D307</f>
        <v>1</v>
      </c>
      <c r="H307" s="657">
        <f>E307/C307</f>
        <v>0.22580645161290322</v>
      </c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</row>
    <row r="308" spans="1:47" ht="15" customHeight="1" x14ac:dyDescent="0.2">
      <c r="A308" s="304" t="s">
        <v>302</v>
      </c>
      <c r="B308" s="453" t="s">
        <v>346</v>
      </c>
      <c r="C308" s="516">
        <f>C311</f>
        <v>220000</v>
      </c>
      <c r="D308" s="599"/>
      <c r="E308" s="599">
        <f>E311</f>
        <v>0</v>
      </c>
      <c r="F308" s="650">
        <f>D308/C308</f>
        <v>0</v>
      </c>
      <c r="G308" s="650" t="e">
        <f>E308/D308</f>
        <v>#DIV/0!</v>
      </c>
      <c r="H308" s="651">
        <f>E308/C308</f>
        <v>0</v>
      </c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</row>
    <row r="309" spans="1:47" ht="15" customHeight="1" x14ac:dyDescent="0.2">
      <c r="A309" s="326"/>
      <c r="B309" s="470" t="s">
        <v>327</v>
      </c>
      <c r="C309" s="516"/>
      <c r="D309" s="598"/>
      <c r="E309" s="598"/>
      <c r="F309" s="601"/>
      <c r="G309" s="601"/>
      <c r="H309" s="602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</row>
    <row r="310" spans="1:47" ht="12.75" customHeight="1" x14ac:dyDescent="0.2">
      <c r="A310" s="332" t="s">
        <v>108</v>
      </c>
      <c r="B310" s="267" t="s">
        <v>129</v>
      </c>
      <c r="C310" s="517"/>
      <c r="D310" s="615"/>
      <c r="E310" s="615"/>
      <c r="F310" s="616"/>
      <c r="G310" s="616"/>
      <c r="H310" s="617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</row>
    <row r="311" spans="1:47" ht="12.75" customHeight="1" x14ac:dyDescent="0.2">
      <c r="A311" s="328">
        <v>3</v>
      </c>
      <c r="B311" s="471" t="s">
        <v>68</v>
      </c>
      <c r="C311" s="518">
        <f t="shared" ref="C311:E312" si="64">C312</f>
        <v>220000</v>
      </c>
      <c r="D311" s="633">
        <f t="shared" si="64"/>
        <v>0</v>
      </c>
      <c r="E311" s="633">
        <f t="shared" si="64"/>
        <v>0</v>
      </c>
      <c r="F311" s="652">
        <f>D311/C311</f>
        <v>0</v>
      </c>
      <c r="G311" s="652" t="e">
        <f t="shared" ref="G311:G313" si="65">E311/D311</f>
        <v>#DIV/0!</v>
      </c>
      <c r="H311" s="653">
        <f>E311/C311</f>
        <v>0</v>
      </c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</row>
    <row r="312" spans="1:47" ht="12.75" customHeight="1" x14ac:dyDescent="0.2">
      <c r="A312" s="274">
        <v>35</v>
      </c>
      <c r="B312" s="432" t="s">
        <v>348</v>
      </c>
      <c r="C312" s="519">
        <f t="shared" si="64"/>
        <v>220000</v>
      </c>
      <c r="D312" s="634">
        <f t="shared" si="64"/>
        <v>0</v>
      </c>
      <c r="E312" s="634">
        <f t="shared" si="64"/>
        <v>0</v>
      </c>
      <c r="F312" s="654">
        <f>D312/C312</f>
        <v>0</v>
      </c>
      <c r="G312" s="654" t="e">
        <f t="shared" si="65"/>
        <v>#DIV/0!</v>
      </c>
      <c r="H312" s="655">
        <f>E312/C312</f>
        <v>0</v>
      </c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</row>
    <row r="313" spans="1:47" ht="12.75" customHeight="1" x14ac:dyDescent="0.2">
      <c r="A313" s="333">
        <v>351</v>
      </c>
      <c r="B313" s="437" t="s">
        <v>349</v>
      </c>
      <c r="C313" s="535">
        <f>C314+C315+C316</f>
        <v>220000</v>
      </c>
      <c r="D313" s="623">
        <f>D314+D315+D316</f>
        <v>0</v>
      </c>
      <c r="E313" s="623">
        <f>E314+E315+E316</f>
        <v>0</v>
      </c>
      <c r="F313" s="624">
        <f>D313/C313</f>
        <v>0</v>
      </c>
      <c r="G313" s="624" t="e">
        <f t="shared" si="65"/>
        <v>#DIV/0!</v>
      </c>
      <c r="H313" s="625">
        <f>E313/C313</f>
        <v>0</v>
      </c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</row>
    <row r="314" spans="1:47" ht="12.75" customHeight="1" x14ac:dyDescent="0.2">
      <c r="A314" s="334">
        <v>351</v>
      </c>
      <c r="B314" s="435" t="s">
        <v>347</v>
      </c>
      <c r="C314" s="522">
        <v>50000</v>
      </c>
      <c r="D314" s="615"/>
      <c r="E314" s="615"/>
      <c r="F314" s="616"/>
      <c r="G314" s="616"/>
      <c r="H314" s="617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</row>
    <row r="315" spans="1:47" ht="12.75" customHeight="1" x14ac:dyDescent="0.2">
      <c r="A315" s="334">
        <v>351</v>
      </c>
      <c r="B315" s="435" t="s">
        <v>350</v>
      </c>
      <c r="C315" s="522">
        <v>80000</v>
      </c>
      <c r="D315" s="615"/>
      <c r="E315" s="615"/>
      <c r="F315" s="616"/>
      <c r="G315" s="616"/>
      <c r="H315" s="617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</row>
    <row r="316" spans="1:47" ht="12.75" customHeight="1" x14ac:dyDescent="0.2">
      <c r="A316" s="334">
        <v>351</v>
      </c>
      <c r="B316" s="435" t="s">
        <v>391</v>
      </c>
      <c r="C316" s="522">
        <v>90000</v>
      </c>
      <c r="D316" s="615"/>
      <c r="E316" s="615"/>
      <c r="F316" s="616"/>
      <c r="G316" s="616"/>
      <c r="H316" s="617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</row>
    <row r="317" spans="1:47" ht="15" customHeight="1" x14ac:dyDescent="0.2">
      <c r="A317" s="304" t="s">
        <v>351</v>
      </c>
      <c r="B317" s="453" t="s">
        <v>143</v>
      </c>
      <c r="C317" s="516">
        <f>C320</f>
        <v>70000</v>
      </c>
      <c r="D317" s="599">
        <v>70000</v>
      </c>
      <c r="E317" s="599">
        <v>70000</v>
      </c>
      <c r="F317" s="601">
        <f>D317/C317</f>
        <v>1</v>
      </c>
      <c r="G317" s="601">
        <f>E317/D317</f>
        <v>1</v>
      </c>
      <c r="H317" s="602">
        <f>E317/C317</f>
        <v>1</v>
      </c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</row>
    <row r="318" spans="1:47" ht="15" customHeight="1" x14ac:dyDescent="0.2">
      <c r="A318" s="305"/>
      <c r="B318" s="453" t="s">
        <v>327</v>
      </c>
      <c r="C318" s="516"/>
      <c r="D318" s="598"/>
      <c r="E318" s="598"/>
      <c r="F318" s="601"/>
      <c r="G318" s="601"/>
      <c r="H318" s="602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</row>
    <row r="319" spans="1:47" ht="12.75" customHeight="1" x14ac:dyDescent="0.2">
      <c r="A319" s="335" t="s">
        <v>108</v>
      </c>
      <c r="B319" s="473" t="s">
        <v>129</v>
      </c>
      <c r="C319" s="517"/>
      <c r="D319" s="615"/>
      <c r="E319" s="615"/>
      <c r="F319" s="616"/>
      <c r="G319" s="616"/>
      <c r="H319" s="617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</row>
    <row r="320" spans="1:47" ht="12.75" customHeight="1" x14ac:dyDescent="0.2">
      <c r="A320" s="273">
        <v>3</v>
      </c>
      <c r="B320" s="431" t="s">
        <v>68</v>
      </c>
      <c r="C320" s="518">
        <f t="shared" ref="C320:E322" si="66">C321</f>
        <v>70000</v>
      </c>
      <c r="D320" s="633">
        <f t="shared" si="66"/>
        <v>0</v>
      </c>
      <c r="E320" s="633">
        <f t="shared" si="66"/>
        <v>0</v>
      </c>
      <c r="F320" s="652">
        <f>D320/C320</f>
        <v>0</v>
      </c>
      <c r="G320" s="652" t="e">
        <f t="shared" ref="G320:G322" si="67">E320/D320</f>
        <v>#DIV/0!</v>
      </c>
      <c r="H320" s="653">
        <f>E320/C320</f>
        <v>0</v>
      </c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</row>
    <row r="321" spans="1:47" ht="12.75" customHeight="1" x14ac:dyDescent="0.2">
      <c r="A321" s="274">
        <v>35</v>
      </c>
      <c r="B321" s="432" t="s">
        <v>81</v>
      </c>
      <c r="C321" s="519">
        <f t="shared" si="66"/>
        <v>70000</v>
      </c>
      <c r="D321" s="634">
        <f t="shared" si="66"/>
        <v>0</v>
      </c>
      <c r="E321" s="634">
        <f t="shared" si="66"/>
        <v>0</v>
      </c>
      <c r="F321" s="654">
        <f>D321/C321</f>
        <v>0</v>
      </c>
      <c r="G321" s="654" t="e">
        <f t="shared" si="67"/>
        <v>#DIV/0!</v>
      </c>
      <c r="H321" s="655">
        <f>E321/C321</f>
        <v>0</v>
      </c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</row>
    <row r="322" spans="1:47" ht="12.75" customHeight="1" x14ac:dyDescent="0.2">
      <c r="A322" s="336">
        <v>352</v>
      </c>
      <c r="B322" s="437" t="s">
        <v>155</v>
      </c>
      <c r="C322" s="535">
        <f t="shared" si="66"/>
        <v>70000</v>
      </c>
      <c r="D322" s="623">
        <f t="shared" si="66"/>
        <v>0</v>
      </c>
      <c r="E322" s="623">
        <f t="shared" si="66"/>
        <v>0</v>
      </c>
      <c r="F322" s="624">
        <f>D322/C322</f>
        <v>0</v>
      </c>
      <c r="G322" s="624" t="e">
        <f t="shared" si="67"/>
        <v>#DIV/0!</v>
      </c>
      <c r="H322" s="625">
        <f>E322/C322</f>
        <v>0</v>
      </c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</row>
    <row r="323" spans="1:47" ht="12.75" customHeight="1" x14ac:dyDescent="0.2">
      <c r="A323" s="334">
        <v>352</v>
      </c>
      <c r="B323" s="435" t="s">
        <v>252</v>
      </c>
      <c r="C323" s="522">
        <v>70000</v>
      </c>
      <c r="D323" s="626"/>
      <c r="E323" s="626"/>
      <c r="F323" s="616"/>
      <c r="G323" s="616"/>
      <c r="H323" s="617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</row>
    <row r="324" spans="1:47" ht="15" customHeight="1" x14ac:dyDescent="0.2">
      <c r="A324" s="304" t="s">
        <v>439</v>
      </c>
      <c r="B324" s="453" t="s">
        <v>143</v>
      </c>
      <c r="C324" s="516">
        <f>C327</f>
        <v>20000</v>
      </c>
      <c r="D324" s="599"/>
      <c r="E324" s="599"/>
      <c r="F324" s="601">
        <f>D324/C324</f>
        <v>0</v>
      </c>
      <c r="G324" s="601" t="e">
        <f>E324/D324</f>
        <v>#DIV/0!</v>
      </c>
      <c r="H324" s="602">
        <f>E324/C324</f>
        <v>0</v>
      </c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</row>
    <row r="325" spans="1:47" ht="15" customHeight="1" x14ac:dyDescent="0.2">
      <c r="A325" s="305"/>
      <c r="B325" s="453" t="s">
        <v>327</v>
      </c>
      <c r="C325" s="516"/>
      <c r="D325" s="598"/>
      <c r="E325" s="598"/>
      <c r="F325" s="601"/>
      <c r="G325" s="601"/>
      <c r="H325" s="602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</row>
    <row r="326" spans="1:47" ht="12.75" customHeight="1" x14ac:dyDescent="0.2">
      <c r="A326" s="335" t="s">
        <v>108</v>
      </c>
      <c r="B326" s="473" t="s">
        <v>129</v>
      </c>
      <c r="C326" s="517"/>
      <c r="D326" s="615"/>
      <c r="E326" s="615"/>
      <c r="F326" s="616"/>
      <c r="G326" s="616"/>
      <c r="H326" s="617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</row>
    <row r="327" spans="1:47" ht="12.75" customHeight="1" x14ac:dyDescent="0.2">
      <c r="A327" s="273">
        <v>3</v>
      </c>
      <c r="B327" s="431" t="s">
        <v>68</v>
      </c>
      <c r="C327" s="518">
        <f t="shared" ref="C327:E329" si="68">C328</f>
        <v>20000</v>
      </c>
      <c r="D327" s="633">
        <f t="shared" si="68"/>
        <v>0</v>
      </c>
      <c r="E327" s="633">
        <f t="shared" si="68"/>
        <v>0</v>
      </c>
      <c r="F327" s="652">
        <f>D327/C327</f>
        <v>0</v>
      </c>
      <c r="G327" s="652" t="e">
        <f t="shared" ref="G327:G329" si="69">E327/D327</f>
        <v>#DIV/0!</v>
      </c>
      <c r="H327" s="653">
        <f>E327/C327</f>
        <v>0</v>
      </c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</row>
    <row r="328" spans="1:47" ht="12.75" customHeight="1" x14ac:dyDescent="0.2">
      <c r="A328" s="274">
        <v>35</v>
      </c>
      <c r="B328" s="432" t="s">
        <v>81</v>
      </c>
      <c r="C328" s="519">
        <f t="shared" si="68"/>
        <v>20000</v>
      </c>
      <c r="D328" s="634">
        <f t="shared" si="68"/>
        <v>0</v>
      </c>
      <c r="E328" s="634">
        <f t="shared" si="68"/>
        <v>0</v>
      </c>
      <c r="F328" s="654">
        <f>D328/C328</f>
        <v>0</v>
      </c>
      <c r="G328" s="654" t="e">
        <f t="shared" si="69"/>
        <v>#DIV/0!</v>
      </c>
      <c r="H328" s="655">
        <f>E328/C328</f>
        <v>0</v>
      </c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</row>
    <row r="329" spans="1:47" ht="12.75" customHeight="1" x14ac:dyDescent="0.2">
      <c r="A329" s="754">
        <v>352</v>
      </c>
      <c r="B329" s="755" t="s">
        <v>424</v>
      </c>
      <c r="C329" s="535">
        <f t="shared" si="68"/>
        <v>20000</v>
      </c>
      <c r="D329" s="623">
        <f t="shared" si="68"/>
        <v>0</v>
      </c>
      <c r="E329" s="623">
        <f t="shared" si="68"/>
        <v>0</v>
      </c>
      <c r="F329" s="624">
        <f>D329/C329</f>
        <v>0</v>
      </c>
      <c r="G329" s="624" t="e">
        <f t="shared" si="69"/>
        <v>#DIV/0!</v>
      </c>
      <c r="H329" s="625">
        <f>E329/C329</f>
        <v>0</v>
      </c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</row>
    <row r="330" spans="1:47" ht="12.75" customHeight="1" x14ac:dyDescent="0.2">
      <c r="A330" s="334">
        <v>352</v>
      </c>
      <c r="B330" s="750" t="s">
        <v>424</v>
      </c>
      <c r="C330" s="522">
        <v>20000</v>
      </c>
      <c r="D330" s="626"/>
      <c r="E330" s="626"/>
      <c r="F330" s="616"/>
      <c r="G330" s="616"/>
      <c r="H330" s="617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</row>
    <row r="331" spans="1:47" ht="20.100000000000001" customHeight="1" x14ac:dyDescent="0.2">
      <c r="A331" s="337"/>
      <c r="B331" s="474" t="s">
        <v>279</v>
      </c>
      <c r="C331" s="553"/>
      <c r="D331" s="638"/>
      <c r="E331" s="638"/>
      <c r="F331" s="639"/>
      <c r="G331" s="639"/>
      <c r="H331" s="640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</row>
    <row r="332" spans="1:47" ht="20.100000000000001" customHeight="1" x14ac:dyDescent="0.2">
      <c r="A332" s="816" t="s">
        <v>286</v>
      </c>
      <c r="B332" s="822"/>
      <c r="C332" s="554">
        <f>C334+C342+C350+C358+C365+C372+C379</f>
        <v>375000</v>
      </c>
      <c r="D332" s="597">
        <f>D334+D342+D350+D358+D365+D372+D379</f>
        <v>385000</v>
      </c>
      <c r="E332" s="597">
        <f>E334+E342+E350+E358+E365+E372+E379</f>
        <v>315000</v>
      </c>
      <c r="F332" s="656">
        <f>D332/C332</f>
        <v>1.0266666666666666</v>
      </c>
      <c r="G332" s="656">
        <f>E332/D332</f>
        <v>0.81818181818181823</v>
      </c>
      <c r="H332" s="657">
        <f>E332/C332</f>
        <v>0.84</v>
      </c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</row>
    <row r="333" spans="1:47" ht="12.75" customHeight="1" x14ac:dyDescent="0.2">
      <c r="A333" s="338" t="s">
        <v>303</v>
      </c>
      <c r="B333" s="239" t="s">
        <v>219</v>
      </c>
      <c r="C333" s="555"/>
      <c r="D333" s="598"/>
      <c r="E333" s="598"/>
      <c r="F333" s="601"/>
      <c r="G333" s="601"/>
      <c r="H333" s="602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</row>
    <row r="334" spans="1:47" ht="15" customHeight="1" x14ac:dyDescent="0.2">
      <c r="A334" s="339"/>
      <c r="B334" s="240" t="s">
        <v>220</v>
      </c>
      <c r="C334" s="546">
        <f>C337</f>
        <v>100000</v>
      </c>
      <c r="D334" s="599">
        <v>100000</v>
      </c>
      <c r="E334" s="599">
        <v>100000</v>
      </c>
      <c r="F334" s="601">
        <f>D334/C334</f>
        <v>1</v>
      </c>
      <c r="G334" s="601">
        <f>E334/D334</f>
        <v>1</v>
      </c>
      <c r="H334" s="602">
        <f>E334/C334</f>
        <v>1</v>
      </c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</row>
    <row r="335" spans="1:47" ht="15" customHeight="1" x14ac:dyDescent="0.2">
      <c r="A335" s="340"/>
      <c r="B335" s="462" t="s">
        <v>326</v>
      </c>
      <c r="C335" s="546"/>
      <c r="D335" s="598"/>
      <c r="E335" s="598"/>
      <c r="F335" s="601"/>
      <c r="G335" s="601"/>
      <c r="H335" s="602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</row>
    <row r="336" spans="1:47" ht="12.75" customHeight="1" x14ac:dyDescent="0.2">
      <c r="A336" s="341" t="s">
        <v>107</v>
      </c>
      <c r="B336" s="466" t="s">
        <v>129</v>
      </c>
      <c r="C336" s="547"/>
      <c r="D336" s="615"/>
      <c r="E336" s="615"/>
      <c r="F336" s="616"/>
      <c r="G336" s="616"/>
      <c r="H336" s="617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</row>
    <row r="337" spans="1:47" ht="12.75" customHeight="1" x14ac:dyDescent="0.2">
      <c r="A337" s="273">
        <v>3</v>
      </c>
      <c r="B337" s="431" t="s">
        <v>68</v>
      </c>
      <c r="C337" s="534">
        <f t="shared" ref="C337:E339" si="70">C338</f>
        <v>100000</v>
      </c>
      <c r="D337" s="633">
        <f t="shared" si="70"/>
        <v>0</v>
      </c>
      <c r="E337" s="633">
        <f t="shared" si="70"/>
        <v>0</v>
      </c>
      <c r="F337" s="652">
        <f>D337/C337</f>
        <v>0</v>
      </c>
      <c r="G337" s="652" t="e">
        <f t="shared" ref="G337:G339" si="71">E337/D337</f>
        <v>#DIV/0!</v>
      </c>
      <c r="H337" s="653">
        <f>E337/C337</f>
        <v>0</v>
      </c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</row>
    <row r="338" spans="1:47" ht="12.75" customHeight="1" x14ac:dyDescent="0.2">
      <c r="A338" s="274">
        <v>38</v>
      </c>
      <c r="B338" s="432" t="s">
        <v>38</v>
      </c>
      <c r="C338" s="548">
        <f t="shared" si="70"/>
        <v>100000</v>
      </c>
      <c r="D338" s="634">
        <f t="shared" si="70"/>
        <v>0</v>
      </c>
      <c r="E338" s="634">
        <f t="shared" si="70"/>
        <v>0</v>
      </c>
      <c r="F338" s="654">
        <f>D338/C338</f>
        <v>0</v>
      </c>
      <c r="G338" s="654" t="e">
        <f t="shared" si="71"/>
        <v>#DIV/0!</v>
      </c>
      <c r="H338" s="655">
        <f>E338/C338</f>
        <v>0</v>
      </c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</row>
    <row r="339" spans="1:47" ht="12.75" customHeight="1" x14ac:dyDescent="0.2">
      <c r="A339" s="307">
        <v>381</v>
      </c>
      <c r="B339" s="475" t="s">
        <v>121</v>
      </c>
      <c r="C339" s="549">
        <f t="shared" si="70"/>
        <v>100000</v>
      </c>
      <c r="D339" s="623">
        <f t="shared" si="70"/>
        <v>0</v>
      </c>
      <c r="E339" s="623">
        <f t="shared" si="70"/>
        <v>0</v>
      </c>
      <c r="F339" s="624">
        <f>D339/C339</f>
        <v>0</v>
      </c>
      <c r="G339" s="624" t="e">
        <f t="shared" si="71"/>
        <v>#DIV/0!</v>
      </c>
      <c r="H339" s="625">
        <f>E339/C339</f>
        <v>0</v>
      </c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</row>
    <row r="340" spans="1:47" ht="12.75" customHeight="1" x14ac:dyDescent="0.2">
      <c r="A340" s="308">
        <v>381</v>
      </c>
      <c r="B340" s="476" t="s">
        <v>121</v>
      </c>
      <c r="C340" s="550">
        <v>100000</v>
      </c>
      <c r="D340" s="626"/>
      <c r="E340" s="626"/>
      <c r="F340" s="616"/>
      <c r="G340" s="616"/>
      <c r="H340" s="617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</row>
    <row r="341" spans="1:47" ht="25.5" x14ac:dyDescent="0.2">
      <c r="A341" s="342" t="s">
        <v>304</v>
      </c>
      <c r="B341" s="756" t="s">
        <v>440</v>
      </c>
      <c r="C341" s="546"/>
      <c r="D341" s="598"/>
      <c r="E341" s="598"/>
      <c r="F341" s="601"/>
      <c r="G341" s="601"/>
      <c r="H341" s="602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</row>
    <row r="342" spans="1:47" x14ac:dyDescent="0.2">
      <c r="A342" s="343" t="s">
        <v>114</v>
      </c>
      <c r="B342" s="241" t="s">
        <v>78</v>
      </c>
      <c r="C342" s="546">
        <f>C345</f>
        <v>20000</v>
      </c>
      <c r="D342" s="599">
        <f>D345</f>
        <v>0</v>
      </c>
      <c r="E342" s="599">
        <f>E345</f>
        <v>0</v>
      </c>
      <c r="F342" s="650">
        <f>D342/C342</f>
        <v>0</v>
      </c>
      <c r="G342" s="650" t="e">
        <f>E342/D342</f>
        <v>#DIV/0!</v>
      </c>
      <c r="H342" s="651">
        <f>E342/C342</f>
        <v>0</v>
      </c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</row>
    <row r="343" spans="1:47" ht="15" customHeight="1" x14ac:dyDescent="0.2">
      <c r="A343" s="344"/>
      <c r="B343" s="241" t="s">
        <v>326</v>
      </c>
      <c r="C343" s="546"/>
      <c r="D343" s="598"/>
      <c r="E343" s="598"/>
      <c r="F343" s="601"/>
      <c r="G343" s="601"/>
      <c r="H343" s="602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</row>
    <row r="344" spans="1:47" ht="12.75" customHeight="1" x14ac:dyDescent="0.2">
      <c r="A344" s="345" t="s">
        <v>107</v>
      </c>
      <c r="B344" s="477" t="s">
        <v>129</v>
      </c>
      <c r="C344" s="556"/>
      <c r="D344" s="615"/>
      <c r="E344" s="615"/>
      <c r="F344" s="616"/>
      <c r="G344" s="616"/>
      <c r="H344" s="617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</row>
    <row r="345" spans="1:47" ht="12.75" customHeight="1" x14ac:dyDescent="0.2">
      <c r="A345" s="273">
        <v>3</v>
      </c>
      <c r="B345" s="431" t="s">
        <v>68</v>
      </c>
      <c r="C345" s="534">
        <f t="shared" ref="C345:E347" si="72">C346</f>
        <v>20000</v>
      </c>
      <c r="D345" s="633">
        <f t="shared" si="72"/>
        <v>0</v>
      </c>
      <c r="E345" s="633">
        <f t="shared" si="72"/>
        <v>0</v>
      </c>
      <c r="F345" s="652">
        <f>D345/C345</f>
        <v>0</v>
      </c>
      <c r="G345" s="652" t="e">
        <f t="shared" ref="G345:G347" si="73">E345/D345</f>
        <v>#DIV/0!</v>
      </c>
      <c r="H345" s="653">
        <f>E345/C345</f>
        <v>0</v>
      </c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</row>
    <row r="346" spans="1:47" ht="12.75" customHeight="1" x14ac:dyDescent="0.2">
      <c r="A346" s="274">
        <v>38</v>
      </c>
      <c r="B346" s="432" t="s">
        <v>38</v>
      </c>
      <c r="C346" s="548">
        <f t="shared" si="72"/>
        <v>20000</v>
      </c>
      <c r="D346" s="634">
        <f t="shared" si="72"/>
        <v>0</v>
      </c>
      <c r="E346" s="634">
        <f t="shared" si="72"/>
        <v>0</v>
      </c>
      <c r="F346" s="654">
        <f>D346/C346</f>
        <v>0</v>
      </c>
      <c r="G346" s="654" t="e">
        <f t="shared" si="73"/>
        <v>#DIV/0!</v>
      </c>
      <c r="H346" s="655">
        <f>E346/C346</f>
        <v>0</v>
      </c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</row>
    <row r="347" spans="1:47" ht="12.75" customHeight="1" x14ac:dyDescent="0.2">
      <c r="A347" s="346">
        <v>381</v>
      </c>
      <c r="B347" s="478" t="s">
        <v>317</v>
      </c>
      <c r="C347" s="549">
        <f t="shared" si="72"/>
        <v>20000</v>
      </c>
      <c r="D347" s="623">
        <f t="shared" si="72"/>
        <v>0</v>
      </c>
      <c r="E347" s="623">
        <f t="shared" si="72"/>
        <v>0</v>
      </c>
      <c r="F347" s="624">
        <f>D347/C347</f>
        <v>0</v>
      </c>
      <c r="G347" s="624" t="e">
        <f t="shared" si="73"/>
        <v>#DIV/0!</v>
      </c>
      <c r="H347" s="625">
        <f>E347/C347</f>
        <v>0</v>
      </c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</row>
    <row r="348" spans="1:47" ht="12.75" customHeight="1" x14ac:dyDescent="0.2">
      <c r="A348" s="347">
        <v>381</v>
      </c>
      <c r="B348" s="466" t="s">
        <v>39</v>
      </c>
      <c r="C348" s="557">
        <v>20000</v>
      </c>
      <c r="D348" s="615"/>
      <c r="E348" s="615"/>
      <c r="F348" s="616"/>
      <c r="G348" s="616"/>
      <c r="H348" s="617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</row>
    <row r="349" spans="1:47" ht="25.5" x14ac:dyDescent="0.2">
      <c r="A349" s="342" t="s">
        <v>355</v>
      </c>
      <c r="B349" s="756" t="s">
        <v>441</v>
      </c>
      <c r="C349" s="546"/>
      <c r="D349" s="598"/>
      <c r="E349" s="598"/>
      <c r="F349" s="601"/>
      <c r="G349" s="601"/>
      <c r="H349" s="602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</row>
    <row r="350" spans="1:47" ht="15" customHeight="1" x14ac:dyDescent="0.2">
      <c r="A350" s="343" t="s">
        <v>114</v>
      </c>
      <c r="B350" s="241" t="s">
        <v>78</v>
      </c>
      <c r="C350" s="546">
        <f>C353</f>
        <v>60000</v>
      </c>
      <c r="D350" s="599">
        <f>D353</f>
        <v>0</v>
      </c>
      <c r="E350" s="599">
        <f>E353</f>
        <v>0</v>
      </c>
      <c r="F350" s="650">
        <f>D350/C350</f>
        <v>0</v>
      </c>
      <c r="G350" s="650" t="e">
        <f>E350/D350</f>
        <v>#DIV/0!</v>
      </c>
      <c r="H350" s="651">
        <f>E350/C350</f>
        <v>0</v>
      </c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</row>
    <row r="351" spans="1:47" ht="15" customHeight="1" x14ac:dyDescent="0.2">
      <c r="A351" s="344"/>
      <c r="B351" s="241" t="s">
        <v>326</v>
      </c>
      <c r="C351" s="546"/>
      <c r="D351" s="598"/>
      <c r="E351" s="598"/>
      <c r="F351" s="601"/>
      <c r="G351" s="601"/>
      <c r="H351" s="602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</row>
    <row r="352" spans="1:47" ht="15" customHeight="1" x14ac:dyDescent="0.2">
      <c r="A352" s="345" t="s">
        <v>107</v>
      </c>
      <c r="B352" s="477" t="s">
        <v>129</v>
      </c>
      <c r="C352" s="556"/>
      <c r="D352" s="615"/>
      <c r="E352" s="615"/>
      <c r="F352" s="616"/>
      <c r="G352" s="616"/>
      <c r="H352" s="617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</row>
    <row r="353" spans="1:47" ht="12.75" customHeight="1" x14ac:dyDescent="0.2">
      <c r="A353" s="273">
        <v>3</v>
      </c>
      <c r="B353" s="431" t="s">
        <v>68</v>
      </c>
      <c r="C353" s="534">
        <f t="shared" ref="C353:E355" si="74">C354</f>
        <v>60000</v>
      </c>
      <c r="D353" s="633">
        <f t="shared" si="74"/>
        <v>0</v>
      </c>
      <c r="E353" s="633">
        <f t="shared" si="74"/>
        <v>0</v>
      </c>
      <c r="F353" s="652">
        <f>D353/C353</f>
        <v>0</v>
      </c>
      <c r="G353" s="652" t="e">
        <f t="shared" ref="G353:G355" si="75">E353/D353</f>
        <v>#DIV/0!</v>
      </c>
      <c r="H353" s="653">
        <f>E353/C353</f>
        <v>0</v>
      </c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</row>
    <row r="354" spans="1:47" ht="12.75" customHeight="1" x14ac:dyDescent="0.2">
      <c r="A354" s="274">
        <v>38</v>
      </c>
      <c r="B354" s="432" t="s">
        <v>38</v>
      </c>
      <c r="C354" s="548">
        <f t="shared" si="74"/>
        <v>60000</v>
      </c>
      <c r="D354" s="634">
        <f t="shared" si="74"/>
        <v>0</v>
      </c>
      <c r="E354" s="634">
        <f t="shared" si="74"/>
        <v>0</v>
      </c>
      <c r="F354" s="654">
        <f>D354/C354</f>
        <v>0</v>
      </c>
      <c r="G354" s="654" t="e">
        <f t="shared" si="75"/>
        <v>#DIV/0!</v>
      </c>
      <c r="H354" s="655">
        <f>E354/C354</f>
        <v>0</v>
      </c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</row>
    <row r="355" spans="1:47" ht="12.75" customHeight="1" x14ac:dyDescent="0.2">
      <c r="A355" s="346">
        <v>381</v>
      </c>
      <c r="B355" s="478" t="s">
        <v>317</v>
      </c>
      <c r="C355" s="549">
        <f t="shared" si="74"/>
        <v>60000</v>
      </c>
      <c r="D355" s="623">
        <f t="shared" si="74"/>
        <v>0</v>
      </c>
      <c r="E355" s="623">
        <f t="shared" si="74"/>
        <v>0</v>
      </c>
      <c r="F355" s="624">
        <f>D355/C355</f>
        <v>0</v>
      </c>
      <c r="G355" s="624" t="e">
        <f t="shared" si="75"/>
        <v>#DIV/0!</v>
      </c>
      <c r="H355" s="625">
        <f>E355/C355</f>
        <v>0</v>
      </c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</row>
    <row r="356" spans="1:47" ht="12.75" customHeight="1" x14ac:dyDescent="0.2">
      <c r="A356" s="347">
        <v>381</v>
      </c>
      <c r="B356" s="466" t="s">
        <v>39</v>
      </c>
      <c r="C356" s="557">
        <v>60000</v>
      </c>
      <c r="D356" s="615"/>
      <c r="E356" s="615"/>
      <c r="F356" s="616"/>
      <c r="G356" s="616"/>
      <c r="H356" s="617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</row>
    <row r="357" spans="1:47" ht="12.75" customHeight="1" x14ac:dyDescent="0.2">
      <c r="A357" s="342" t="s">
        <v>454</v>
      </c>
      <c r="B357" s="239" t="s">
        <v>267</v>
      </c>
      <c r="C357" s="546"/>
      <c r="D357" s="598"/>
      <c r="E357" s="598"/>
      <c r="F357" s="601"/>
      <c r="G357" s="601"/>
      <c r="H357" s="602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</row>
    <row r="358" spans="1:47" ht="15" customHeight="1" x14ac:dyDescent="0.2">
      <c r="A358" s="343" t="s">
        <v>114</v>
      </c>
      <c r="B358" s="241" t="s">
        <v>78</v>
      </c>
      <c r="C358" s="546">
        <f>C361</f>
        <v>10000</v>
      </c>
      <c r="D358" s="599">
        <v>15000</v>
      </c>
      <c r="E358" s="599">
        <v>15000</v>
      </c>
      <c r="F358" s="650">
        <f>D358/C358</f>
        <v>1.5</v>
      </c>
      <c r="G358" s="650">
        <f>E358/D358</f>
        <v>1</v>
      </c>
      <c r="H358" s="651">
        <f>E358/C358</f>
        <v>1.5</v>
      </c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</row>
    <row r="359" spans="1:47" ht="15" customHeight="1" x14ac:dyDescent="0.2">
      <c r="A359" s="344"/>
      <c r="B359" s="241" t="s">
        <v>326</v>
      </c>
      <c r="C359" s="546"/>
      <c r="D359" s="598"/>
      <c r="E359" s="598"/>
      <c r="F359" s="601"/>
      <c r="G359" s="601"/>
      <c r="H359" s="602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</row>
    <row r="360" spans="1:47" ht="12.75" customHeight="1" x14ac:dyDescent="0.2">
      <c r="A360" s="345" t="s">
        <v>107</v>
      </c>
      <c r="B360" s="477" t="s">
        <v>129</v>
      </c>
      <c r="C360" s="556"/>
      <c r="D360" s="615"/>
      <c r="E360" s="615"/>
      <c r="F360" s="616"/>
      <c r="G360" s="616"/>
      <c r="H360" s="617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</row>
    <row r="361" spans="1:47" ht="12.75" customHeight="1" x14ac:dyDescent="0.2">
      <c r="A361" s="273">
        <v>3</v>
      </c>
      <c r="B361" s="431" t="s">
        <v>68</v>
      </c>
      <c r="C361" s="534">
        <f t="shared" ref="C361:E363" si="76">C362</f>
        <v>10000</v>
      </c>
      <c r="D361" s="633">
        <f t="shared" si="76"/>
        <v>0</v>
      </c>
      <c r="E361" s="633">
        <f t="shared" si="76"/>
        <v>0</v>
      </c>
      <c r="F361" s="652">
        <f>D361/C361</f>
        <v>0</v>
      </c>
      <c r="G361" s="652" t="e">
        <f t="shared" ref="G361:G363" si="77">E361/D361</f>
        <v>#DIV/0!</v>
      </c>
      <c r="H361" s="653">
        <f>E361/C361</f>
        <v>0</v>
      </c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</row>
    <row r="362" spans="1:47" x14ac:dyDescent="0.2">
      <c r="A362" s="274">
        <v>38</v>
      </c>
      <c r="B362" s="432" t="s">
        <v>38</v>
      </c>
      <c r="C362" s="548">
        <f t="shared" si="76"/>
        <v>10000</v>
      </c>
      <c r="D362" s="634">
        <f t="shared" si="76"/>
        <v>0</v>
      </c>
      <c r="E362" s="634">
        <f t="shared" si="76"/>
        <v>0</v>
      </c>
      <c r="F362" s="654">
        <f>D362/C362</f>
        <v>0</v>
      </c>
      <c r="G362" s="654" t="e">
        <f t="shared" si="77"/>
        <v>#DIV/0!</v>
      </c>
      <c r="H362" s="655">
        <f>E362/C362</f>
        <v>0</v>
      </c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</row>
    <row r="363" spans="1:47" ht="12.75" customHeight="1" x14ac:dyDescent="0.2">
      <c r="A363" s="346">
        <v>381</v>
      </c>
      <c r="B363" s="478" t="s">
        <v>317</v>
      </c>
      <c r="C363" s="549">
        <f t="shared" si="76"/>
        <v>10000</v>
      </c>
      <c r="D363" s="623">
        <f t="shared" si="76"/>
        <v>0</v>
      </c>
      <c r="E363" s="623">
        <f t="shared" si="76"/>
        <v>0</v>
      </c>
      <c r="F363" s="624">
        <f>D363/C363</f>
        <v>0</v>
      </c>
      <c r="G363" s="624" t="e">
        <f t="shared" si="77"/>
        <v>#DIV/0!</v>
      </c>
      <c r="H363" s="625">
        <f>E363/C363</f>
        <v>0</v>
      </c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</row>
    <row r="364" spans="1:47" ht="12.75" customHeight="1" x14ac:dyDescent="0.2">
      <c r="A364" s="347">
        <v>381</v>
      </c>
      <c r="B364" s="466" t="s">
        <v>39</v>
      </c>
      <c r="C364" s="557">
        <v>10000</v>
      </c>
      <c r="D364" s="626"/>
      <c r="E364" s="626"/>
      <c r="F364" s="616"/>
      <c r="G364" s="616"/>
      <c r="H364" s="617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</row>
    <row r="365" spans="1:47" ht="15" customHeight="1" x14ac:dyDescent="0.2">
      <c r="A365" s="321" t="s">
        <v>364</v>
      </c>
      <c r="B365" s="206" t="s">
        <v>262</v>
      </c>
      <c r="C365" s="546">
        <f>C368</f>
        <v>100000</v>
      </c>
      <c r="D365" s="599">
        <v>110000</v>
      </c>
      <c r="E365" s="599">
        <v>110000</v>
      </c>
      <c r="F365" s="650">
        <f>D365/C365</f>
        <v>1.1000000000000001</v>
      </c>
      <c r="G365" s="650">
        <f>E365/D365</f>
        <v>1</v>
      </c>
      <c r="H365" s="651">
        <f>E365/C365</f>
        <v>1.1000000000000001</v>
      </c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</row>
    <row r="366" spans="1:47" ht="15" customHeight="1" x14ac:dyDescent="0.2">
      <c r="A366" s="319"/>
      <c r="B366" s="479" t="s">
        <v>326</v>
      </c>
      <c r="C366" s="546"/>
      <c r="D366" s="598"/>
      <c r="E366" s="598"/>
      <c r="F366" s="601"/>
      <c r="G366" s="601"/>
      <c r="H366" s="602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</row>
    <row r="367" spans="1:47" ht="12.75" customHeight="1" x14ac:dyDescent="0.2">
      <c r="A367" s="322" t="s">
        <v>107</v>
      </c>
      <c r="B367" s="480" t="s">
        <v>129</v>
      </c>
      <c r="C367" s="556"/>
      <c r="D367" s="615"/>
      <c r="E367" s="615"/>
      <c r="F367" s="616"/>
      <c r="G367" s="616"/>
      <c r="H367" s="617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</row>
    <row r="368" spans="1:47" ht="12.75" customHeight="1" x14ac:dyDescent="0.2">
      <c r="A368" s="273">
        <v>3</v>
      </c>
      <c r="B368" s="431" t="s">
        <v>68</v>
      </c>
      <c r="C368" s="534">
        <f t="shared" ref="C368:E370" si="78">C369</f>
        <v>100000</v>
      </c>
      <c r="D368" s="633">
        <f t="shared" si="78"/>
        <v>0</v>
      </c>
      <c r="E368" s="633">
        <f t="shared" si="78"/>
        <v>0</v>
      </c>
      <c r="F368" s="652">
        <f>D368/C368</f>
        <v>0</v>
      </c>
      <c r="G368" s="652" t="e">
        <f t="shared" ref="G368:G370" si="79">E368/D368</f>
        <v>#DIV/0!</v>
      </c>
      <c r="H368" s="653">
        <f>E368/C368</f>
        <v>0</v>
      </c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</row>
    <row r="369" spans="1:47" ht="12.75" customHeight="1" x14ac:dyDescent="0.2">
      <c r="A369" s="310">
        <v>37</v>
      </c>
      <c r="B369" s="481" t="s">
        <v>156</v>
      </c>
      <c r="C369" s="548">
        <f t="shared" si="78"/>
        <v>100000</v>
      </c>
      <c r="D369" s="634">
        <f t="shared" si="78"/>
        <v>0</v>
      </c>
      <c r="E369" s="634">
        <f t="shared" si="78"/>
        <v>0</v>
      </c>
      <c r="F369" s="654">
        <f>D369/C369</f>
        <v>0</v>
      </c>
      <c r="G369" s="654" t="e">
        <f t="shared" si="79"/>
        <v>#DIV/0!</v>
      </c>
      <c r="H369" s="655">
        <f>E369/C369</f>
        <v>0</v>
      </c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</row>
    <row r="370" spans="1:47" ht="12.75" customHeight="1" x14ac:dyDescent="0.2">
      <c r="A370" s="311">
        <v>372</v>
      </c>
      <c r="B370" s="475" t="s">
        <v>123</v>
      </c>
      <c r="C370" s="549">
        <f t="shared" si="78"/>
        <v>100000</v>
      </c>
      <c r="D370" s="623">
        <f t="shared" si="78"/>
        <v>0</v>
      </c>
      <c r="E370" s="623">
        <f t="shared" si="78"/>
        <v>0</v>
      </c>
      <c r="F370" s="624">
        <f>D370/C370</f>
        <v>0</v>
      </c>
      <c r="G370" s="624" t="e">
        <f t="shared" si="79"/>
        <v>#DIV/0!</v>
      </c>
      <c r="H370" s="625">
        <f>E370/C370</f>
        <v>0</v>
      </c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</row>
    <row r="371" spans="1:47" ht="12.75" customHeight="1" x14ac:dyDescent="0.2">
      <c r="A371" s="348">
        <v>372</v>
      </c>
      <c r="B371" s="482" t="s">
        <v>123</v>
      </c>
      <c r="C371" s="557">
        <v>100000</v>
      </c>
      <c r="D371" s="626"/>
      <c r="E371" s="626"/>
      <c r="F371" s="616"/>
      <c r="G371" s="616"/>
      <c r="H371" s="617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</row>
    <row r="372" spans="1:47" ht="15" customHeight="1" x14ac:dyDescent="0.2">
      <c r="A372" s="321" t="s">
        <v>455</v>
      </c>
      <c r="B372" s="206" t="s">
        <v>251</v>
      </c>
      <c r="C372" s="546">
        <f>C375</f>
        <v>45000</v>
      </c>
      <c r="D372" s="599">
        <v>40000</v>
      </c>
      <c r="E372" s="599">
        <v>40000</v>
      </c>
      <c r="F372" s="650">
        <f>D372/C372</f>
        <v>0.88888888888888884</v>
      </c>
      <c r="G372" s="650">
        <f>E372/D372</f>
        <v>1</v>
      </c>
      <c r="H372" s="651">
        <f>E372/C372</f>
        <v>0.88888888888888884</v>
      </c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</row>
    <row r="373" spans="1:47" ht="15" customHeight="1" x14ac:dyDescent="0.2">
      <c r="A373" s="319"/>
      <c r="B373" s="479" t="s">
        <v>326</v>
      </c>
      <c r="C373" s="546"/>
      <c r="D373" s="598"/>
      <c r="E373" s="598"/>
      <c r="F373" s="601"/>
      <c r="G373" s="601"/>
      <c r="H373" s="602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</row>
    <row r="374" spans="1:47" ht="12.75" customHeight="1" x14ac:dyDescent="0.2">
      <c r="A374" s="322" t="s">
        <v>107</v>
      </c>
      <c r="B374" s="480" t="s">
        <v>129</v>
      </c>
      <c r="C374" s="556"/>
      <c r="D374" s="615"/>
      <c r="E374" s="615"/>
      <c r="F374" s="616"/>
      <c r="G374" s="616"/>
      <c r="H374" s="617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</row>
    <row r="375" spans="1:47" ht="12.75" customHeight="1" x14ac:dyDescent="0.2">
      <c r="A375" s="273">
        <v>3</v>
      </c>
      <c r="B375" s="431" t="s">
        <v>68</v>
      </c>
      <c r="C375" s="534">
        <f t="shared" ref="C375:E377" si="80">C376</f>
        <v>45000</v>
      </c>
      <c r="D375" s="633">
        <f t="shared" si="80"/>
        <v>0</v>
      </c>
      <c r="E375" s="633">
        <f t="shared" si="80"/>
        <v>0</v>
      </c>
      <c r="F375" s="652">
        <f>D375/C375</f>
        <v>0</v>
      </c>
      <c r="G375" s="652" t="e">
        <f t="shared" ref="G375:G377" si="81">E375/D375</f>
        <v>#DIV/0!</v>
      </c>
      <c r="H375" s="653">
        <f>E375/C375</f>
        <v>0</v>
      </c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</row>
    <row r="376" spans="1:47" ht="12.75" customHeight="1" x14ac:dyDescent="0.2">
      <c r="A376" s="310">
        <v>37</v>
      </c>
      <c r="B376" s="481" t="s">
        <v>156</v>
      </c>
      <c r="C376" s="548">
        <f t="shared" si="80"/>
        <v>45000</v>
      </c>
      <c r="D376" s="634">
        <f t="shared" si="80"/>
        <v>0</v>
      </c>
      <c r="E376" s="634">
        <f t="shared" si="80"/>
        <v>0</v>
      </c>
      <c r="F376" s="654">
        <f>D376/C376</f>
        <v>0</v>
      </c>
      <c r="G376" s="654" t="e">
        <f t="shared" si="81"/>
        <v>#DIV/0!</v>
      </c>
      <c r="H376" s="655">
        <f>E376/C376</f>
        <v>0</v>
      </c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</row>
    <row r="377" spans="1:47" ht="12.75" customHeight="1" x14ac:dyDescent="0.2">
      <c r="A377" s="311">
        <v>372</v>
      </c>
      <c r="B377" s="475" t="s">
        <v>123</v>
      </c>
      <c r="C377" s="549">
        <f t="shared" si="80"/>
        <v>45000</v>
      </c>
      <c r="D377" s="623">
        <f t="shared" si="80"/>
        <v>0</v>
      </c>
      <c r="E377" s="623">
        <f t="shared" si="80"/>
        <v>0</v>
      </c>
      <c r="F377" s="624">
        <f>D377/C377</f>
        <v>0</v>
      </c>
      <c r="G377" s="624" t="e">
        <f t="shared" si="81"/>
        <v>#DIV/0!</v>
      </c>
      <c r="H377" s="625">
        <f>E377/C377</f>
        <v>0</v>
      </c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</row>
    <row r="378" spans="1:47" ht="12.75" customHeight="1" x14ac:dyDescent="0.2">
      <c r="A378" s="348">
        <v>372</v>
      </c>
      <c r="B378" s="482" t="s">
        <v>123</v>
      </c>
      <c r="C378" s="557">
        <v>45000</v>
      </c>
      <c r="D378" s="626"/>
      <c r="E378" s="626"/>
      <c r="F378" s="616"/>
      <c r="G378" s="616"/>
      <c r="H378" s="617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</row>
    <row r="379" spans="1:47" ht="15" customHeight="1" x14ac:dyDescent="0.2">
      <c r="A379" s="321" t="s">
        <v>456</v>
      </c>
      <c r="B379" s="206" t="s">
        <v>457</v>
      </c>
      <c r="C379" s="546">
        <f>C382</f>
        <v>40000</v>
      </c>
      <c r="D379" s="599">
        <v>120000</v>
      </c>
      <c r="E379" s="599">
        <v>50000</v>
      </c>
      <c r="F379" s="650">
        <f>D379/C379</f>
        <v>3</v>
      </c>
      <c r="G379" s="650">
        <f>E379/D379</f>
        <v>0.41666666666666669</v>
      </c>
      <c r="H379" s="651">
        <f>E379/C379</f>
        <v>1.25</v>
      </c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</row>
    <row r="380" spans="1:47" ht="15" customHeight="1" x14ac:dyDescent="0.2">
      <c r="A380" s="319"/>
      <c r="B380" s="479" t="s">
        <v>326</v>
      </c>
      <c r="C380" s="546"/>
      <c r="D380" s="598"/>
      <c r="E380" s="598"/>
      <c r="F380" s="601"/>
      <c r="G380" s="601"/>
      <c r="H380" s="602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</row>
    <row r="381" spans="1:47" ht="12.75" customHeight="1" x14ac:dyDescent="0.2">
      <c r="A381" s="322" t="s">
        <v>107</v>
      </c>
      <c r="B381" s="480" t="s">
        <v>129</v>
      </c>
      <c r="C381" s="556"/>
      <c r="D381" s="615"/>
      <c r="E381" s="615"/>
      <c r="F381" s="616"/>
      <c r="G381" s="616"/>
      <c r="H381" s="617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</row>
    <row r="382" spans="1:47" ht="12.75" customHeight="1" x14ac:dyDescent="0.2">
      <c r="A382" s="273">
        <v>3</v>
      </c>
      <c r="B382" s="431" t="s">
        <v>68</v>
      </c>
      <c r="C382" s="534">
        <f t="shared" ref="C382:E384" si="82">C383</f>
        <v>40000</v>
      </c>
      <c r="D382" s="633">
        <f t="shared" si="82"/>
        <v>0</v>
      </c>
      <c r="E382" s="633">
        <f t="shared" si="82"/>
        <v>0</v>
      </c>
      <c r="F382" s="652">
        <f>D382/C382</f>
        <v>0</v>
      </c>
      <c r="G382" s="652" t="e">
        <f t="shared" ref="G382:G384" si="83">E382/D382</f>
        <v>#DIV/0!</v>
      </c>
      <c r="H382" s="653">
        <f>E382/C382</f>
        <v>0</v>
      </c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</row>
    <row r="383" spans="1:47" ht="12.75" customHeight="1" x14ac:dyDescent="0.2">
      <c r="A383" s="310">
        <v>37</v>
      </c>
      <c r="B383" s="481" t="s">
        <v>156</v>
      </c>
      <c r="C383" s="548">
        <f t="shared" si="82"/>
        <v>40000</v>
      </c>
      <c r="D383" s="634">
        <f t="shared" si="82"/>
        <v>0</v>
      </c>
      <c r="E383" s="634">
        <f t="shared" si="82"/>
        <v>0</v>
      </c>
      <c r="F383" s="654">
        <f>D383/C383</f>
        <v>0</v>
      </c>
      <c r="G383" s="654" t="e">
        <f t="shared" si="83"/>
        <v>#DIV/0!</v>
      </c>
      <c r="H383" s="655">
        <f>E383/C383</f>
        <v>0</v>
      </c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</row>
    <row r="384" spans="1:47" ht="12.75" customHeight="1" x14ac:dyDescent="0.2">
      <c r="A384" s="311">
        <v>372</v>
      </c>
      <c r="B384" s="475" t="s">
        <v>123</v>
      </c>
      <c r="C384" s="549">
        <f t="shared" si="82"/>
        <v>40000</v>
      </c>
      <c r="D384" s="623">
        <f t="shared" si="82"/>
        <v>0</v>
      </c>
      <c r="E384" s="623">
        <f t="shared" si="82"/>
        <v>0</v>
      </c>
      <c r="F384" s="624">
        <f>D384/C384</f>
        <v>0</v>
      </c>
      <c r="G384" s="624" t="e">
        <f t="shared" si="83"/>
        <v>#DIV/0!</v>
      </c>
      <c r="H384" s="625">
        <f>E384/C384</f>
        <v>0</v>
      </c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</row>
    <row r="385" spans="1:47" ht="12.75" customHeight="1" x14ac:dyDescent="0.2">
      <c r="A385" s="348">
        <v>372</v>
      </c>
      <c r="B385" s="482" t="s">
        <v>123</v>
      </c>
      <c r="C385" s="557">
        <v>40000</v>
      </c>
      <c r="D385" s="626"/>
      <c r="E385" s="626"/>
      <c r="F385" s="616"/>
      <c r="G385" s="616"/>
      <c r="H385" s="617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</row>
    <row r="386" spans="1:47" ht="20.100000000000001" customHeight="1" x14ac:dyDescent="0.2">
      <c r="A386" s="349"/>
      <c r="B386" s="483" t="s">
        <v>281</v>
      </c>
      <c r="C386" s="558"/>
      <c r="D386" s="638"/>
      <c r="E386" s="638"/>
      <c r="F386" s="639"/>
      <c r="G386" s="639"/>
      <c r="H386" s="640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</row>
    <row r="387" spans="1:47" ht="20.100000000000001" customHeight="1" x14ac:dyDescent="0.2">
      <c r="A387" s="816" t="s">
        <v>287</v>
      </c>
      <c r="B387" s="817"/>
      <c r="C387" s="541">
        <f>C388+C395+C402+C409</f>
        <v>180000</v>
      </c>
      <c r="D387" s="597">
        <f>D388+D395+D402+D409</f>
        <v>180000</v>
      </c>
      <c r="E387" s="597">
        <f>E388+E395+E402+E409</f>
        <v>180000</v>
      </c>
      <c r="F387" s="656">
        <f>D387/C387</f>
        <v>1</v>
      </c>
      <c r="G387" s="656">
        <f>E387/D387</f>
        <v>1</v>
      </c>
      <c r="H387" s="657">
        <f>E387/C387</f>
        <v>1</v>
      </c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</row>
    <row r="388" spans="1:47" ht="15" customHeight="1" x14ac:dyDescent="0.2">
      <c r="A388" s="350" t="s">
        <v>305</v>
      </c>
      <c r="B388" s="484" t="s">
        <v>221</v>
      </c>
      <c r="C388" s="546">
        <f>C391</f>
        <v>60000</v>
      </c>
      <c r="D388" s="599">
        <v>60000</v>
      </c>
      <c r="E388" s="599">
        <v>60000</v>
      </c>
      <c r="F388" s="650">
        <f>D388/C388</f>
        <v>1</v>
      </c>
      <c r="G388" s="650">
        <f>E388/D388</f>
        <v>1</v>
      </c>
      <c r="H388" s="651">
        <f>E388/C388</f>
        <v>1</v>
      </c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</row>
    <row r="389" spans="1:47" ht="15" customHeight="1" x14ac:dyDescent="0.2">
      <c r="A389" s="351"/>
      <c r="B389" s="465" t="s">
        <v>321</v>
      </c>
      <c r="C389" s="546"/>
      <c r="D389" s="598"/>
      <c r="E389" s="598"/>
      <c r="F389" s="601"/>
      <c r="G389" s="601"/>
      <c r="H389" s="602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</row>
    <row r="390" spans="1:47" ht="12.75" customHeight="1" x14ac:dyDescent="0.2">
      <c r="A390" s="352" t="s">
        <v>103</v>
      </c>
      <c r="B390" s="485" t="s">
        <v>129</v>
      </c>
      <c r="C390" s="556"/>
      <c r="D390" s="615"/>
      <c r="E390" s="615"/>
      <c r="F390" s="616"/>
      <c r="G390" s="616"/>
      <c r="H390" s="617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</row>
    <row r="391" spans="1:47" ht="12.75" customHeight="1" x14ac:dyDescent="0.2">
      <c r="A391" s="273">
        <v>3</v>
      </c>
      <c r="B391" s="431" t="s">
        <v>68</v>
      </c>
      <c r="C391" s="534">
        <f t="shared" ref="C391:E393" si="84">C392</f>
        <v>60000</v>
      </c>
      <c r="D391" s="633">
        <f t="shared" si="84"/>
        <v>0</v>
      </c>
      <c r="E391" s="633">
        <f t="shared" si="84"/>
        <v>0</v>
      </c>
      <c r="F391" s="652">
        <f>D391/C391</f>
        <v>0</v>
      </c>
      <c r="G391" s="652" t="e">
        <f t="shared" ref="G391:G393" si="85">E391/D391</f>
        <v>#DIV/0!</v>
      </c>
      <c r="H391" s="653">
        <f>E391/C391</f>
        <v>0</v>
      </c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</row>
    <row r="392" spans="1:47" ht="12.75" customHeight="1" x14ac:dyDescent="0.2">
      <c r="A392" s="310">
        <v>37</v>
      </c>
      <c r="B392" s="481" t="s">
        <v>156</v>
      </c>
      <c r="C392" s="548">
        <f t="shared" si="84"/>
        <v>60000</v>
      </c>
      <c r="D392" s="634">
        <f t="shared" si="84"/>
        <v>0</v>
      </c>
      <c r="E392" s="634">
        <f t="shared" si="84"/>
        <v>0</v>
      </c>
      <c r="F392" s="654">
        <f>D392/C392</f>
        <v>0</v>
      </c>
      <c r="G392" s="654" t="e">
        <f t="shared" si="85"/>
        <v>#DIV/0!</v>
      </c>
      <c r="H392" s="655">
        <f>E392/C392</f>
        <v>0</v>
      </c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</row>
    <row r="393" spans="1:47" ht="12.75" customHeight="1" x14ac:dyDescent="0.2">
      <c r="A393" s="311">
        <v>372</v>
      </c>
      <c r="B393" s="475" t="s">
        <v>75</v>
      </c>
      <c r="C393" s="549">
        <f t="shared" si="84"/>
        <v>60000</v>
      </c>
      <c r="D393" s="623">
        <f t="shared" si="84"/>
        <v>0</v>
      </c>
      <c r="E393" s="623">
        <f t="shared" si="84"/>
        <v>0</v>
      </c>
      <c r="F393" s="624">
        <f>D393/C393</f>
        <v>0</v>
      </c>
      <c r="G393" s="624" t="e">
        <f t="shared" si="85"/>
        <v>#DIV/0!</v>
      </c>
      <c r="H393" s="625">
        <f>E393/C393</f>
        <v>0</v>
      </c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</row>
    <row r="394" spans="1:47" ht="12.75" customHeight="1" x14ac:dyDescent="0.2">
      <c r="A394" s="308">
        <v>372</v>
      </c>
      <c r="B394" s="455" t="s">
        <v>75</v>
      </c>
      <c r="C394" s="550">
        <v>60000</v>
      </c>
      <c r="D394" s="626"/>
      <c r="E394" s="626"/>
      <c r="F394" s="616"/>
      <c r="G394" s="616"/>
      <c r="H394" s="617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</row>
    <row r="395" spans="1:47" ht="25.5" x14ac:dyDescent="0.2">
      <c r="A395" s="350" t="s">
        <v>365</v>
      </c>
      <c r="B395" s="486" t="s">
        <v>222</v>
      </c>
      <c r="C395" s="546">
        <f>C398</f>
        <v>60000</v>
      </c>
      <c r="D395" s="599">
        <v>60000</v>
      </c>
      <c r="E395" s="599">
        <v>60000</v>
      </c>
      <c r="F395" s="650">
        <f>D395/C395</f>
        <v>1</v>
      </c>
      <c r="G395" s="650">
        <f>E395/D395</f>
        <v>1</v>
      </c>
      <c r="H395" s="651">
        <f>E395/C395</f>
        <v>1</v>
      </c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</row>
    <row r="396" spans="1:47" ht="15" customHeight="1" x14ac:dyDescent="0.2">
      <c r="A396" s="351"/>
      <c r="B396" s="465" t="s">
        <v>321</v>
      </c>
      <c r="C396" s="546"/>
      <c r="D396" s="598"/>
      <c r="E396" s="598"/>
      <c r="F396" s="601"/>
      <c r="G396" s="601"/>
      <c r="H396" s="602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</row>
    <row r="397" spans="1:47" ht="12.75" customHeight="1" x14ac:dyDescent="0.2">
      <c r="A397" s="352" t="s">
        <v>103</v>
      </c>
      <c r="B397" s="485" t="s">
        <v>129</v>
      </c>
      <c r="C397" s="556"/>
      <c r="D397" s="615"/>
      <c r="E397" s="615"/>
      <c r="F397" s="616"/>
      <c r="G397" s="616"/>
      <c r="H397" s="617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</row>
    <row r="398" spans="1:47" ht="12.75" customHeight="1" x14ac:dyDescent="0.2">
      <c r="A398" s="273">
        <v>3</v>
      </c>
      <c r="B398" s="431" t="s">
        <v>68</v>
      </c>
      <c r="C398" s="534">
        <f t="shared" ref="C398:E400" si="86">C399</f>
        <v>60000</v>
      </c>
      <c r="D398" s="633">
        <f t="shared" si="86"/>
        <v>0</v>
      </c>
      <c r="E398" s="633">
        <f t="shared" si="86"/>
        <v>0</v>
      </c>
      <c r="F398" s="652">
        <f>D398/C398</f>
        <v>0</v>
      </c>
      <c r="G398" s="652" t="e">
        <f t="shared" ref="G398:G400" si="87">E398/D398</f>
        <v>#DIV/0!</v>
      </c>
      <c r="H398" s="653">
        <f>E398/C398</f>
        <v>0</v>
      </c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</row>
    <row r="399" spans="1:47" ht="22.5" x14ac:dyDescent="0.2">
      <c r="A399" s="310">
        <v>37</v>
      </c>
      <c r="B399" s="481" t="s">
        <v>156</v>
      </c>
      <c r="C399" s="548">
        <f t="shared" si="86"/>
        <v>60000</v>
      </c>
      <c r="D399" s="634">
        <f t="shared" si="86"/>
        <v>0</v>
      </c>
      <c r="E399" s="634">
        <f t="shared" si="86"/>
        <v>0</v>
      </c>
      <c r="F399" s="654">
        <f>D399/C399</f>
        <v>0</v>
      </c>
      <c r="G399" s="654" t="e">
        <f t="shared" si="87"/>
        <v>#DIV/0!</v>
      </c>
      <c r="H399" s="655">
        <f>E399/C399</f>
        <v>0</v>
      </c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</row>
    <row r="400" spans="1:47" ht="12.75" customHeight="1" x14ac:dyDescent="0.2">
      <c r="A400" s="307">
        <v>372</v>
      </c>
      <c r="B400" s="454" t="s">
        <v>75</v>
      </c>
      <c r="C400" s="549">
        <f t="shared" si="86"/>
        <v>60000</v>
      </c>
      <c r="D400" s="623">
        <f t="shared" si="86"/>
        <v>0</v>
      </c>
      <c r="E400" s="623">
        <f t="shared" si="86"/>
        <v>0</v>
      </c>
      <c r="F400" s="624">
        <f>D400/C400</f>
        <v>0</v>
      </c>
      <c r="G400" s="624" t="e">
        <f t="shared" si="87"/>
        <v>#DIV/0!</v>
      </c>
      <c r="H400" s="625">
        <f>E400/C400</f>
        <v>0</v>
      </c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</row>
    <row r="401" spans="1:47" ht="12.75" customHeight="1" x14ac:dyDescent="0.2">
      <c r="A401" s="308">
        <v>372</v>
      </c>
      <c r="B401" s="455" t="s">
        <v>75</v>
      </c>
      <c r="C401" s="557">
        <v>60000</v>
      </c>
      <c r="D401" s="626"/>
      <c r="E401" s="626"/>
      <c r="F401" s="616"/>
      <c r="G401" s="616"/>
      <c r="H401" s="617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</row>
    <row r="402" spans="1:47" ht="15" customHeight="1" x14ac:dyDescent="0.2">
      <c r="A402" s="353" t="s">
        <v>366</v>
      </c>
      <c r="B402" s="206" t="s">
        <v>223</v>
      </c>
      <c r="C402" s="546">
        <f>C405</f>
        <v>45000</v>
      </c>
      <c r="D402" s="599">
        <v>45000</v>
      </c>
      <c r="E402" s="599">
        <v>45000</v>
      </c>
      <c r="F402" s="650">
        <f>D402/C402</f>
        <v>1</v>
      </c>
      <c r="G402" s="650">
        <f>E402/D402</f>
        <v>1</v>
      </c>
      <c r="H402" s="651">
        <f>E402/C402</f>
        <v>1</v>
      </c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</row>
    <row r="403" spans="1:47" ht="15" customHeight="1" x14ac:dyDescent="0.2">
      <c r="A403" s="351"/>
      <c r="B403" s="487" t="s">
        <v>321</v>
      </c>
      <c r="C403" s="546"/>
      <c r="D403" s="598"/>
      <c r="E403" s="598"/>
      <c r="F403" s="601"/>
      <c r="G403" s="601"/>
      <c r="H403" s="602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</row>
    <row r="404" spans="1:47" ht="12.75" customHeight="1" x14ac:dyDescent="0.2">
      <c r="A404" s="352" t="s">
        <v>103</v>
      </c>
      <c r="B404" s="485" t="s">
        <v>129</v>
      </c>
      <c r="C404" s="556"/>
      <c r="D404" s="615"/>
      <c r="E404" s="615"/>
      <c r="F404" s="616"/>
      <c r="G404" s="616"/>
      <c r="H404" s="617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</row>
    <row r="405" spans="1:47" ht="12.75" customHeight="1" x14ac:dyDescent="0.2">
      <c r="A405" s="273">
        <v>3</v>
      </c>
      <c r="B405" s="431" t="s">
        <v>68</v>
      </c>
      <c r="C405" s="534">
        <f t="shared" ref="C405:E407" si="88">C406</f>
        <v>45000</v>
      </c>
      <c r="D405" s="633">
        <f t="shared" si="88"/>
        <v>0</v>
      </c>
      <c r="E405" s="633">
        <f t="shared" si="88"/>
        <v>0</v>
      </c>
      <c r="F405" s="652">
        <f>D405/C405</f>
        <v>0</v>
      </c>
      <c r="G405" s="652" t="e">
        <f t="shared" ref="G405:G407" si="89">E405/D405</f>
        <v>#DIV/0!</v>
      </c>
      <c r="H405" s="653">
        <f>E405/C405</f>
        <v>0</v>
      </c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</row>
    <row r="406" spans="1:47" ht="12.75" customHeight="1" x14ac:dyDescent="0.2">
      <c r="A406" s="310">
        <v>37</v>
      </c>
      <c r="B406" s="481" t="s">
        <v>156</v>
      </c>
      <c r="C406" s="548">
        <f t="shared" si="88"/>
        <v>45000</v>
      </c>
      <c r="D406" s="634">
        <f t="shared" si="88"/>
        <v>0</v>
      </c>
      <c r="E406" s="634">
        <f t="shared" si="88"/>
        <v>0</v>
      </c>
      <c r="F406" s="654">
        <f>D406/C406</f>
        <v>0</v>
      </c>
      <c r="G406" s="654" t="e">
        <f t="shared" si="89"/>
        <v>#DIV/0!</v>
      </c>
      <c r="H406" s="655">
        <f>E406/C406</f>
        <v>0</v>
      </c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</row>
    <row r="407" spans="1:47" ht="12.75" customHeight="1" x14ac:dyDescent="0.2">
      <c r="A407" s="307">
        <v>372</v>
      </c>
      <c r="B407" s="454" t="s">
        <v>75</v>
      </c>
      <c r="C407" s="549">
        <f t="shared" si="88"/>
        <v>45000</v>
      </c>
      <c r="D407" s="623">
        <f t="shared" si="88"/>
        <v>0</v>
      </c>
      <c r="E407" s="623">
        <f t="shared" si="88"/>
        <v>0</v>
      </c>
      <c r="F407" s="624">
        <f>D407/C407</f>
        <v>0</v>
      </c>
      <c r="G407" s="624" t="e">
        <f t="shared" si="89"/>
        <v>#DIV/0!</v>
      </c>
      <c r="H407" s="625">
        <f>E407/C407</f>
        <v>0</v>
      </c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</row>
    <row r="408" spans="1:47" ht="12.75" customHeight="1" x14ac:dyDescent="0.2">
      <c r="A408" s="354">
        <v>372</v>
      </c>
      <c r="B408" s="488" t="s">
        <v>75</v>
      </c>
      <c r="C408" s="550">
        <v>45000</v>
      </c>
      <c r="D408" s="626"/>
      <c r="E408" s="626"/>
      <c r="F408" s="616"/>
      <c r="G408" s="616"/>
      <c r="H408" s="617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</row>
    <row r="409" spans="1:47" ht="15" customHeight="1" x14ac:dyDescent="0.2">
      <c r="A409" s="353" t="s">
        <v>462</v>
      </c>
      <c r="B409" s="801" t="s">
        <v>442</v>
      </c>
      <c r="C409" s="546">
        <f>C412</f>
        <v>15000</v>
      </c>
      <c r="D409" s="599">
        <v>15000</v>
      </c>
      <c r="E409" s="599">
        <v>15000</v>
      </c>
      <c r="F409" s="650">
        <f>D409/C409</f>
        <v>1</v>
      </c>
      <c r="G409" s="650">
        <f>E409/D409</f>
        <v>1</v>
      </c>
      <c r="H409" s="651">
        <f>E409/C409</f>
        <v>1</v>
      </c>
      <c r="I409" s="268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</row>
    <row r="410" spans="1:47" ht="15" customHeight="1" x14ac:dyDescent="0.2">
      <c r="A410" s="351"/>
      <c r="B410" s="487" t="s">
        <v>321</v>
      </c>
      <c r="C410" s="546"/>
      <c r="D410" s="598"/>
      <c r="E410" s="598"/>
      <c r="F410" s="601"/>
      <c r="G410" s="601"/>
      <c r="H410" s="602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</row>
    <row r="411" spans="1:47" ht="12.75" customHeight="1" x14ac:dyDescent="0.2">
      <c r="A411" s="352" t="s">
        <v>103</v>
      </c>
      <c r="B411" s="485" t="s">
        <v>129</v>
      </c>
      <c r="C411" s="556"/>
      <c r="D411" s="615"/>
      <c r="E411" s="615"/>
      <c r="F411" s="616"/>
      <c r="G411" s="616"/>
      <c r="H411" s="617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</row>
    <row r="412" spans="1:47" ht="12.75" customHeight="1" x14ac:dyDescent="0.2">
      <c r="A412" s="273">
        <v>3</v>
      </c>
      <c r="B412" s="431" t="s">
        <v>68</v>
      </c>
      <c r="C412" s="534">
        <f t="shared" ref="C412:E414" si="90">C413</f>
        <v>15000</v>
      </c>
      <c r="D412" s="633">
        <f t="shared" si="90"/>
        <v>0</v>
      </c>
      <c r="E412" s="633">
        <f t="shared" si="90"/>
        <v>0</v>
      </c>
      <c r="F412" s="652">
        <f>D412/C412</f>
        <v>0</v>
      </c>
      <c r="G412" s="652" t="e">
        <f t="shared" ref="G412:G414" si="91">E412/D412</f>
        <v>#DIV/0!</v>
      </c>
      <c r="H412" s="653">
        <f>E412/C412</f>
        <v>0</v>
      </c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</row>
    <row r="413" spans="1:47" ht="12.75" customHeight="1" x14ac:dyDescent="0.2">
      <c r="A413" s="310">
        <v>37</v>
      </c>
      <c r="B413" s="481" t="s">
        <v>156</v>
      </c>
      <c r="C413" s="548">
        <f t="shared" si="90"/>
        <v>15000</v>
      </c>
      <c r="D413" s="634">
        <f t="shared" si="90"/>
        <v>0</v>
      </c>
      <c r="E413" s="634">
        <f t="shared" si="90"/>
        <v>0</v>
      </c>
      <c r="F413" s="654">
        <f>D413/C413</f>
        <v>0</v>
      </c>
      <c r="G413" s="654" t="e">
        <f t="shared" si="91"/>
        <v>#DIV/0!</v>
      </c>
      <c r="H413" s="655">
        <f>E413/C413</f>
        <v>0</v>
      </c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</row>
    <row r="414" spans="1:47" ht="12.75" customHeight="1" x14ac:dyDescent="0.2">
      <c r="A414" s="307">
        <v>372</v>
      </c>
      <c r="B414" s="454" t="s">
        <v>75</v>
      </c>
      <c r="C414" s="549">
        <f t="shared" si="90"/>
        <v>15000</v>
      </c>
      <c r="D414" s="623">
        <f t="shared" si="90"/>
        <v>0</v>
      </c>
      <c r="E414" s="623">
        <f t="shared" si="90"/>
        <v>0</v>
      </c>
      <c r="F414" s="624">
        <f>D414/C414</f>
        <v>0</v>
      </c>
      <c r="G414" s="624" t="e">
        <f t="shared" si="91"/>
        <v>#DIV/0!</v>
      </c>
      <c r="H414" s="625">
        <f>E414/C414</f>
        <v>0</v>
      </c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</row>
    <row r="415" spans="1:47" ht="12.75" customHeight="1" x14ac:dyDescent="0.2">
      <c r="A415" s="354">
        <v>372</v>
      </c>
      <c r="B415" s="488" t="s">
        <v>75</v>
      </c>
      <c r="C415" s="550">
        <v>15000</v>
      </c>
      <c r="D415" s="626"/>
      <c r="E415" s="626"/>
      <c r="F415" s="616"/>
      <c r="G415" s="616"/>
      <c r="H415" s="617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99"/>
      <c r="AT415" s="99"/>
      <c r="AU415" s="99"/>
    </row>
    <row r="416" spans="1:47" ht="20.100000000000001" customHeight="1" x14ac:dyDescent="0.2">
      <c r="A416" s="816" t="s">
        <v>288</v>
      </c>
      <c r="B416" s="817"/>
      <c r="C416" s="541">
        <f>C417+C424+C431+C438</f>
        <v>90000</v>
      </c>
      <c r="D416" s="597">
        <f>D417+D424+D431+D438</f>
        <v>85000</v>
      </c>
      <c r="E416" s="597">
        <f>E417+E424+E431+E438</f>
        <v>85000</v>
      </c>
      <c r="F416" s="656">
        <f>D416/C416</f>
        <v>0.94444444444444442</v>
      </c>
      <c r="G416" s="656">
        <f>E416/D416</f>
        <v>1</v>
      </c>
      <c r="H416" s="657">
        <f>E416/C416</f>
        <v>0.94444444444444442</v>
      </c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</row>
    <row r="417" spans="1:47" ht="15" customHeight="1" x14ac:dyDescent="0.2">
      <c r="A417" s="326" t="s">
        <v>306</v>
      </c>
      <c r="B417" s="206" t="s">
        <v>224</v>
      </c>
      <c r="C417" s="516">
        <f>C420</f>
        <v>35000</v>
      </c>
      <c r="D417" s="599">
        <v>35000</v>
      </c>
      <c r="E417" s="599">
        <v>35000</v>
      </c>
      <c r="F417" s="650">
        <f>D417/C417</f>
        <v>1</v>
      </c>
      <c r="G417" s="650">
        <f>E417/D417</f>
        <v>1</v>
      </c>
      <c r="H417" s="651">
        <f>E417/C417</f>
        <v>1</v>
      </c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</row>
    <row r="418" spans="1:47" ht="15" customHeight="1" x14ac:dyDescent="0.2">
      <c r="A418" s="305"/>
      <c r="B418" s="391" t="s">
        <v>325</v>
      </c>
      <c r="C418" s="516"/>
      <c r="D418" s="598"/>
      <c r="E418" s="598"/>
      <c r="F418" s="601"/>
      <c r="G418" s="601"/>
      <c r="H418" s="602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</row>
    <row r="419" spans="1:47" ht="12.75" customHeight="1" x14ac:dyDescent="0.2">
      <c r="A419" s="306" t="s">
        <v>107</v>
      </c>
      <c r="B419" s="489" t="s">
        <v>129</v>
      </c>
      <c r="C419" s="559"/>
      <c r="D419" s="615"/>
      <c r="E419" s="615"/>
      <c r="F419" s="616"/>
      <c r="G419" s="616"/>
      <c r="H419" s="617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</row>
    <row r="420" spans="1:47" ht="12.75" customHeight="1" x14ac:dyDescent="0.2">
      <c r="A420" s="273">
        <v>3</v>
      </c>
      <c r="B420" s="431" t="s">
        <v>68</v>
      </c>
      <c r="C420" s="518">
        <f t="shared" ref="C420:E422" si="92">C421</f>
        <v>35000</v>
      </c>
      <c r="D420" s="633">
        <f t="shared" si="92"/>
        <v>0</v>
      </c>
      <c r="E420" s="633">
        <f t="shared" si="92"/>
        <v>0</v>
      </c>
      <c r="F420" s="652">
        <f>D420/C420</f>
        <v>0</v>
      </c>
      <c r="G420" s="652" t="e">
        <f t="shared" ref="G420:G422" si="93">E420/D420</f>
        <v>#DIV/0!</v>
      </c>
      <c r="H420" s="653">
        <f>E420/C420</f>
        <v>0</v>
      </c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</row>
    <row r="421" spans="1:47" ht="12.75" customHeight="1" x14ac:dyDescent="0.2">
      <c r="A421" s="274">
        <v>32</v>
      </c>
      <c r="B421" s="432" t="s">
        <v>30</v>
      </c>
      <c r="C421" s="560">
        <f t="shared" si="92"/>
        <v>35000</v>
      </c>
      <c r="D421" s="634">
        <f t="shared" si="92"/>
        <v>0</v>
      </c>
      <c r="E421" s="634">
        <f t="shared" si="92"/>
        <v>0</v>
      </c>
      <c r="F421" s="654">
        <f>D421/C421</f>
        <v>0</v>
      </c>
      <c r="G421" s="654" t="e">
        <f t="shared" si="93"/>
        <v>#DIV/0!</v>
      </c>
      <c r="H421" s="655">
        <f>E421/C421</f>
        <v>0</v>
      </c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</row>
    <row r="422" spans="1:47" ht="12.75" customHeight="1" x14ac:dyDescent="0.2">
      <c r="A422" s="302">
        <v>323</v>
      </c>
      <c r="B422" s="490" t="s">
        <v>33</v>
      </c>
      <c r="C422" s="561">
        <f t="shared" si="92"/>
        <v>35000</v>
      </c>
      <c r="D422" s="623">
        <f t="shared" si="92"/>
        <v>0</v>
      </c>
      <c r="E422" s="623">
        <f t="shared" si="92"/>
        <v>0</v>
      </c>
      <c r="F422" s="624">
        <f>D422/C422</f>
        <v>0</v>
      </c>
      <c r="G422" s="624" t="e">
        <f t="shared" si="93"/>
        <v>#DIV/0!</v>
      </c>
      <c r="H422" s="625">
        <f>E422/C422</f>
        <v>0</v>
      </c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</row>
    <row r="423" spans="1:47" ht="12.75" customHeight="1" x14ac:dyDescent="0.2">
      <c r="A423" s="312">
        <v>323</v>
      </c>
      <c r="B423" s="491" t="s">
        <v>33</v>
      </c>
      <c r="C423" s="559">
        <v>35000</v>
      </c>
      <c r="D423" s="626"/>
      <c r="E423" s="626"/>
      <c r="F423" s="616"/>
      <c r="G423" s="616"/>
      <c r="H423" s="617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</row>
    <row r="424" spans="1:47" ht="15" customHeight="1" x14ac:dyDescent="0.2">
      <c r="A424" s="304" t="s">
        <v>307</v>
      </c>
      <c r="B424" s="484" t="s">
        <v>225</v>
      </c>
      <c r="C424" s="516">
        <f>C427</f>
        <v>25000</v>
      </c>
      <c r="D424" s="599">
        <v>20000</v>
      </c>
      <c r="E424" s="599">
        <v>20000</v>
      </c>
      <c r="F424" s="650">
        <f>D424/C424</f>
        <v>0.8</v>
      </c>
      <c r="G424" s="650">
        <f>E424/D424</f>
        <v>1</v>
      </c>
      <c r="H424" s="651">
        <f>E424/C424</f>
        <v>0.8</v>
      </c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</row>
    <row r="425" spans="1:47" ht="15" customHeight="1" x14ac:dyDescent="0.2">
      <c r="A425" s="305"/>
      <c r="B425" s="391" t="s">
        <v>325</v>
      </c>
      <c r="C425" s="516"/>
      <c r="D425" s="598"/>
      <c r="E425" s="598"/>
      <c r="F425" s="601"/>
      <c r="G425" s="601"/>
      <c r="H425" s="602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</row>
    <row r="426" spans="1:47" ht="12.75" customHeight="1" x14ac:dyDescent="0.2">
      <c r="A426" s="306" t="s">
        <v>107</v>
      </c>
      <c r="B426" s="489" t="s">
        <v>129</v>
      </c>
      <c r="C426" s="562"/>
      <c r="D426" s="615"/>
      <c r="E426" s="615"/>
      <c r="F426" s="616"/>
      <c r="G426" s="616"/>
      <c r="H426" s="617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</row>
    <row r="427" spans="1:47" ht="12.75" customHeight="1" x14ac:dyDescent="0.2">
      <c r="A427" s="273">
        <v>3</v>
      </c>
      <c r="B427" s="431" t="s">
        <v>68</v>
      </c>
      <c r="C427" s="518">
        <f t="shared" ref="C427:E429" si="94">C428</f>
        <v>25000</v>
      </c>
      <c r="D427" s="633">
        <f t="shared" si="94"/>
        <v>0</v>
      </c>
      <c r="E427" s="633">
        <f t="shared" si="94"/>
        <v>0</v>
      </c>
      <c r="F427" s="652">
        <f>D427/C427</f>
        <v>0</v>
      </c>
      <c r="G427" s="652" t="e">
        <f t="shared" ref="G427:G429" si="95">E427/D427</f>
        <v>#DIV/0!</v>
      </c>
      <c r="H427" s="653">
        <f>E427/C427</f>
        <v>0</v>
      </c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</row>
    <row r="428" spans="1:47" ht="12.75" customHeight="1" x14ac:dyDescent="0.2">
      <c r="A428" s="274">
        <v>32</v>
      </c>
      <c r="B428" s="432" t="s">
        <v>30</v>
      </c>
      <c r="C428" s="560">
        <f t="shared" si="94"/>
        <v>25000</v>
      </c>
      <c r="D428" s="634">
        <f t="shared" si="94"/>
        <v>0</v>
      </c>
      <c r="E428" s="634">
        <f t="shared" si="94"/>
        <v>0</v>
      </c>
      <c r="F428" s="654">
        <f>D428/C428</f>
        <v>0</v>
      </c>
      <c r="G428" s="654" t="e">
        <f t="shared" si="95"/>
        <v>#DIV/0!</v>
      </c>
      <c r="H428" s="655">
        <f>E428/C428</f>
        <v>0</v>
      </c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</row>
    <row r="429" spans="1:47" ht="12.75" customHeight="1" x14ac:dyDescent="0.2">
      <c r="A429" s="302">
        <v>323</v>
      </c>
      <c r="B429" s="490" t="s">
        <v>33</v>
      </c>
      <c r="C429" s="561">
        <f t="shared" si="94"/>
        <v>25000</v>
      </c>
      <c r="D429" s="623">
        <f t="shared" si="94"/>
        <v>0</v>
      </c>
      <c r="E429" s="623">
        <f t="shared" si="94"/>
        <v>0</v>
      </c>
      <c r="F429" s="624">
        <f>D429/C429</f>
        <v>0</v>
      </c>
      <c r="G429" s="624" t="e">
        <f t="shared" si="95"/>
        <v>#DIV/0!</v>
      </c>
      <c r="H429" s="625">
        <f>E429/C429</f>
        <v>0</v>
      </c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</row>
    <row r="430" spans="1:47" ht="12.75" customHeight="1" x14ac:dyDescent="0.2">
      <c r="A430" s="312">
        <v>323</v>
      </c>
      <c r="B430" s="491" t="s">
        <v>33</v>
      </c>
      <c r="C430" s="536">
        <v>25000</v>
      </c>
      <c r="D430" s="626"/>
      <c r="E430" s="626"/>
      <c r="F430" s="616"/>
      <c r="G430" s="616"/>
      <c r="H430" s="617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</row>
    <row r="431" spans="1:47" ht="15" customHeight="1" x14ac:dyDescent="0.2">
      <c r="A431" s="304" t="s">
        <v>308</v>
      </c>
      <c r="B431" s="484" t="s">
        <v>226</v>
      </c>
      <c r="C431" s="516">
        <f>C434</f>
        <v>25000</v>
      </c>
      <c r="D431" s="599">
        <v>25000</v>
      </c>
      <c r="E431" s="599">
        <v>25000</v>
      </c>
      <c r="F431" s="650">
        <f>D431/C431</f>
        <v>1</v>
      </c>
      <c r="G431" s="650">
        <f>E431/D431</f>
        <v>1</v>
      </c>
      <c r="H431" s="651">
        <f>E431/C431</f>
        <v>1</v>
      </c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</row>
    <row r="432" spans="1:47" ht="15" customHeight="1" x14ac:dyDescent="0.2">
      <c r="A432" s="305"/>
      <c r="B432" s="391" t="s">
        <v>332</v>
      </c>
      <c r="C432" s="516"/>
      <c r="D432" s="598"/>
      <c r="E432" s="598"/>
      <c r="F432" s="601"/>
      <c r="G432" s="601"/>
      <c r="H432" s="602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</row>
    <row r="433" spans="1:47" ht="12.75" customHeight="1" x14ac:dyDescent="0.2">
      <c r="A433" s="306" t="s">
        <v>108</v>
      </c>
      <c r="B433" s="430" t="s">
        <v>129</v>
      </c>
      <c r="C433" s="517"/>
      <c r="D433" s="615"/>
      <c r="E433" s="615"/>
      <c r="F433" s="616"/>
      <c r="G433" s="616"/>
      <c r="H433" s="617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</row>
    <row r="434" spans="1:47" ht="12.75" customHeight="1" x14ac:dyDescent="0.2">
      <c r="A434" s="273">
        <v>3</v>
      </c>
      <c r="B434" s="431" t="s">
        <v>68</v>
      </c>
      <c r="C434" s="518">
        <f t="shared" ref="C434:E436" si="96">C435</f>
        <v>25000</v>
      </c>
      <c r="D434" s="633">
        <f t="shared" si="96"/>
        <v>0</v>
      </c>
      <c r="E434" s="633">
        <f t="shared" si="96"/>
        <v>0</v>
      </c>
      <c r="F434" s="652">
        <f>D434/C434</f>
        <v>0</v>
      </c>
      <c r="G434" s="652" t="e">
        <f t="shared" ref="G434:G436" si="97">E434/D434</f>
        <v>#DIV/0!</v>
      </c>
      <c r="H434" s="653">
        <f>E434/C434</f>
        <v>0</v>
      </c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</row>
    <row r="435" spans="1:47" ht="12.75" customHeight="1" x14ac:dyDescent="0.2">
      <c r="A435" s="274">
        <v>32</v>
      </c>
      <c r="B435" s="432" t="s">
        <v>30</v>
      </c>
      <c r="C435" s="519">
        <f t="shared" si="96"/>
        <v>25000</v>
      </c>
      <c r="D435" s="634">
        <f t="shared" si="96"/>
        <v>0</v>
      </c>
      <c r="E435" s="634">
        <f t="shared" si="96"/>
        <v>0</v>
      </c>
      <c r="F435" s="654">
        <f>D435/C435</f>
        <v>0</v>
      </c>
      <c r="G435" s="654" t="e">
        <f t="shared" si="97"/>
        <v>#DIV/0!</v>
      </c>
      <c r="H435" s="655">
        <f>E435/C435</f>
        <v>0</v>
      </c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</row>
    <row r="436" spans="1:47" ht="12.75" customHeight="1" x14ac:dyDescent="0.2">
      <c r="A436" s="302">
        <v>323</v>
      </c>
      <c r="B436" s="437" t="s">
        <v>33</v>
      </c>
      <c r="C436" s="535">
        <f t="shared" si="96"/>
        <v>25000</v>
      </c>
      <c r="D436" s="623">
        <f t="shared" si="96"/>
        <v>0</v>
      </c>
      <c r="E436" s="623">
        <f t="shared" si="96"/>
        <v>0</v>
      </c>
      <c r="F436" s="624">
        <f>D436/C436</f>
        <v>0</v>
      </c>
      <c r="G436" s="624" t="e">
        <f t="shared" si="97"/>
        <v>#DIV/0!</v>
      </c>
      <c r="H436" s="625">
        <f>E436/C436</f>
        <v>0</v>
      </c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</row>
    <row r="437" spans="1:47" ht="12.75" customHeight="1" x14ac:dyDescent="0.2">
      <c r="A437" s="312">
        <v>323</v>
      </c>
      <c r="B437" s="430" t="s">
        <v>33</v>
      </c>
      <c r="C437" s="536">
        <v>25000</v>
      </c>
      <c r="D437" s="626"/>
      <c r="E437" s="626"/>
      <c r="F437" s="616"/>
      <c r="G437" s="616"/>
      <c r="H437" s="617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</row>
    <row r="438" spans="1:47" ht="25.5" x14ac:dyDescent="0.2">
      <c r="A438" s="304" t="s">
        <v>425</v>
      </c>
      <c r="B438" s="752" t="s">
        <v>426</v>
      </c>
      <c r="C438" s="516">
        <f>C441</f>
        <v>5000</v>
      </c>
      <c r="D438" s="599">
        <v>5000</v>
      </c>
      <c r="E438" s="599">
        <v>5000</v>
      </c>
      <c r="F438" s="650">
        <f>D438/C438</f>
        <v>1</v>
      </c>
      <c r="G438" s="650">
        <f>E438/D438</f>
        <v>1</v>
      </c>
      <c r="H438" s="651">
        <f>E438/C438</f>
        <v>1</v>
      </c>
      <c r="I438" s="268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</row>
    <row r="439" spans="1:47" ht="15" customHeight="1" x14ac:dyDescent="0.2">
      <c r="A439" s="305"/>
      <c r="B439" s="391" t="s">
        <v>332</v>
      </c>
      <c r="C439" s="516"/>
      <c r="D439" s="598"/>
      <c r="E439" s="598"/>
      <c r="F439" s="601"/>
      <c r="G439" s="601"/>
      <c r="H439" s="602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</row>
    <row r="440" spans="1:47" ht="12.75" customHeight="1" x14ac:dyDescent="0.2">
      <c r="A440" s="306" t="s">
        <v>108</v>
      </c>
      <c r="B440" s="430" t="s">
        <v>129</v>
      </c>
      <c r="C440" s="517"/>
      <c r="D440" s="615"/>
      <c r="E440" s="615"/>
      <c r="F440" s="616"/>
      <c r="G440" s="616"/>
      <c r="H440" s="617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</row>
    <row r="441" spans="1:47" ht="12.75" customHeight="1" x14ac:dyDescent="0.2">
      <c r="A441" s="273">
        <v>3</v>
      </c>
      <c r="B441" s="431" t="s">
        <v>68</v>
      </c>
      <c r="C441" s="518">
        <f t="shared" ref="C441:E443" si="98">C442</f>
        <v>5000</v>
      </c>
      <c r="D441" s="633">
        <f t="shared" si="98"/>
        <v>0</v>
      </c>
      <c r="E441" s="633">
        <f t="shared" si="98"/>
        <v>0</v>
      </c>
      <c r="F441" s="652">
        <f>D441/C441</f>
        <v>0</v>
      </c>
      <c r="G441" s="652" t="e">
        <f t="shared" ref="G441:G443" si="99">E441/D441</f>
        <v>#DIV/0!</v>
      </c>
      <c r="H441" s="653">
        <f>E441/C441</f>
        <v>0</v>
      </c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</row>
    <row r="442" spans="1:47" ht="12.75" customHeight="1" x14ac:dyDescent="0.2">
      <c r="A442" s="274">
        <v>32</v>
      </c>
      <c r="B442" s="432" t="s">
        <v>30</v>
      </c>
      <c r="C442" s="519">
        <f t="shared" si="98"/>
        <v>5000</v>
      </c>
      <c r="D442" s="634">
        <f t="shared" si="98"/>
        <v>0</v>
      </c>
      <c r="E442" s="634">
        <f t="shared" si="98"/>
        <v>0</v>
      </c>
      <c r="F442" s="654">
        <f>D442/C442</f>
        <v>0</v>
      </c>
      <c r="G442" s="654" t="e">
        <f t="shared" si="99"/>
        <v>#DIV/0!</v>
      </c>
      <c r="H442" s="655">
        <f>E442/C442</f>
        <v>0</v>
      </c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</row>
    <row r="443" spans="1:47" ht="12.75" customHeight="1" x14ac:dyDescent="0.2">
      <c r="A443" s="302">
        <v>323</v>
      </c>
      <c r="B443" s="437" t="s">
        <v>33</v>
      </c>
      <c r="C443" s="535">
        <f t="shared" si="98"/>
        <v>5000</v>
      </c>
      <c r="D443" s="623">
        <f t="shared" si="98"/>
        <v>0</v>
      </c>
      <c r="E443" s="623">
        <f t="shared" si="98"/>
        <v>0</v>
      </c>
      <c r="F443" s="624">
        <f>D443/C443</f>
        <v>0</v>
      </c>
      <c r="G443" s="624" t="e">
        <f t="shared" si="99"/>
        <v>#DIV/0!</v>
      </c>
      <c r="H443" s="625">
        <f>E443/C443</f>
        <v>0</v>
      </c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</row>
    <row r="444" spans="1:47" ht="12.75" customHeight="1" x14ac:dyDescent="0.2">
      <c r="A444" s="312">
        <v>323</v>
      </c>
      <c r="B444" s="430" t="s">
        <v>33</v>
      </c>
      <c r="C444" s="536">
        <v>5000</v>
      </c>
      <c r="D444" s="626"/>
      <c r="E444" s="626"/>
      <c r="F444" s="616"/>
      <c r="G444" s="616"/>
      <c r="H444" s="617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</row>
    <row r="445" spans="1:47" ht="20.100000000000001" customHeight="1" x14ac:dyDescent="0.2">
      <c r="A445" s="823" t="s">
        <v>116</v>
      </c>
      <c r="B445" s="824"/>
      <c r="C445" s="563"/>
      <c r="D445" s="638"/>
      <c r="E445" s="638"/>
      <c r="F445" s="639"/>
      <c r="G445" s="639"/>
      <c r="H445" s="640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</row>
    <row r="446" spans="1:47" ht="20.100000000000001" customHeight="1" x14ac:dyDescent="0.2">
      <c r="A446" s="355" t="s">
        <v>289</v>
      </c>
      <c r="B446" s="207"/>
      <c r="C446" s="541">
        <f>C447+C454+C461+C468</f>
        <v>265000</v>
      </c>
      <c r="D446" s="597">
        <f>D447+D454+D461+D468</f>
        <v>215000</v>
      </c>
      <c r="E446" s="597">
        <f>E447+E454+E461+E468</f>
        <v>240000</v>
      </c>
      <c r="F446" s="656">
        <f>D446/C446</f>
        <v>0.81132075471698117</v>
      </c>
      <c r="G446" s="656">
        <f>E446/D446</f>
        <v>1.1162790697674418</v>
      </c>
      <c r="H446" s="657">
        <f>E446/C446</f>
        <v>0.90566037735849059</v>
      </c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</row>
    <row r="447" spans="1:47" ht="15" customHeight="1" x14ac:dyDescent="0.2">
      <c r="A447" s="350" t="s">
        <v>309</v>
      </c>
      <c r="B447" s="206" t="s">
        <v>229</v>
      </c>
      <c r="C447" s="546">
        <f>C450</f>
        <v>210000</v>
      </c>
      <c r="D447" s="599">
        <v>180000</v>
      </c>
      <c r="E447" s="599">
        <v>200000</v>
      </c>
      <c r="F447" s="650">
        <f>D447/C447</f>
        <v>0.8571428571428571</v>
      </c>
      <c r="G447" s="650">
        <f>E447/D447</f>
        <v>1.1111111111111112</v>
      </c>
      <c r="H447" s="651">
        <f>E447/C447</f>
        <v>0.95238095238095233</v>
      </c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</row>
    <row r="448" spans="1:47" ht="15" customHeight="1" x14ac:dyDescent="0.2">
      <c r="A448" s="351"/>
      <c r="B448" s="465" t="s">
        <v>324</v>
      </c>
      <c r="C448" s="546"/>
      <c r="D448" s="598"/>
      <c r="E448" s="598"/>
      <c r="F448" s="601"/>
      <c r="G448" s="601"/>
      <c r="H448" s="602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</row>
    <row r="449" spans="1:47" ht="12.75" customHeight="1" x14ac:dyDescent="0.2">
      <c r="A449" s="356" t="s">
        <v>117</v>
      </c>
      <c r="B449" s="492" t="s">
        <v>129</v>
      </c>
      <c r="C449" s="564"/>
      <c r="D449" s="615"/>
      <c r="E449" s="615"/>
      <c r="F449" s="616"/>
      <c r="G449" s="616"/>
      <c r="H449" s="617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</row>
    <row r="450" spans="1:47" ht="12.75" customHeight="1" x14ac:dyDescent="0.2">
      <c r="A450" s="273">
        <v>3</v>
      </c>
      <c r="B450" s="431" t="s">
        <v>68</v>
      </c>
      <c r="C450" s="565">
        <f t="shared" ref="C450:E452" si="100">C451</f>
        <v>210000</v>
      </c>
      <c r="D450" s="633">
        <f t="shared" si="100"/>
        <v>0</v>
      </c>
      <c r="E450" s="633">
        <f t="shared" si="100"/>
        <v>0</v>
      </c>
      <c r="F450" s="652">
        <f>D450/C450</f>
        <v>0</v>
      </c>
      <c r="G450" s="652" t="e">
        <f t="shared" ref="G450:G452" si="101">E450/D450</f>
        <v>#DIV/0!</v>
      </c>
      <c r="H450" s="653">
        <f>E450/C450</f>
        <v>0</v>
      </c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</row>
    <row r="451" spans="1:47" ht="12.75" customHeight="1" x14ac:dyDescent="0.2">
      <c r="A451" s="274">
        <v>38</v>
      </c>
      <c r="B451" s="432" t="s">
        <v>38</v>
      </c>
      <c r="C451" s="566">
        <f t="shared" si="100"/>
        <v>210000</v>
      </c>
      <c r="D451" s="634">
        <f t="shared" si="100"/>
        <v>0</v>
      </c>
      <c r="E451" s="634">
        <f t="shared" si="100"/>
        <v>0</v>
      </c>
      <c r="F451" s="654">
        <f>D451/C451</f>
        <v>0</v>
      </c>
      <c r="G451" s="654" t="e">
        <f t="shared" si="101"/>
        <v>#DIV/0!</v>
      </c>
      <c r="H451" s="655">
        <f>E451/C451</f>
        <v>0</v>
      </c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</row>
    <row r="452" spans="1:47" ht="12.75" customHeight="1" x14ac:dyDescent="0.2">
      <c r="A452" s="307">
        <v>381</v>
      </c>
      <c r="B452" s="475" t="s">
        <v>70</v>
      </c>
      <c r="C452" s="549">
        <f t="shared" si="100"/>
        <v>210000</v>
      </c>
      <c r="D452" s="623">
        <f t="shared" si="100"/>
        <v>0</v>
      </c>
      <c r="E452" s="623">
        <f t="shared" si="100"/>
        <v>0</v>
      </c>
      <c r="F452" s="624">
        <f>D452/C452</f>
        <v>0</v>
      </c>
      <c r="G452" s="624" t="e">
        <f t="shared" si="101"/>
        <v>#DIV/0!</v>
      </c>
      <c r="H452" s="625">
        <f>E452/C452</f>
        <v>0</v>
      </c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</row>
    <row r="453" spans="1:47" ht="12.75" customHeight="1" x14ac:dyDescent="0.2">
      <c r="A453" s="308">
        <v>381</v>
      </c>
      <c r="B453" s="493" t="s">
        <v>70</v>
      </c>
      <c r="C453" s="550">
        <v>210000</v>
      </c>
      <c r="D453" s="626"/>
      <c r="E453" s="626"/>
      <c r="F453" s="616"/>
      <c r="G453" s="616"/>
      <c r="H453" s="617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</row>
    <row r="454" spans="1:47" ht="15" customHeight="1" x14ac:dyDescent="0.2">
      <c r="A454" s="350" t="s">
        <v>310</v>
      </c>
      <c r="B454" s="484" t="s">
        <v>230</v>
      </c>
      <c r="C454" s="546">
        <f>C457</f>
        <v>35000</v>
      </c>
      <c r="D454" s="599">
        <v>25000</v>
      </c>
      <c r="E454" s="599">
        <v>30000</v>
      </c>
      <c r="F454" s="650">
        <f>D454/C454</f>
        <v>0.7142857142857143</v>
      </c>
      <c r="G454" s="650">
        <f>E454/D454</f>
        <v>1.2</v>
      </c>
      <c r="H454" s="651">
        <f>E454/C454</f>
        <v>0.8571428571428571</v>
      </c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</row>
    <row r="455" spans="1:47" ht="15" customHeight="1" x14ac:dyDescent="0.2">
      <c r="A455" s="351"/>
      <c r="B455" s="465" t="s">
        <v>324</v>
      </c>
      <c r="C455" s="546"/>
      <c r="D455" s="598"/>
      <c r="E455" s="598"/>
      <c r="F455" s="601"/>
      <c r="G455" s="601"/>
      <c r="H455" s="602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</row>
    <row r="456" spans="1:47" ht="12.75" customHeight="1" x14ac:dyDescent="0.2">
      <c r="A456" s="356" t="s">
        <v>117</v>
      </c>
      <c r="B456" s="492" t="s">
        <v>129</v>
      </c>
      <c r="C456" s="567"/>
      <c r="D456" s="615"/>
      <c r="E456" s="615"/>
      <c r="F456" s="616"/>
      <c r="G456" s="616"/>
      <c r="H456" s="617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</row>
    <row r="457" spans="1:47" ht="12.75" customHeight="1" x14ac:dyDescent="0.2">
      <c r="A457" s="273">
        <v>3</v>
      </c>
      <c r="B457" s="431" t="s">
        <v>68</v>
      </c>
      <c r="C457" s="534">
        <f t="shared" ref="C457:E459" si="102">C458</f>
        <v>35000</v>
      </c>
      <c r="D457" s="633">
        <f t="shared" si="102"/>
        <v>0</v>
      </c>
      <c r="E457" s="633">
        <f t="shared" si="102"/>
        <v>0</v>
      </c>
      <c r="F457" s="652">
        <f>D457/C457</f>
        <v>0</v>
      </c>
      <c r="G457" s="652" t="e">
        <f t="shared" ref="G457:G459" si="103">E457/D457</f>
        <v>#DIV/0!</v>
      </c>
      <c r="H457" s="653">
        <f>E457/C457</f>
        <v>0</v>
      </c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</row>
    <row r="458" spans="1:47" ht="12.75" customHeight="1" x14ac:dyDescent="0.2">
      <c r="A458" s="274">
        <v>38</v>
      </c>
      <c r="B458" s="432" t="s">
        <v>38</v>
      </c>
      <c r="C458" s="548">
        <f t="shared" si="102"/>
        <v>35000</v>
      </c>
      <c r="D458" s="634">
        <f t="shared" si="102"/>
        <v>0</v>
      </c>
      <c r="E458" s="634">
        <f t="shared" si="102"/>
        <v>0</v>
      </c>
      <c r="F458" s="654">
        <f>D458/C458</f>
        <v>0</v>
      </c>
      <c r="G458" s="654" t="e">
        <f t="shared" si="103"/>
        <v>#DIV/0!</v>
      </c>
      <c r="H458" s="655">
        <f>E458/C458</f>
        <v>0</v>
      </c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</row>
    <row r="459" spans="1:47" ht="12.75" customHeight="1" x14ac:dyDescent="0.2">
      <c r="A459" s="307">
        <v>381</v>
      </c>
      <c r="B459" s="475" t="s">
        <v>70</v>
      </c>
      <c r="C459" s="549">
        <f t="shared" si="102"/>
        <v>35000</v>
      </c>
      <c r="D459" s="623">
        <f t="shared" si="102"/>
        <v>0</v>
      </c>
      <c r="E459" s="623">
        <f t="shared" si="102"/>
        <v>0</v>
      </c>
      <c r="F459" s="624">
        <f>D459/C459</f>
        <v>0</v>
      </c>
      <c r="G459" s="624" t="e">
        <f t="shared" si="103"/>
        <v>#DIV/0!</v>
      </c>
      <c r="H459" s="625">
        <f>E459/C459</f>
        <v>0</v>
      </c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</row>
    <row r="460" spans="1:47" ht="12.75" customHeight="1" x14ac:dyDescent="0.2">
      <c r="A460" s="308">
        <v>381</v>
      </c>
      <c r="B460" s="493" t="s">
        <v>70</v>
      </c>
      <c r="C460" s="568">
        <v>35000</v>
      </c>
      <c r="D460" s="626"/>
      <c r="E460" s="626"/>
      <c r="F460" s="616"/>
      <c r="G460" s="616"/>
      <c r="H460" s="617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</row>
    <row r="461" spans="1:47" ht="15" customHeight="1" x14ac:dyDescent="0.2">
      <c r="A461" s="350" t="s">
        <v>311</v>
      </c>
      <c r="B461" s="484" t="s">
        <v>452</v>
      </c>
      <c r="C461" s="546">
        <f>C464</f>
        <v>10000</v>
      </c>
      <c r="D461" s="599">
        <v>5000</v>
      </c>
      <c r="E461" s="599">
        <v>5000</v>
      </c>
      <c r="F461" s="650">
        <f>D461/C461</f>
        <v>0.5</v>
      </c>
      <c r="G461" s="650">
        <f>E461/D461</f>
        <v>1</v>
      </c>
      <c r="H461" s="651">
        <f>E461/C461</f>
        <v>0.5</v>
      </c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</row>
    <row r="462" spans="1:47" ht="15" customHeight="1" x14ac:dyDescent="0.2">
      <c r="A462" s="351"/>
      <c r="B462" s="465" t="s">
        <v>324</v>
      </c>
      <c r="C462" s="546"/>
      <c r="D462" s="598"/>
      <c r="E462" s="598"/>
      <c r="F462" s="601"/>
      <c r="G462" s="601"/>
      <c r="H462" s="602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</row>
    <row r="463" spans="1:47" ht="12.75" customHeight="1" x14ac:dyDescent="0.2">
      <c r="A463" s="356" t="s">
        <v>117</v>
      </c>
      <c r="B463" s="492" t="s">
        <v>129</v>
      </c>
      <c r="C463" s="569"/>
      <c r="D463" s="615"/>
      <c r="E463" s="615"/>
      <c r="F463" s="616"/>
      <c r="G463" s="616"/>
      <c r="H463" s="617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</row>
    <row r="464" spans="1:47" ht="12.75" customHeight="1" x14ac:dyDescent="0.2">
      <c r="A464" s="273">
        <v>3</v>
      </c>
      <c r="B464" s="431" t="s">
        <v>68</v>
      </c>
      <c r="C464" s="534">
        <f t="shared" ref="C464:E466" si="104">C465</f>
        <v>10000</v>
      </c>
      <c r="D464" s="633">
        <f t="shared" si="104"/>
        <v>0</v>
      </c>
      <c r="E464" s="633">
        <f t="shared" si="104"/>
        <v>0</v>
      </c>
      <c r="F464" s="652">
        <f>D464/C465</f>
        <v>0</v>
      </c>
      <c r="G464" s="652" t="e">
        <f>E464/D464</f>
        <v>#DIV/0!</v>
      </c>
      <c r="H464" s="653">
        <f>E464/C464</f>
        <v>0</v>
      </c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</row>
    <row r="465" spans="1:47" ht="12.75" customHeight="1" x14ac:dyDescent="0.2">
      <c r="A465" s="274">
        <v>38</v>
      </c>
      <c r="B465" s="432" t="s">
        <v>38</v>
      </c>
      <c r="C465" s="548">
        <f t="shared" si="104"/>
        <v>10000</v>
      </c>
      <c r="D465" s="634">
        <f t="shared" si="104"/>
        <v>0</v>
      </c>
      <c r="E465" s="634">
        <f t="shared" si="104"/>
        <v>0</v>
      </c>
      <c r="F465" s="654">
        <f>D465/C465</f>
        <v>0</v>
      </c>
      <c r="G465" s="654" t="e">
        <f>E465/D465</f>
        <v>#DIV/0!</v>
      </c>
      <c r="H465" s="655">
        <f>E465/C465</f>
        <v>0</v>
      </c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</row>
    <row r="466" spans="1:47" ht="12.75" customHeight="1" x14ac:dyDescent="0.2">
      <c r="A466" s="307">
        <v>381</v>
      </c>
      <c r="B466" s="475" t="s">
        <v>70</v>
      </c>
      <c r="C466" s="549">
        <f t="shared" si="104"/>
        <v>10000</v>
      </c>
      <c r="D466" s="623">
        <f t="shared" si="104"/>
        <v>0</v>
      </c>
      <c r="E466" s="623">
        <f t="shared" si="104"/>
        <v>0</v>
      </c>
      <c r="F466" s="624">
        <f>D466/C466</f>
        <v>0</v>
      </c>
      <c r="G466" s="624" t="e">
        <f>E466/D466</f>
        <v>#DIV/0!</v>
      </c>
      <c r="H466" s="625">
        <f>E466/C466</f>
        <v>0</v>
      </c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</row>
    <row r="467" spans="1:47" ht="12.75" customHeight="1" x14ac:dyDescent="0.2">
      <c r="A467" s="308">
        <v>381</v>
      </c>
      <c r="B467" s="493" t="s">
        <v>70</v>
      </c>
      <c r="C467" s="568">
        <v>10000</v>
      </c>
      <c r="D467" s="626"/>
      <c r="E467" s="626"/>
      <c r="F467" s="616"/>
      <c r="G467" s="616"/>
      <c r="H467" s="617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99"/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</row>
    <row r="468" spans="1:47" ht="15" customHeight="1" x14ac:dyDescent="0.2">
      <c r="A468" s="350" t="s">
        <v>312</v>
      </c>
      <c r="B468" s="484" t="s">
        <v>231</v>
      </c>
      <c r="C468" s="546">
        <f>C471</f>
        <v>10000</v>
      </c>
      <c r="D468" s="599">
        <v>5000</v>
      </c>
      <c r="E468" s="599">
        <v>5000</v>
      </c>
      <c r="F468" s="650">
        <f>D468/C468</f>
        <v>0.5</v>
      </c>
      <c r="G468" s="650">
        <f>E468/D468</f>
        <v>1</v>
      </c>
      <c r="H468" s="651">
        <f>E468/C468</f>
        <v>0.5</v>
      </c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</row>
    <row r="469" spans="1:47" ht="15" customHeight="1" x14ac:dyDescent="0.2">
      <c r="A469" s="351"/>
      <c r="B469" s="465" t="s">
        <v>324</v>
      </c>
      <c r="C469" s="546"/>
      <c r="D469" s="598"/>
      <c r="E469" s="598"/>
      <c r="F469" s="601"/>
      <c r="G469" s="601"/>
      <c r="H469" s="602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</row>
    <row r="470" spans="1:47" ht="15" customHeight="1" x14ac:dyDescent="0.2">
      <c r="A470" s="593" t="s">
        <v>117</v>
      </c>
      <c r="B470" s="594" t="s">
        <v>129</v>
      </c>
      <c r="C470" s="546"/>
      <c r="D470" s="598"/>
      <c r="E470" s="598"/>
      <c r="F470" s="601"/>
      <c r="G470" s="601"/>
      <c r="H470" s="602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</row>
    <row r="471" spans="1:47" ht="12.75" customHeight="1" x14ac:dyDescent="0.2">
      <c r="A471" s="273">
        <v>3</v>
      </c>
      <c r="B471" s="431" t="s">
        <v>68</v>
      </c>
      <c r="C471" s="534">
        <f t="shared" ref="C471:E473" si="105">C472</f>
        <v>10000</v>
      </c>
      <c r="D471" s="633">
        <f t="shared" si="105"/>
        <v>0</v>
      </c>
      <c r="E471" s="633">
        <f t="shared" si="105"/>
        <v>0</v>
      </c>
      <c r="F471" s="652">
        <f>D471/C471</f>
        <v>0</v>
      </c>
      <c r="G471" s="652" t="e">
        <f t="shared" ref="G471:G473" si="106">E471/D471</f>
        <v>#DIV/0!</v>
      </c>
      <c r="H471" s="653">
        <f>E471/C471</f>
        <v>0</v>
      </c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</row>
    <row r="472" spans="1:47" ht="12.75" customHeight="1" x14ac:dyDescent="0.2">
      <c r="A472" s="274">
        <v>38</v>
      </c>
      <c r="B472" s="432" t="s">
        <v>38</v>
      </c>
      <c r="C472" s="548">
        <f t="shared" si="105"/>
        <v>10000</v>
      </c>
      <c r="D472" s="634">
        <f t="shared" si="105"/>
        <v>0</v>
      </c>
      <c r="E472" s="634">
        <f t="shared" si="105"/>
        <v>0</v>
      </c>
      <c r="F472" s="654">
        <f>D472/C472</f>
        <v>0</v>
      </c>
      <c r="G472" s="654" t="e">
        <f t="shared" si="106"/>
        <v>#DIV/0!</v>
      </c>
      <c r="H472" s="655">
        <f>E472/C472</f>
        <v>0</v>
      </c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</row>
    <row r="473" spans="1:47" ht="12.75" customHeight="1" x14ac:dyDescent="0.2">
      <c r="A473" s="307">
        <v>381</v>
      </c>
      <c r="B473" s="475" t="s">
        <v>70</v>
      </c>
      <c r="C473" s="549">
        <f t="shared" si="105"/>
        <v>10000</v>
      </c>
      <c r="D473" s="623">
        <f t="shared" si="105"/>
        <v>0</v>
      </c>
      <c r="E473" s="623">
        <f t="shared" si="105"/>
        <v>0</v>
      </c>
      <c r="F473" s="624">
        <f>D473/C473</f>
        <v>0</v>
      </c>
      <c r="G473" s="624" t="e">
        <f t="shared" si="106"/>
        <v>#DIV/0!</v>
      </c>
      <c r="H473" s="625">
        <f>E473/C473</f>
        <v>0</v>
      </c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</row>
    <row r="474" spans="1:47" ht="12.75" customHeight="1" x14ac:dyDescent="0.2">
      <c r="A474" s="308">
        <v>381</v>
      </c>
      <c r="B474" s="493" t="s">
        <v>70</v>
      </c>
      <c r="C474" s="568">
        <v>10000</v>
      </c>
      <c r="D474" s="626"/>
      <c r="E474" s="626"/>
      <c r="F474" s="616"/>
      <c r="G474" s="616"/>
      <c r="H474" s="617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</row>
    <row r="475" spans="1:47" ht="20.100000000000001" customHeight="1" x14ac:dyDescent="0.2">
      <c r="A475" s="823" t="s">
        <v>249</v>
      </c>
      <c r="B475" s="824"/>
      <c r="C475" s="545"/>
      <c r="D475" s="638"/>
      <c r="E475" s="638"/>
      <c r="F475" s="639"/>
      <c r="G475" s="639"/>
      <c r="H475" s="640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</row>
    <row r="476" spans="1:47" ht="20.100000000000001" customHeight="1" x14ac:dyDescent="0.2">
      <c r="A476" s="357" t="s">
        <v>290</v>
      </c>
      <c r="B476" s="494"/>
      <c r="C476" s="570">
        <f>C477+C484+C491+C498+C505+C512</f>
        <v>240000</v>
      </c>
      <c r="D476" s="597">
        <f>D477+D484+D491+D498+D505+D512</f>
        <v>79000</v>
      </c>
      <c r="E476" s="597">
        <f>E477+E484+E491+E498+E505+E512</f>
        <v>85000</v>
      </c>
      <c r="F476" s="656">
        <f>D476/C476</f>
        <v>0.32916666666666666</v>
      </c>
      <c r="G476" s="656">
        <f>E476/D476</f>
        <v>1.0759493670886076</v>
      </c>
      <c r="H476" s="657">
        <f>E476/C476</f>
        <v>0.35416666666666669</v>
      </c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</row>
    <row r="477" spans="1:47" ht="24" x14ac:dyDescent="0.2">
      <c r="A477" s="358" t="s">
        <v>313</v>
      </c>
      <c r="B477" s="495" t="s">
        <v>232</v>
      </c>
      <c r="C477" s="571">
        <f>C480</f>
        <v>20000</v>
      </c>
      <c r="D477" s="599">
        <v>20000</v>
      </c>
      <c r="E477" s="599">
        <v>20000</v>
      </c>
      <c r="F477" s="650">
        <f>D477/C477</f>
        <v>1</v>
      </c>
      <c r="G477" s="650">
        <f>E477/D477</f>
        <v>1</v>
      </c>
      <c r="H477" s="651">
        <f>E477/C477</f>
        <v>1</v>
      </c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</row>
    <row r="478" spans="1:47" ht="15" customHeight="1" x14ac:dyDescent="0.2">
      <c r="A478" s="359"/>
      <c r="B478" s="496" t="s">
        <v>323</v>
      </c>
      <c r="C478" s="571"/>
      <c r="D478" s="598"/>
      <c r="E478" s="598"/>
      <c r="F478" s="601"/>
      <c r="G478" s="601"/>
      <c r="H478" s="602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</row>
    <row r="479" spans="1:47" ht="12.75" customHeight="1" x14ac:dyDescent="0.2">
      <c r="A479" s="360" t="s">
        <v>117</v>
      </c>
      <c r="B479" s="497" t="s">
        <v>129</v>
      </c>
      <c r="C479" s="572"/>
      <c r="D479" s="615"/>
      <c r="E479" s="615"/>
      <c r="F479" s="616"/>
      <c r="G479" s="616"/>
      <c r="H479" s="617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</row>
    <row r="480" spans="1:47" ht="12.75" customHeight="1" x14ac:dyDescent="0.2">
      <c r="A480" s="273">
        <v>3</v>
      </c>
      <c r="B480" s="431" t="s">
        <v>68</v>
      </c>
      <c r="C480" s="518">
        <f t="shared" ref="C480:E482" si="107">C481</f>
        <v>20000</v>
      </c>
      <c r="D480" s="633">
        <f t="shared" si="107"/>
        <v>0</v>
      </c>
      <c r="E480" s="633">
        <f t="shared" si="107"/>
        <v>0</v>
      </c>
      <c r="F480" s="652">
        <f>D480/C480</f>
        <v>0</v>
      </c>
      <c r="G480" s="652" t="e">
        <f t="shared" ref="G480:G482" si="108">E480/D480</f>
        <v>#DIV/0!</v>
      </c>
      <c r="H480" s="653">
        <f>E480/C480</f>
        <v>0</v>
      </c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</row>
    <row r="481" spans="1:47" ht="12.75" customHeight="1" x14ac:dyDescent="0.2">
      <c r="A481" s="274">
        <v>32</v>
      </c>
      <c r="B481" s="432" t="s">
        <v>30</v>
      </c>
      <c r="C481" s="519">
        <f t="shared" si="107"/>
        <v>20000</v>
      </c>
      <c r="D481" s="634">
        <f t="shared" si="107"/>
        <v>0</v>
      </c>
      <c r="E481" s="634">
        <f t="shared" si="107"/>
        <v>0</v>
      </c>
      <c r="F481" s="654">
        <f>D481/C481</f>
        <v>0</v>
      </c>
      <c r="G481" s="654" t="e">
        <f t="shared" si="108"/>
        <v>#DIV/0!</v>
      </c>
      <c r="H481" s="655">
        <f>E481/C481</f>
        <v>0</v>
      </c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</row>
    <row r="482" spans="1:47" ht="12.75" customHeight="1" x14ac:dyDescent="0.2">
      <c r="A482" s="302">
        <v>323</v>
      </c>
      <c r="B482" s="437" t="s">
        <v>33</v>
      </c>
      <c r="C482" s="535">
        <f t="shared" si="107"/>
        <v>20000</v>
      </c>
      <c r="D482" s="623">
        <f t="shared" si="107"/>
        <v>0</v>
      </c>
      <c r="E482" s="623">
        <f t="shared" si="107"/>
        <v>0</v>
      </c>
      <c r="F482" s="624">
        <f>D482/C482</f>
        <v>0</v>
      </c>
      <c r="G482" s="624" t="e">
        <f t="shared" si="108"/>
        <v>#DIV/0!</v>
      </c>
      <c r="H482" s="625">
        <f>E482/C482</f>
        <v>0</v>
      </c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</row>
    <row r="483" spans="1:47" ht="12.75" customHeight="1" x14ac:dyDescent="0.2">
      <c r="A483" s="312">
        <v>323</v>
      </c>
      <c r="B483" s="430" t="s">
        <v>33</v>
      </c>
      <c r="C483" s="536">
        <v>20000</v>
      </c>
      <c r="D483" s="626"/>
      <c r="E483" s="626"/>
      <c r="F483" s="616"/>
      <c r="G483" s="616"/>
      <c r="H483" s="617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</row>
    <row r="484" spans="1:47" ht="15" customHeight="1" x14ac:dyDescent="0.2">
      <c r="A484" s="358" t="s">
        <v>314</v>
      </c>
      <c r="B484" s="498" t="s">
        <v>233</v>
      </c>
      <c r="C484" s="571">
        <f>C487</f>
        <v>25000</v>
      </c>
      <c r="D484" s="599">
        <v>15000</v>
      </c>
      <c r="E484" s="599">
        <v>15000</v>
      </c>
      <c r="F484" s="650">
        <f>D484/C484</f>
        <v>0.6</v>
      </c>
      <c r="G484" s="650">
        <f>E484/D484</f>
        <v>1</v>
      </c>
      <c r="H484" s="651">
        <f>E484/C484</f>
        <v>0.6</v>
      </c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</row>
    <row r="485" spans="1:47" ht="15" customHeight="1" x14ac:dyDescent="0.2">
      <c r="A485" s="359"/>
      <c r="B485" s="496" t="s">
        <v>323</v>
      </c>
      <c r="C485" s="571"/>
      <c r="D485" s="598"/>
      <c r="E485" s="598"/>
      <c r="F485" s="601"/>
      <c r="G485" s="601"/>
      <c r="H485" s="602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</row>
    <row r="486" spans="1:47" ht="12.75" customHeight="1" x14ac:dyDescent="0.2">
      <c r="A486" s="360" t="s">
        <v>117</v>
      </c>
      <c r="B486" s="499" t="s">
        <v>129</v>
      </c>
      <c r="C486" s="573"/>
      <c r="D486" s="615"/>
      <c r="E486" s="615"/>
      <c r="F486" s="616"/>
      <c r="G486" s="616"/>
      <c r="H486" s="617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</row>
    <row r="487" spans="1:47" ht="12.75" customHeight="1" x14ac:dyDescent="0.2">
      <c r="A487" s="273">
        <v>3</v>
      </c>
      <c r="B487" s="431" t="s">
        <v>68</v>
      </c>
      <c r="C487" s="518">
        <f t="shared" ref="C487:E489" si="109">C488</f>
        <v>25000</v>
      </c>
      <c r="D487" s="633">
        <f t="shared" si="109"/>
        <v>0</v>
      </c>
      <c r="E487" s="633">
        <f t="shared" si="109"/>
        <v>0</v>
      </c>
      <c r="F487" s="652">
        <f>D487/C487</f>
        <v>0</v>
      </c>
      <c r="G487" s="652" t="e">
        <f t="shared" ref="G487:G489" si="110">E487/D487</f>
        <v>#DIV/0!</v>
      </c>
      <c r="H487" s="653">
        <f>E487/C487</f>
        <v>0</v>
      </c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</row>
    <row r="488" spans="1:47" ht="12.75" customHeight="1" x14ac:dyDescent="0.2">
      <c r="A488" s="274">
        <v>32</v>
      </c>
      <c r="B488" s="432" t="s">
        <v>30</v>
      </c>
      <c r="C488" s="519">
        <f t="shared" si="109"/>
        <v>25000</v>
      </c>
      <c r="D488" s="634">
        <f t="shared" si="109"/>
        <v>0</v>
      </c>
      <c r="E488" s="634">
        <f t="shared" si="109"/>
        <v>0</v>
      </c>
      <c r="F488" s="654">
        <f>D488/C488</f>
        <v>0</v>
      </c>
      <c r="G488" s="654" t="e">
        <f t="shared" si="110"/>
        <v>#DIV/0!</v>
      </c>
      <c r="H488" s="655">
        <f>E488/C488</f>
        <v>0</v>
      </c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</row>
    <row r="489" spans="1:47" ht="12.75" customHeight="1" x14ac:dyDescent="0.2">
      <c r="A489" s="302">
        <v>323</v>
      </c>
      <c r="B489" s="437" t="s">
        <v>33</v>
      </c>
      <c r="C489" s="535">
        <f t="shared" si="109"/>
        <v>25000</v>
      </c>
      <c r="D489" s="623">
        <f t="shared" si="109"/>
        <v>0</v>
      </c>
      <c r="E489" s="623">
        <f t="shared" si="109"/>
        <v>0</v>
      </c>
      <c r="F489" s="624">
        <f>D489/C489</f>
        <v>0</v>
      </c>
      <c r="G489" s="624" t="e">
        <f t="shared" si="110"/>
        <v>#DIV/0!</v>
      </c>
      <c r="H489" s="625">
        <f>E489/C489</f>
        <v>0</v>
      </c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99"/>
      <c r="AK489" s="99"/>
      <c r="AL489" s="99"/>
      <c r="AM489" s="99"/>
      <c r="AN489" s="99"/>
      <c r="AO489" s="99"/>
      <c r="AP489" s="99"/>
      <c r="AQ489" s="99"/>
      <c r="AR489" s="99"/>
      <c r="AS489" s="99"/>
      <c r="AT489" s="99"/>
      <c r="AU489" s="99"/>
    </row>
    <row r="490" spans="1:47" ht="12.75" customHeight="1" x14ac:dyDescent="0.2">
      <c r="A490" s="312">
        <v>323</v>
      </c>
      <c r="B490" s="430" t="s">
        <v>33</v>
      </c>
      <c r="C490" s="536">
        <v>25000</v>
      </c>
      <c r="D490" s="626"/>
      <c r="E490" s="626"/>
      <c r="F490" s="616"/>
      <c r="G490" s="616"/>
      <c r="H490" s="617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</row>
    <row r="491" spans="1:47" ht="15" customHeight="1" x14ac:dyDescent="0.2">
      <c r="A491" s="358" t="s">
        <v>315</v>
      </c>
      <c r="B491" s="498" t="s">
        <v>234</v>
      </c>
      <c r="C491" s="571">
        <f>C494</f>
        <v>20000</v>
      </c>
      <c r="D491" s="603">
        <v>20000</v>
      </c>
      <c r="E491" s="603">
        <v>20000</v>
      </c>
      <c r="F491" s="650">
        <f>D491/C491</f>
        <v>1</v>
      </c>
      <c r="G491" s="650">
        <f>E491/D491</f>
        <v>1</v>
      </c>
      <c r="H491" s="651">
        <f>E491/C491</f>
        <v>1</v>
      </c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</row>
    <row r="492" spans="1:47" ht="15" customHeight="1" x14ac:dyDescent="0.2">
      <c r="A492" s="359"/>
      <c r="B492" s="496" t="s">
        <v>323</v>
      </c>
      <c r="C492" s="571"/>
      <c r="D492" s="598"/>
      <c r="E492" s="598"/>
      <c r="F492" s="601"/>
      <c r="G492" s="601"/>
      <c r="H492" s="602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</row>
    <row r="493" spans="1:47" ht="12.75" customHeight="1" x14ac:dyDescent="0.2">
      <c r="A493" s="360" t="s">
        <v>117</v>
      </c>
      <c r="B493" s="497" t="s">
        <v>129</v>
      </c>
      <c r="C493" s="572"/>
      <c r="D493" s="615"/>
      <c r="E493" s="615"/>
      <c r="F493" s="616"/>
      <c r="G493" s="616"/>
      <c r="H493" s="617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</row>
    <row r="494" spans="1:47" ht="12.75" customHeight="1" x14ac:dyDescent="0.2">
      <c r="A494" s="273">
        <v>3</v>
      </c>
      <c r="B494" s="431" t="s">
        <v>68</v>
      </c>
      <c r="C494" s="518">
        <f t="shared" ref="C494:E496" si="111">C495</f>
        <v>20000</v>
      </c>
      <c r="D494" s="633">
        <f t="shared" si="111"/>
        <v>0</v>
      </c>
      <c r="E494" s="633">
        <f t="shared" si="111"/>
        <v>0</v>
      </c>
      <c r="F494" s="652">
        <f>D494/C494</f>
        <v>0</v>
      </c>
      <c r="G494" s="652" t="e">
        <f t="shared" ref="G494:G496" si="112">E494/D494</f>
        <v>#DIV/0!</v>
      </c>
      <c r="H494" s="653">
        <f>E494/C494</f>
        <v>0</v>
      </c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</row>
    <row r="495" spans="1:47" ht="12.75" customHeight="1" x14ac:dyDescent="0.2">
      <c r="A495" s="274">
        <v>32</v>
      </c>
      <c r="B495" s="432" t="s">
        <v>30</v>
      </c>
      <c r="C495" s="519">
        <f t="shared" si="111"/>
        <v>20000</v>
      </c>
      <c r="D495" s="634">
        <f t="shared" si="111"/>
        <v>0</v>
      </c>
      <c r="E495" s="634">
        <f t="shared" si="111"/>
        <v>0</v>
      </c>
      <c r="F495" s="654">
        <f>D495/C495</f>
        <v>0</v>
      </c>
      <c r="G495" s="654" t="e">
        <f t="shared" si="112"/>
        <v>#DIV/0!</v>
      </c>
      <c r="H495" s="655">
        <f>E495/C495</f>
        <v>0</v>
      </c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</row>
    <row r="496" spans="1:47" ht="12.75" customHeight="1" x14ac:dyDescent="0.2">
      <c r="A496" s="302">
        <v>323</v>
      </c>
      <c r="B496" s="437" t="s">
        <v>33</v>
      </c>
      <c r="C496" s="535">
        <f t="shared" si="111"/>
        <v>20000</v>
      </c>
      <c r="D496" s="623">
        <f t="shared" si="111"/>
        <v>0</v>
      </c>
      <c r="E496" s="623">
        <f t="shared" si="111"/>
        <v>0</v>
      </c>
      <c r="F496" s="624">
        <f>D496/C496</f>
        <v>0</v>
      </c>
      <c r="G496" s="624" t="e">
        <f t="shared" si="112"/>
        <v>#DIV/0!</v>
      </c>
      <c r="H496" s="625">
        <f>E496/C496</f>
        <v>0</v>
      </c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</row>
    <row r="497" spans="1:47" ht="12.75" customHeight="1" x14ac:dyDescent="0.2">
      <c r="A497" s="312">
        <v>323</v>
      </c>
      <c r="B497" s="430" t="s">
        <v>33</v>
      </c>
      <c r="C497" s="536">
        <v>20000</v>
      </c>
      <c r="D497" s="626"/>
      <c r="E497" s="626"/>
      <c r="F497" s="616"/>
      <c r="G497" s="616"/>
      <c r="H497" s="617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</row>
    <row r="498" spans="1:47" ht="15" customHeight="1" x14ac:dyDescent="0.2">
      <c r="A498" s="361" t="s">
        <v>384</v>
      </c>
      <c r="B498" s="496" t="s">
        <v>257</v>
      </c>
      <c r="C498" s="571">
        <f>C501</f>
        <v>15000</v>
      </c>
      <c r="D498" s="603">
        <v>12000</v>
      </c>
      <c r="E498" s="603">
        <v>15000</v>
      </c>
      <c r="F498" s="650">
        <f>D498/C498</f>
        <v>0.8</v>
      </c>
      <c r="G498" s="650">
        <f>E498/D498</f>
        <v>1.25</v>
      </c>
      <c r="H498" s="651">
        <f>E498/C498</f>
        <v>1</v>
      </c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</row>
    <row r="499" spans="1:47" ht="15" customHeight="1" x14ac:dyDescent="0.2">
      <c r="A499" s="362"/>
      <c r="B499" s="496" t="s">
        <v>323</v>
      </c>
      <c r="C499" s="571"/>
      <c r="D499" s="598"/>
      <c r="E499" s="598"/>
      <c r="F499" s="601"/>
      <c r="G499" s="601"/>
      <c r="H499" s="602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</row>
    <row r="500" spans="1:47" ht="12.75" customHeight="1" x14ac:dyDescent="0.2">
      <c r="A500" s="363" t="s">
        <v>335</v>
      </c>
      <c r="B500" s="500" t="s">
        <v>129</v>
      </c>
      <c r="C500" s="574"/>
      <c r="D500" s="615"/>
      <c r="E500" s="615"/>
      <c r="F500" s="616"/>
      <c r="G500" s="616"/>
      <c r="H500" s="617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</row>
    <row r="501" spans="1:47" ht="12.75" customHeight="1" x14ac:dyDescent="0.2">
      <c r="A501" s="281">
        <v>3</v>
      </c>
      <c r="B501" s="431" t="s">
        <v>68</v>
      </c>
      <c r="C501" s="534">
        <f t="shared" ref="C501:E503" si="113">C502</f>
        <v>15000</v>
      </c>
      <c r="D501" s="633">
        <f t="shared" si="113"/>
        <v>0</v>
      </c>
      <c r="E501" s="633">
        <f t="shared" si="113"/>
        <v>0</v>
      </c>
      <c r="F501" s="652">
        <f>D501/C501</f>
        <v>0</v>
      </c>
      <c r="G501" s="652" t="e">
        <f t="shared" ref="G501:G503" si="114">E501/D501</f>
        <v>#DIV/0!</v>
      </c>
      <c r="H501" s="653">
        <f>E501/C501</f>
        <v>0</v>
      </c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</row>
    <row r="502" spans="1:47" ht="12.75" customHeight="1" x14ac:dyDescent="0.2">
      <c r="A502" s="274">
        <v>32</v>
      </c>
      <c r="B502" s="432" t="s">
        <v>30</v>
      </c>
      <c r="C502" s="548">
        <f t="shared" si="113"/>
        <v>15000</v>
      </c>
      <c r="D502" s="634">
        <f t="shared" si="113"/>
        <v>0</v>
      </c>
      <c r="E502" s="634">
        <f t="shared" si="113"/>
        <v>0</v>
      </c>
      <c r="F502" s="654">
        <f>D502/C502</f>
        <v>0</v>
      </c>
      <c r="G502" s="654" t="e">
        <f t="shared" si="114"/>
        <v>#DIV/0!</v>
      </c>
      <c r="H502" s="655">
        <f>E502/C502</f>
        <v>0</v>
      </c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</row>
    <row r="503" spans="1:47" ht="12.75" customHeight="1" x14ac:dyDescent="0.2">
      <c r="A503" s="307">
        <v>323</v>
      </c>
      <c r="B503" s="454" t="s">
        <v>33</v>
      </c>
      <c r="C503" s="549">
        <f t="shared" si="113"/>
        <v>15000</v>
      </c>
      <c r="D503" s="623">
        <f t="shared" si="113"/>
        <v>0</v>
      </c>
      <c r="E503" s="623">
        <f t="shared" si="113"/>
        <v>0</v>
      </c>
      <c r="F503" s="624">
        <f>D503/C503</f>
        <v>0</v>
      </c>
      <c r="G503" s="624" t="e">
        <f t="shared" si="114"/>
        <v>#DIV/0!</v>
      </c>
      <c r="H503" s="625">
        <f>E503/C503</f>
        <v>0</v>
      </c>
      <c r="I503" s="99"/>
      <c r="J503" s="99"/>
      <c r="K503" s="99"/>
      <c r="L503" s="99"/>
      <c r="M503" s="99"/>
      <c r="N503" s="99"/>
      <c r="O503" s="99"/>
      <c r="P503" s="46"/>
    </row>
    <row r="504" spans="1:47" ht="12.75" customHeight="1" x14ac:dyDescent="0.2">
      <c r="A504" s="308">
        <v>323</v>
      </c>
      <c r="B504" s="455" t="s">
        <v>33</v>
      </c>
      <c r="C504" s="550">
        <v>15000</v>
      </c>
      <c r="D504" s="626"/>
      <c r="E504" s="626"/>
      <c r="F504" s="616"/>
      <c r="G504" s="616"/>
      <c r="H504" s="617"/>
      <c r="I504" s="99"/>
      <c r="J504" s="99"/>
      <c r="K504" s="99"/>
      <c r="L504" s="99"/>
      <c r="M504" s="99"/>
      <c r="N504" s="99"/>
      <c r="O504" s="99"/>
      <c r="P504" s="46"/>
    </row>
    <row r="505" spans="1:47" ht="15" customHeight="1" x14ac:dyDescent="0.2">
      <c r="A505" s="361" t="s">
        <v>217</v>
      </c>
      <c r="B505" s="496" t="s">
        <v>444</v>
      </c>
      <c r="C505" s="571">
        <f>C508</f>
        <v>150000</v>
      </c>
      <c r="D505" s="603">
        <v>12000</v>
      </c>
      <c r="E505" s="603">
        <v>15000</v>
      </c>
      <c r="F505" s="650">
        <f>D505/C505</f>
        <v>0.08</v>
      </c>
      <c r="G505" s="650">
        <f>E505/D505</f>
        <v>1.25</v>
      </c>
      <c r="H505" s="651">
        <f>E505/C505</f>
        <v>0.1</v>
      </c>
      <c r="I505" s="99"/>
      <c r="J505" s="99"/>
      <c r="K505" s="99"/>
      <c r="L505" s="99"/>
      <c r="M505" s="99"/>
      <c r="N505" s="99"/>
      <c r="O505" s="99"/>
      <c r="P505" s="46"/>
    </row>
    <row r="506" spans="1:47" ht="15" customHeight="1" x14ac:dyDescent="0.2">
      <c r="A506" s="362" t="s">
        <v>443</v>
      </c>
      <c r="B506" s="496" t="s">
        <v>323</v>
      </c>
      <c r="C506" s="571"/>
      <c r="D506" s="598"/>
      <c r="E506" s="598"/>
      <c r="F506" s="601"/>
      <c r="G506" s="601"/>
      <c r="H506" s="602"/>
      <c r="I506" s="99"/>
      <c r="J506" s="99"/>
      <c r="K506" s="99"/>
      <c r="L506" s="99"/>
      <c r="M506" s="99"/>
      <c r="N506" s="99"/>
      <c r="O506" s="99"/>
      <c r="P506" s="46"/>
    </row>
    <row r="507" spans="1:47" ht="12.75" customHeight="1" x14ac:dyDescent="0.2">
      <c r="A507" s="363" t="s">
        <v>335</v>
      </c>
      <c r="B507" s="500" t="s">
        <v>129</v>
      </c>
      <c r="C507" s="574"/>
      <c r="D507" s="615"/>
      <c r="E507" s="615"/>
      <c r="F507" s="616"/>
      <c r="G507" s="616"/>
      <c r="H507" s="617"/>
      <c r="I507" s="99"/>
      <c r="J507" s="99"/>
      <c r="K507" s="99"/>
      <c r="L507" s="99"/>
      <c r="M507" s="99"/>
      <c r="N507" s="99"/>
      <c r="O507" s="99"/>
      <c r="P507" s="46"/>
    </row>
    <row r="508" spans="1:47" ht="12.75" customHeight="1" x14ac:dyDescent="0.2">
      <c r="A508" s="281">
        <v>4</v>
      </c>
      <c r="B508" s="431" t="s">
        <v>68</v>
      </c>
      <c r="C508" s="534">
        <f t="shared" ref="C508:E510" si="115">C509</f>
        <v>150000</v>
      </c>
      <c r="D508" s="633">
        <f t="shared" si="115"/>
        <v>0</v>
      </c>
      <c r="E508" s="633">
        <f t="shared" si="115"/>
        <v>0</v>
      </c>
      <c r="F508" s="652">
        <f>D508/C508</f>
        <v>0</v>
      </c>
      <c r="G508" s="652" t="e">
        <f t="shared" ref="G508:G510" si="116">E508/D508</f>
        <v>#DIV/0!</v>
      </c>
      <c r="H508" s="653">
        <f>E508/C508</f>
        <v>0</v>
      </c>
      <c r="I508" s="99"/>
      <c r="J508" s="99"/>
      <c r="K508" s="99"/>
      <c r="L508" s="99"/>
      <c r="M508" s="99"/>
      <c r="N508" s="99"/>
      <c r="O508" s="99"/>
      <c r="P508" s="46"/>
    </row>
    <row r="509" spans="1:47" ht="12.75" customHeight="1" x14ac:dyDescent="0.2">
      <c r="A509" s="274">
        <v>42</v>
      </c>
      <c r="B509" s="432" t="s">
        <v>30</v>
      </c>
      <c r="C509" s="548">
        <f t="shared" si="115"/>
        <v>150000</v>
      </c>
      <c r="D509" s="634">
        <f t="shared" si="115"/>
        <v>0</v>
      </c>
      <c r="E509" s="634">
        <f t="shared" si="115"/>
        <v>0</v>
      </c>
      <c r="F509" s="654">
        <f>D509/C509</f>
        <v>0</v>
      </c>
      <c r="G509" s="654" t="e">
        <f t="shared" si="116"/>
        <v>#DIV/0!</v>
      </c>
      <c r="H509" s="655">
        <f>E509/C509</f>
        <v>0</v>
      </c>
      <c r="I509" s="99"/>
      <c r="J509" s="99"/>
      <c r="K509" s="99"/>
      <c r="L509" s="99"/>
      <c r="M509" s="99"/>
      <c r="N509" s="99"/>
      <c r="O509" s="99"/>
      <c r="P509" s="46"/>
    </row>
    <row r="510" spans="1:47" ht="12.75" customHeight="1" x14ac:dyDescent="0.2">
      <c r="A510" s="307">
        <v>422</v>
      </c>
      <c r="B510" s="454" t="s">
        <v>33</v>
      </c>
      <c r="C510" s="549">
        <f t="shared" si="115"/>
        <v>150000</v>
      </c>
      <c r="D510" s="623">
        <f t="shared" si="115"/>
        <v>0</v>
      </c>
      <c r="E510" s="623">
        <f t="shared" si="115"/>
        <v>0</v>
      </c>
      <c r="F510" s="624">
        <f>D510/C510</f>
        <v>0</v>
      </c>
      <c r="G510" s="624" t="e">
        <f t="shared" si="116"/>
        <v>#DIV/0!</v>
      </c>
      <c r="H510" s="625">
        <f>E510/C510</f>
        <v>0</v>
      </c>
      <c r="I510" s="99"/>
      <c r="J510" s="99"/>
      <c r="K510" s="99"/>
      <c r="L510" s="99"/>
      <c r="M510" s="99"/>
      <c r="N510" s="99"/>
      <c r="O510" s="99"/>
      <c r="P510" s="46"/>
    </row>
    <row r="511" spans="1:47" ht="12.75" customHeight="1" x14ac:dyDescent="0.2">
      <c r="A511" s="308">
        <v>422</v>
      </c>
      <c r="B511" s="455" t="s">
        <v>33</v>
      </c>
      <c r="C511" s="550">
        <v>150000</v>
      </c>
      <c r="D511" s="626"/>
      <c r="E511" s="626"/>
      <c r="F511" s="616"/>
      <c r="G511" s="616"/>
      <c r="H511" s="617"/>
      <c r="I511" s="99"/>
      <c r="J511" s="99"/>
      <c r="K511" s="99"/>
      <c r="L511" s="99"/>
      <c r="M511" s="99"/>
      <c r="N511" s="99"/>
      <c r="O511" s="99"/>
      <c r="P511" s="46"/>
    </row>
    <row r="512" spans="1:47" ht="15" customHeight="1" x14ac:dyDescent="0.2">
      <c r="A512" s="361" t="s">
        <v>217</v>
      </c>
      <c r="B512" s="496" t="s">
        <v>459</v>
      </c>
      <c r="C512" s="571">
        <f>C515</f>
        <v>10000</v>
      </c>
      <c r="D512" s="603">
        <f>D515</f>
        <v>0</v>
      </c>
      <c r="E512" s="603">
        <f>E515</f>
        <v>0</v>
      </c>
      <c r="F512" s="650">
        <f>D512/C512</f>
        <v>0</v>
      </c>
      <c r="G512" s="650" t="e">
        <f>E512/D512</f>
        <v>#DIV/0!</v>
      </c>
      <c r="H512" s="651">
        <f>E512/C512</f>
        <v>0</v>
      </c>
      <c r="I512" s="99"/>
      <c r="J512" s="99"/>
      <c r="K512" s="99"/>
      <c r="L512" s="99"/>
      <c r="M512" s="99"/>
      <c r="N512" s="99"/>
      <c r="O512" s="99"/>
      <c r="P512" s="46"/>
    </row>
    <row r="513" spans="1:16" ht="15" customHeight="1" x14ac:dyDescent="0.2">
      <c r="A513" s="362" t="s">
        <v>458</v>
      </c>
      <c r="B513" s="496" t="s">
        <v>323</v>
      </c>
      <c r="C513" s="571"/>
      <c r="D513" s="598"/>
      <c r="E513" s="598"/>
      <c r="F513" s="601"/>
      <c r="G513" s="601"/>
      <c r="H513" s="602"/>
      <c r="I513" s="99"/>
      <c r="J513" s="99"/>
      <c r="K513" s="99"/>
      <c r="L513" s="99"/>
      <c r="M513" s="99"/>
      <c r="N513" s="99"/>
      <c r="O513" s="99"/>
      <c r="P513" s="46"/>
    </row>
    <row r="514" spans="1:16" ht="12.75" customHeight="1" x14ac:dyDescent="0.2">
      <c r="A514" s="363" t="s">
        <v>335</v>
      </c>
      <c r="B514" s="500" t="s">
        <v>129</v>
      </c>
      <c r="C514" s="574"/>
      <c r="D514" s="615"/>
      <c r="E514" s="615"/>
      <c r="F514" s="616"/>
      <c r="G514" s="616"/>
      <c r="H514" s="617"/>
      <c r="I514" s="99"/>
      <c r="J514" s="99"/>
      <c r="K514" s="99"/>
      <c r="L514" s="99"/>
      <c r="M514" s="99"/>
      <c r="N514" s="99"/>
      <c r="O514" s="99"/>
      <c r="P514" s="46"/>
    </row>
    <row r="515" spans="1:16" ht="12.75" customHeight="1" x14ac:dyDescent="0.2">
      <c r="A515" s="281">
        <v>4</v>
      </c>
      <c r="B515" s="431" t="s">
        <v>68</v>
      </c>
      <c r="C515" s="534">
        <f t="shared" ref="C515:E517" si="117">C516</f>
        <v>10000</v>
      </c>
      <c r="D515" s="633">
        <f t="shared" si="117"/>
        <v>0</v>
      </c>
      <c r="E515" s="633">
        <f t="shared" si="117"/>
        <v>0</v>
      </c>
      <c r="F515" s="652">
        <f>D515/C515</f>
        <v>0</v>
      </c>
      <c r="G515" s="652" t="e">
        <f t="shared" ref="G515:G517" si="118">E515/D515</f>
        <v>#DIV/0!</v>
      </c>
      <c r="H515" s="653">
        <f>E515/C515</f>
        <v>0</v>
      </c>
      <c r="I515" s="99"/>
      <c r="J515" s="99"/>
      <c r="K515" s="99"/>
      <c r="L515" s="99"/>
      <c r="M515" s="99"/>
      <c r="N515" s="99"/>
      <c r="O515" s="99"/>
      <c r="P515" s="46"/>
    </row>
    <row r="516" spans="1:16" ht="12.75" customHeight="1" x14ac:dyDescent="0.2">
      <c r="A516" s="274">
        <v>42</v>
      </c>
      <c r="B516" s="432" t="s">
        <v>30</v>
      </c>
      <c r="C516" s="548">
        <f t="shared" si="117"/>
        <v>10000</v>
      </c>
      <c r="D516" s="634">
        <f t="shared" si="117"/>
        <v>0</v>
      </c>
      <c r="E516" s="634">
        <f t="shared" si="117"/>
        <v>0</v>
      </c>
      <c r="F516" s="654">
        <f>D516/C516</f>
        <v>0</v>
      </c>
      <c r="G516" s="654" t="e">
        <f t="shared" si="118"/>
        <v>#DIV/0!</v>
      </c>
      <c r="H516" s="655">
        <f>E516/C516</f>
        <v>0</v>
      </c>
      <c r="I516" s="99"/>
      <c r="J516" s="99"/>
      <c r="K516" s="99"/>
      <c r="L516" s="99"/>
      <c r="M516" s="99"/>
      <c r="N516" s="99"/>
      <c r="O516" s="99"/>
      <c r="P516" s="46"/>
    </row>
    <row r="517" spans="1:16" ht="12.75" customHeight="1" x14ac:dyDescent="0.2">
      <c r="A517" s="307">
        <v>422</v>
      </c>
      <c r="B517" s="454" t="s">
        <v>33</v>
      </c>
      <c r="C517" s="549">
        <f t="shared" si="117"/>
        <v>10000</v>
      </c>
      <c r="D517" s="623">
        <f t="shared" si="117"/>
        <v>0</v>
      </c>
      <c r="E517" s="623">
        <f t="shared" si="117"/>
        <v>0</v>
      </c>
      <c r="F517" s="624">
        <f>D517/C517</f>
        <v>0</v>
      </c>
      <c r="G517" s="624" t="e">
        <f t="shared" si="118"/>
        <v>#DIV/0!</v>
      </c>
      <c r="H517" s="625">
        <f>E517/C517</f>
        <v>0</v>
      </c>
      <c r="I517" s="99"/>
      <c r="J517" s="99"/>
      <c r="K517" s="99"/>
      <c r="L517" s="99"/>
      <c r="M517" s="99"/>
      <c r="N517" s="99"/>
      <c r="O517" s="99"/>
      <c r="P517" s="46"/>
    </row>
    <row r="518" spans="1:16" ht="12.75" customHeight="1" x14ac:dyDescent="0.2">
      <c r="A518" s="308">
        <v>422</v>
      </c>
      <c r="B518" s="455" t="s">
        <v>33</v>
      </c>
      <c r="C518" s="550">
        <v>10000</v>
      </c>
      <c r="D518" s="626"/>
      <c r="E518" s="626"/>
      <c r="F518" s="616"/>
      <c r="G518" s="616"/>
      <c r="H518" s="617"/>
      <c r="I518" s="99"/>
      <c r="J518" s="99"/>
      <c r="K518" s="99"/>
      <c r="L518" s="99"/>
      <c r="M518" s="99"/>
      <c r="N518" s="99"/>
      <c r="O518" s="99"/>
      <c r="P518" s="46"/>
    </row>
    <row r="519" spans="1:16" ht="20.100000000000001" customHeight="1" x14ac:dyDescent="0.2">
      <c r="A519" s="349"/>
      <c r="B519" s="483" t="s">
        <v>115</v>
      </c>
      <c r="C519" s="563"/>
      <c r="D519" s="638"/>
      <c r="E519" s="638"/>
      <c r="F519" s="639"/>
      <c r="G519" s="639"/>
      <c r="H519" s="640"/>
      <c r="I519" s="99"/>
      <c r="J519" s="99"/>
      <c r="K519" s="99"/>
      <c r="L519" s="99"/>
      <c r="M519" s="99"/>
      <c r="N519" s="99"/>
      <c r="O519" s="99"/>
      <c r="P519" s="46"/>
    </row>
    <row r="520" spans="1:16" ht="20.100000000000001" customHeight="1" x14ac:dyDescent="0.2">
      <c r="A520" s="816" t="s">
        <v>158</v>
      </c>
      <c r="B520" s="817"/>
      <c r="C520" s="554">
        <f>C521</f>
        <v>40000</v>
      </c>
      <c r="D520" s="597">
        <f>D521</f>
        <v>50000</v>
      </c>
      <c r="E520" s="597">
        <f>E521</f>
        <v>100000</v>
      </c>
      <c r="F520" s="656">
        <f>D520/C520</f>
        <v>1.25</v>
      </c>
      <c r="G520" s="656">
        <f>E520/D520</f>
        <v>2</v>
      </c>
      <c r="H520" s="657">
        <f>E520/C520</f>
        <v>2.5</v>
      </c>
      <c r="I520" s="99"/>
      <c r="J520" s="99"/>
      <c r="K520" s="99"/>
      <c r="L520" s="99"/>
      <c r="M520" s="99"/>
      <c r="N520" s="99"/>
      <c r="O520" s="99"/>
      <c r="P520" s="46"/>
    </row>
    <row r="521" spans="1:16" ht="15" customHeight="1" x14ac:dyDescent="0.2">
      <c r="A521" s="364" t="s">
        <v>235</v>
      </c>
      <c r="B521" s="484" t="s">
        <v>236</v>
      </c>
      <c r="C521" s="555">
        <f>C524</f>
        <v>40000</v>
      </c>
      <c r="D521" s="599">
        <v>50000</v>
      </c>
      <c r="E521" s="599">
        <v>100000</v>
      </c>
      <c r="F521" s="650">
        <f>D521/C521</f>
        <v>1.25</v>
      </c>
      <c r="G521" s="650">
        <f>E521/D521</f>
        <v>2</v>
      </c>
      <c r="H521" s="651">
        <f>E521/C521</f>
        <v>2.5</v>
      </c>
      <c r="I521" s="99"/>
      <c r="J521" s="99"/>
      <c r="K521" s="99"/>
      <c r="L521" s="99"/>
      <c r="M521" s="99"/>
      <c r="N521" s="99"/>
      <c r="O521" s="99"/>
      <c r="P521" s="46"/>
    </row>
    <row r="522" spans="1:16" ht="15" customHeight="1" x14ac:dyDescent="0.2">
      <c r="A522" s="365"/>
      <c r="B522" s="501" t="s">
        <v>336</v>
      </c>
      <c r="C522" s="575"/>
      <c r="D522" s="598"/>
      <c r="E522" s="598"/>
      <c r="F522" s="601"/>
      <c r="G522" s="601"/>
      <c r="H522" s="602"/>
      <c r="I522" s="99"/>
      <c r="J522" s="99"/>
      <c r="K522" s="99"/>
      <c r="L522" s="99"/>
      <c r="M522" s="99"/>
      <c r="N522" s="99"/>
      <c r="O522" s="99"/>
      <c r="P522" s="46"/>
    </row>
    <row r="523" spans="1:16" ht="12.75" customHeight="1" x14ac:dyDescent="0.2">
      <c r="A523" s="366" t="s">
        <v>108</v>
      </c>
      <c r="B523" s="502" t="s">
        <v>129</v>
      </c>
      <c r="C523" s="576"/>
      <c r="D523" s="615"/>
      <c r="E523" s="615"/>
      <c r="F523" s="616"/>
      <c r="G523" s="616"/>
      <c r="H523" s="617"/>
      <c r="I523" s="99"/>
      <c r="J523" s="99"/>
      <c r="K523" s="99"/>
      <c r="L523" s="99"/>
      <c r="M523" s="99"/>
      <c r="N523" s="99"/>
      <c r="O523" s="99"/>
      <c r="P523" s="46"/>
    </row>
    <row r="524" spans="1:16" ht="12.75" customHeight="1" x14ac:dyDescent="0.2">
      <c r="A524" s="273">
        <v>3</v>
      </c>
      <c r="B524" s="431" t="s">
        <v>68</v>
      </c>
      <c r="C524" s="577">
        <f t="shared" ref="C524:E526" si="119">C525</f>
        <v>40000</v>
      </c>
      <c r="D524" s="633">
        <f t="shared" si="119"/>
        <v>0</v>
      </c>
      <c r="E524" s="633">
        <f t="shared" si="119"/>
        <v>0</v>
      </c>
      <c r="F524" s="652">
        <f>D524/C524</f>
        <v>0</v>
      </c>
      <c r="G524" s="652" t="e">
        <f t="shared" ref="G524:G526" si="120">E524/D524</f>
        <v>#DIV/0!</v>
      </c>
      <c r="H524" s="653">
        <f>E524/C524</f>
        <v>0</v>
      </c>
      <c r="I524" s="99"/>
      <c r="J524" s="99"/>
      <c r="K524" s="99"/>
      <c r="L524" s="99"/>
      <c r="M524" s="99"/>
      <c r="N524" s="99"/>
      <c r="O524" s="99"/>
      <c r="P524" s="46"/>
    </row>
    <row r="525" spans="1:16" ht="12.75" customHeight="1" x14ac:dyDescent="0.2">
      <c r="A525" s="274">
        <v>38</v>
      </c>
      <c r="B525" s="432" t="s">
        <v>38</v>
      </c>
      <c r="C525" s="578">
        <f t="shared" si="119"/>
        <v>40000</v>
      </c>
      <c r="D525" s="634">
        <f t="shared" si="119"/>
        <v>0</v>
      </c>
      <c r="E525" s="634">
        <f t="shared" si="119"/>
        <v>0</v>
      </c>
      <c r="F525" s="654">
        <f>D525/C525</f>
        <v>0</v>
      </c>
      <c r="G525" s="654" t="e">
        <f t="shared" si="120"/>
        <v>#DIV/0!</v>
      </c>
      <c r="H525" s="655">
        <f>E525/C525</f>
        <v>0</v>
      </c>
      <c r="I525" s="99"/>
      <c r="J525" s="99"/>
      <c r="K525" s="99"/>
      <c r="L525" s="99"/>
      <c r="M525" s="99"/>
      <c r="N525" s="99"/>
      <c r="O525" s="99"/>
      <c r="P525" s="46"/>
    </row>
    <row r="526" spans="1:16" ht="12.75" customHeight="1" x14ac:dyDescent="0.2">
      <c r="A526" s="307">
        <v>381</v>
      </c>
      <c r="B526" s="454" t="s">
        <v>70</v>
      </c>
      <c r="C526" s="549">
        <f t="shared" si="119"/>
        <v>40000</v>
      </c>
      <c r="D526" s="623">
        <f t="shared" si="119"/>
        <v>0</v>
      </c>
      <c r="E526" s="623">
        <f t="shared" si="119"/>
        <v>0</v>
      </c>
      <c r="F526" s="624">
        <f>D526/C526</f>
        <v>0</v>
      </c>
      <c r="G526" s="624" t="e">
        <f t="shared" si="120"/>
        <v>#DIV/0!</v>
      </c>
      <c r="H526" s="625">
        <f>E526/C526</f>
        <v>0</v>
      </c>
      <c r="I526" s="99"/>
      <c r="J526" s="99"/>
      <c r="K526" s="99"/>
      <c r="L526" s="99"/>
      <c r="M526" s="99"/>
      <c r="N526" s="99"/>
      <c r="O526" s="99"/>
      <c r="P526" s="46"/>
    </row>
    <row r="527" spans="1:16" ht="12.75" customHeight="1" x14ac:dyDescent="0.2">
      <c r="A527" s="308">
        <v>381</v>
      </c>
      <c r="B527" s="455" t="s">
        <v>70</v>
      </c>
      <c r="C527" s="550">
        <v>40000</v>
      </c>
      <c r="D527" s="626"/>
      <c r="E527" s="626"/>
      <c r="F527" s="616"/>
      <c r="G527" s="616"/>
      <c r="H527" s="617"/>
      <c r="I527" s="99"/>
      <c r="J527" s="99"/>
      <c r="K527" s="99"/>
      <c r="L527" s="99"/>
      <c r="M527" s="99"/>
      <c r="N527" s="99"/>
      <c r="O527" s="99"/>
      <c r="P527" s="46"/>
    </row>
    <row r="528" spans="1:16" ht="20.100000000000001" customHeight="1" x14ac:dyDescent="0.2">
      <c r="A528" s="367" t="s">
        <v>159</v>
      </c>
      <c r="B528" s="503"/>
      <c r="C528" s="579">
        <f>C529+C537</f>
        <v>35000</v>
      </c>
      <c r="D528" s="597">
        <f>D529+D537</f>
        <v>20000</v>
      </c>
      <c r="E528" s="597">
        <f>E529+E537</f>
        <v>35000</v>
      </c>
      <c r="F528" s="656">
        <f>D528/C528</f>
        <v>0.5714285714285714</v>
      </c>
      <c r="G528" s="656">
        <f>E528/D528</f>
        <v>1.75</v>
      </c>
      <c r="H528" s="657">
        <f>E528/C528</f>
        <v>1</v>
      </c>
      <c r="I528" s="99"/>
      <c r="J528" s="99"/>
      <c r="K528" s="99"/>
      <c r="L528" s="99"/>
      <c r="M528" s="99"/>
      <c r="N528" s="99"/>
      <c r="O528" s="99"/>
      <c r="P528" s="46"/>
    </row>
    <row r="529" spans="1:16" ht="15" customHeight="1" x14ac:dyDescent="0.2">
      <c r="A529" s="368" t="s">
        <v>238</v>
      </c>
      <c r="B529" s="498" t="s">
        <v>237</v>
      </c>
      <c r="C529" s="571">
        <f>C532</f>
        <v>30000</v>
      </c>
      <c r="D529" s="599">
        <v>20000</v>
      </c>
      <c r="E529" s="599">
        <v>30000</v>
      </c>
      <c r="F529" s="650">
        <f>D529/C529</f>
        <v>0.66666666666666663</v>
      </c>
      <c r="G529" s="650">
        <f>E529/D529</f>
        <v>1.5</v>
      </c>
      <c r="H529" s="651">
        <f>E529/C529</f>
        <v>1</v>
      </c>
      <c r="I529" s="99"/>
      <c r="J529" s="99"/>
      <c r="K529" s="99"/>
      <c r="L529" s="99"/>
      <c r="M529" s="99"/>
      <c r="N529" s="99"/>
      <c r="O529" s="99"/>
      <c r="P529" s="46"/>
    </row>
    <row r="530" spans="1:16" ht="15" customHeight="1" x14ac:dyDescent="0.2">
      <c r="A530" s="369"/>
      <c r="B530" s="496" t="s">
        <v>319</v>
      </c>
      <c r="C530" s="571"/>
      <c r="D530" s="598"/>
      <c r="E530" s="598"/>
      <c r="F530" s="601"/>
      <c r="G530" s="601"/>
      <c r="H530" s="602"/>
      <c r="I530" s="99"/>
      <c r="J530" s="99"/>
      <c r="K530" s="99"/>
      <c r="L530" s="99"/>
      <c r="M530" s="99"/>
      <c r="N530" s="99"/>
      <c r="O530" s="99"/>
      <c r="P530" s="46"/>
    </row>
    <row r="531" spans="1:16" ht="12.75" customHeight="1" x14ac:dyDescent="0.2">
      <c r="A531" s="370" t="s">
        <v>107</v>
      </c>
      <c r="B531" s="497" t="s">
        <v>129</v>
      </c>
      <c r="C531" s="580"/>
      <c r="D531" s="615"/>
      <c r="E531" s="615"/>
      <c r="F531" s="616"/>
      <c r="G531" s="616"/>
      <c r="H531" s="617"/>
      <c r="I531" s="99"/>
      <c r="J531" s="99"/>
      <c r="K531" s="99"/>
      <c r="L531" s="99"/>
      <c r="M531" s="99"/>
      <c r="N531" s="99"/>
      <c r="O531" s="99"/>
      <c r="P531" s="46"/>
    </row>
    <row r="532" spans="1:16" ht="12.75" customHeight="1" x14ac:dyDescent="0.2">
      <c r="A532" s="273">
        <v>3</v>
      </c>
      <c r="B532" s="431" t="s">
        <v>68</v>
      </c>
      <c r="C532" s="565">
        <f t="shared" ref="C532:E533" si="121">C533</f>
        <v>30000</v>
      </c>
      <c r="D532" s="633">
        <f t="shared" si="121"/>
        <v>0</v>
      </c>
      <c r="E532" s="633">
        <f t="shared" si="121"/>
        <v>0</v>
      </c>
      <c r="F532" s="652">
        <f>D532/C532</f>
        <v>0</v>
      </c>
      <c r="G532" s="652" t="e">
        <f t="shared" ref="G532:G534" si="122">E532/D532</f>
        <v>#DIV/0!</v>
      </c>
      <c r="H532" s="653">
        <f>E532/C532</f>
        <v>0</v>
      </c>
      <c r="I532" s="99"/>
      <c r="J532" s="99"/>
      <c r="K532" s="99"/>
      <c r="L532" s="99"/>
      <c r="M532" s="99"/>
      <c r="N532" s="99"/>
      <c r="O532" s="99"/>
      <c r="P532" s="46"/>
    </row>
    <row r="533" spans="1:16" ht="12.75" customHeight="1" x14ac:dyDescent="0.2">
      <c r="A533" s="274">
        <v>38</v>
      </c>
      <c r="B533" s="432" t="s">
        <v>38</v>
      </c>
      <c r="C533" s="566">
        <f t="shared" si="121"/>
        <v>30000</v>
      </c>
      <c r="D533" s="634">
        <f t="shared" si="121"/>
        <v>0</v>
      </c>
      <c r="E533" s="634">
        <f t="shared" si="121"/>
        <v>0</v>
      </c>
      <c r="F533" s="654">
        <f>D533/C533</f>
        <v>0</v>
      </c>
      <c r="G533" s="654" t="e">
        <f t="shared" si="122"/>
        <v>#DIV/0!</v>
      </c>
      <c r="H533" s="655">
        <f>E533/C533</f>
        <v>0</v>
      </c>
      <c r="I533" s="99"/>
      <c r="J533" s="99"/>
      <c r="K533" s="99"/>
      <c r="L533" s="99"/>
      <c r="M533" s="99"/>
      <c r="N533" s="99"/>
      <c r="O533" s="99"/>
      <c r="P533" s="46"/>
    </row>
    <row r="534" spans="1:16" ht="12.75" customHeight="1" x14ac:dyDescent="0.2">
      <c r="A534" s="307">
        <v>381</v>
      </c>
      <c r="B534" s="454" t="s">
        <v>70</v>
      </c>
      <c r="C534" s="549">
        <f>C535+C536</f>
        <v>30000</v>
      </c>
      <c r="D534" s="623">
        <f>D14+D536</f>
        <v>0</v>
      </c>
      <c r="E534" s="623">
        <f>E535+E536</f>
        <v>0</v>
      </c>
      <c r="F534" s="624">
        <f>D534/C534</f>
        <v>0</v>
      </c>
      <c r="G534" s="624" t="e">
        <f t="shared" si="122"/>
        <v>#DIV/0!</v>
      </c>
      <c r="H534" s="625">
        <f>E534/C534</f>
        <v>0</v>
      </c>
      <c r="I534" s="99"/>
      <c r="J534" s="99"/>
      <c r="K534" s="99"/>
      <c r="L534" s="99"/>
      <c r="M534" s="99"/>
      <c r="N534" s="99"/>
      <c r="O534" s="99"/>
      <c r="P534" s="46"/>
    </row>
    <row r="535" spans="1:16" ht="12.75" customHeight="1" x14ac:dyDescent="0.2">
      <c r="A535" s="796">
        <v>381</v>
      </c>
      <c r="B535" s="455" t="s">
        <v>70</v>
      </c>
      <c r="C535" s="797">
        <v>25000</v>
      </c>
      <c r="D535" s="798"/>
      <c r="E535" s="798"/>
      <c r="F535" s="799"/>
      <c r="G535" s="799"/>
      <c r="H535" s="800"/>
      <c r="I535" s="99"/>
      <c r="J535" s="99"/>
      <c r="K535" s="99"/>
      <c r="L535" s="99"/>
      <c r="M535" s="99"/>
      <c r="N535" s="99"/>
      <c r="O535" s="99"/>
      <c r="P535" s="46"/>
    </row>
    <row r="536" spans="1:16" ht="12.75" customHeight="1" x14ac:dyDescent="0.2">
      <c r="A536" s="308">
        <v>381</v>
      </c>
      <c r="B536" s="455" t="s">
        <v>450</v>
      </c>
      <c r="C536" s="550">
        <v>5000</v>
      </c>
      <c r="D536" s="626"/>
      <c r="E536" s="626"/>
      <c r="F536" s="616"/>
      <c r="G536" s="616"/>
      <c r="H536" s="617"/>
      <c r="I536" s="99"/>
      <c r="J536" s="99"/>
      <c r="K536" s="99"/>
      <c r="L536" s="99"/>
      <c r="M536" s="99"/>
      <c r="N536" s="99"/>
      <c r="O536" s="99"/>
      <c r="P536" s="46"/>
    </row>
    <row r="537" spans="1:16" ht="15" customHeight="1" x14ac:dyDescent="0.2">
      <c r="A537" s="368" t="s">
        <v>352</v>
      </c>
      <c r="B537" s="498" t="s">
        <v>354</v>
      </c>
      <c r="C537" s="571">
        <f>C540</f>
        <v>5000</v>
      </c>
      <c r="D537" s="603">
        <f>D540</f>
        <v>0</v>
      </c>
      <c r="E537" s="603">
        <v>5000</v>
      </c>
      <c r="F537" s="650">
        <f>D537/C537</f>
        <v>0</v>
      </c>
      <c r="G537" s="650" t="e">
        <f>E537/D537</f>
        <v>#DIV/0!</v>
      </c>
      <c r="H537" s="651">
        <f>E537/C537</f>
        <v>1</v>
      </c>
      <c r="I537" s="99"/>
      <c r="J537" s="99"/>
      <c r="K537" s="99"/>
      <c r="L537" s="99"/>
      <c r="M537" s="99"/>
      <c r="N537" s="99"/>
      <c r="O537" s="99"/>
      <c r="P537" s="46"/>
    </row>
    <row r="538" spans="1:16" ht="15" customHeight="1" x14ac:dyDescent="0.2">
      <c r="A538" s="369"/>
      <c r="B538" s="496" t="s">
        <v>319</v>
      </c>
      <c r="C538" s="571"/>
      <c r="D538" s="598"/>
      <c r="E538" s="598"/>
      <c r="F538" s="601"/>
      <c r="G538" s="601"/>
      <c r="H538" s="602"/>
      <c r="I538" s="99"/>
      <c r="J538" s="99"/>
      <c r="K538" s="99"/>
      <c r="L538" s="99"/>
      <c r="M538" s="99"/>
      <c r="N538" s="99"/>
      <c r="O538" s="99"/>
      <c r="P538" s="46"/>
    </row>
    <row r="539" spans="1:16" ht="12.75" customHeight="1" x14ac:dyDescent="0.2">
      <c r="A539" s="370" t="s">
        <v>107</v>
      </c>
      <c r="B539" s="497" t="s">
        <v>129</v>
      </c>
      <c r="C539" s="580"/>
      <c r="D539" s="615"/>
      <c r="E539" s="615"/>
      <c r="F539" s="616"/>
      <c r="G539" s="616"/>
      <c r="H539" s="617"/>
      <c r="I539" s="99"/>
      <c r="J539" s="99"/>
      <c r="K539" s="99"/>
      <c r="L539" s="99"/>
      <c r="M539" s="99"/>
      <c r="N539" s="99"/>
      <c r="O539" s="99"/>
      <c r="P539" s="46"/>
    </row>
    <row r="540" spans="1:16" ht="12.75" customHeight="1" x14ac:dyDescent="0.2">
      <c r="A540" s="273">
        <v>3</v>
      </c>
      <c r="B540" s="431" t="s">
        <v>68</v>
      </c>
      <c r="C540" s="565">
        <f t="shared" ref="C540:E542" si="123">C541</f>
        <v>5000</v>
      </c>
      <c r="D540" s="633">
        <f>D541</f>
        <v>0</v>
      </c>
      <c r="E540" s="633">
        <f t="shared" si="123"/>
        <v>0</v>
      </c>
      <c r="F540" s="652">
        <f>D540/C540</f>
        <v>0</v>
      </c>
      <c r="G540" s="652" t="e">
        <f t="shared" ref="G540:G542" si="124">E540/D540</f>
        <v>#DIV/0!</v>
      </c>
      <c r="H540" s="653">
        <f>E540/C540</f>
        <v>0</v>
      </c>
      <c r="I540" s="99"/>
      <c r="J540" s="99"/>
      <c r="K540" s="99"/>
      <c r="L540" s="99"/>
      <c r="M540" s="99"/>
      <c r="N540" s="99"/>
      <c r="O540" s="99"/>
      <c r="P540" s="46"/>
    </row>
    <row r="541" spans="1:16" ht="12.75" customHeight="1" x14ac:dyDescent="0.2">
      <c r="A541" s="274">
        <v>38</v>
      </c>
      <c r="B541" s="432" t="s">
        <v>38</v>
      </c>
      <c r="C541" s="566">
        <f t="shared" si="123"/>
        <v>5000</v>
      </c>
      <c r="D541" s="634">
        <f t="shared" si="123"/>
        <v>0</v>
      </c>
      <c r="E541" s="634">
        <f t="shared" si="123"/>
        <v>0</v>
      </c>
      <c r="F541" s="654">
        <f>D541/C541</f>
        <v>0</v>
      </c>
      <c r="G541" s="654" t="e">
        <f t="shared" si="124"/>
        <v>#DIV/0!</v>
      </c>
      <c r="H541" s="655">
        <f>E541/C541</f>
        <v>0</v>
      </c>
      <c r="I541" s="99"/>
      <c r="J541" s="99"/>
      <c r="K541" s="99"/>
      <c r="L541" s="99"/>
      <c r="M541" s="99"/>
      <c r="N541" s="99"/>
      <c r="O541" s="99"/>
      <c r="P541" s="46"/>
    </row>
    <row r="542" spans="1:16" ht="12.75" customHeight="1" x14ac:dyDescent="0.2">
      <c r="A542" s="307">
        <v>381</v>
      </c>
      <c r="B542" s="454" t="s">
        <v>70</v>
      </c>
      <c r="C542" s="549">
        <f t="shared" si="123"/>
        <v>5000</v>
      </c>
      <c r="D542" s="623">
        <f t="shared" si="123"/>
        <v>0</v>
      </c>
      <c r="E542" s="623">
        <f t="shared" si="123"/>
        <v>0</v>
      </c>
      <c r="F542" s="624">
        <f>D542/C542</f>
        <v>0</v>
      </c>
      <c r="G542" s="624" t="e">
        <f t="shared" si="124"/>
        <v>#DIV/0!</v>
      </c>
      <c r="H542" s="625">
        <f>E542/C542</f>
        <v>0</v>
      </c>
      <c r="I542" s="99"/>
      <c r="J542" s="99"/>
      <c r="K542" s="99"/>
      <c r="L542" s="99"/>
      <c r="M542" s="99"/>
      <c r="N542" s="99"/>
      <c r="O542" s="99"/>
      <c r="P542" s="46"/>
    </row>
    <row r="543" spans="1:16" ht="12.75" customHeight="1" x14ac:dyDescent="0.2">
      <c r="A543" s="308">
        <v>381</v>
      </c>
      <c r="B543" s="455" t="s">
        <v>70</v>
      </c>
      <c r="C543" s="550">
        <v>5000</v>
      </c>
      <c r="D543" s="615"/>
      <c r="E543" s="615"/>
      <c r="F543" s="616"/>
      <c r="G543" s="616"/>
      <c r="H543" s="617"/>
      <c r="I543" s="99"/>
      <c r="J543" s="99"/>
      <c r="K543" s="99"/>
      <c r="L543" s="99"/>
      <c r="M543" s="99"/>
      <c r="N543" s="99"/>
      <c r="O543" s="99"/>
      <c r="P543" s="46"/>
    </row>
    <row r="544" spans="1:16" ht="20.100000000000001" customHeight="1" x14ac:dyDescent="0.2">
      <c r="A544" s="371"/>
      <c r="B544" s="504" t="s">
        <v>280</v>
      </c>
      <c r="C544" s="563"/>
      <c r="D544" s="638"/>
      <c r="E544" s="638"/>
      <c r="F544" s="639"/>
      <c r="G544" s="639"/>
      <c r="H544" s="640"/>
      <c r="I544" s="99"/>
      <c r="J544" s="99"/>
      <c r="K544" s="99"/>
      <c r="L544" s="99"/>
      <c r="M544" s="99"/>
      <c r="N544" s="99"/>
      <c r="O544" s="99"/>
      <c r="P544" s="46"/>
    </row>
    <row r="545" spans="1:16" ht="20.100000000000001" customHeight="1" x14ac:dyDescent="0.2">
      <c r="A545" s="355" t="s">
        <v>160</v>
      </c>
      <c r="B545" s="207"/>
      <c r="C545" s="541">
        <f>C546+C553+C560+C567+C574+C581+C589</f>
        <v>83000</v>
      </c>
      <c r="D545" s="597">
        <f>D546+D553+D560+D567+D574+D581+D589</f>
        <v>83000</v>
      </c>
      <c r="E545" s="597">
        <f>E546+E553+E560+E567+E574+E581+E589</f>
        <v>83000</v>
      </c>
      <c r="F545" s="656">
        <f>D545/C545</f>
        <v>1</v>
      </c>
      <c r="G545" s="656">
        <f>E545/D545</f>
        <v>1</v>
      </c>
      <c r="H545" s="657">
        <f>E545/C545</f>
        <v>1</v>
      </c>
      <c r="I545" s="99"/>
      <c r="J545" s="99"/>
      <c r="K545" s="99"/>
      <c r="L545" s="99"/>
      <c r="M545" s="99"/>
      <c r="N545" s="99"/>
      <c r="O545" s="99"/>
      <c r="P545" s="46"/>
    </row>
    <row r="546" spans="1:16" ht="15" customHeight="1" x14ac:dyDescent="0.2">
      <c r="A546" s="358" t="s">
        <v>239</v>
      </c>
      <c r="B546" s="498" t="s">
        <v>240</v>
      </c>
      <c r="C546" s="571">
        <f>C549</f>
        <v>15000</v>
      </c>
      <c r="D546" s="599">
        <v>15000</v>
      </c>
      <c r="E546" s="599">
        <v>15000</v>
      </c>
      <c r="F546" s="650">
        <f>D546/C546</f>
        <v>1</v>
      </c>
      <c r="G546" s="650">
        <f>E546/D546</f>
        <v>1</v>
      </c>
      <c r="H546" s="651">
        <f>E546/C546</f>
        <v>1</v>
      </c>
      <c r="I546" s="99"/>
      <c r="J546" s="99"/>
      <c r="K546" s="99"/>
      <c r="L546" s="99"/>
      <c r="M546" s="99"/>
      <c r="N546" s="99"/>
      <c r="O546" s="99"/>
      <c r="P546" s="46"/>
    </row>
    <row r="547" spans="1:16" ht="15" customHeight="1" x14ac:dyDescent="0.2">
      <c r="A547" s="359"/>
      <c r="B547" s="496" t="s">
        <v>321</v>
      </c>
      <c r="C547" s="571"/>
      <c r="D547" s="598"/>
      <c r="E547" s="598"/>
      <c r="F547" s="601"/>
      <c r="G547" s="601"/>
      <c r="H547" s="602"/>
      <c r="I547" s="99"/>
      <c r="J547" s="99"/>
      <c r="K547" s="99"/>
      <c r="L547" s="99"/>
      <c r="M547" s="99"/>
      <c r="N547" s="99"/>
      <c r="O547" s="99"/>
      <c r="P547" s="46"/>
    </row>
    <row r="548" spans="1:16" ht="12.75" customHeight="1" x14ac:dyDescent="0.2">
      <c r="A548" s="372" t="s">
        <v>103</v>
      </c>
      <c r="B548" s="500" t="s">
        <v>129</v>
      </c>
      <c r="C548" s="574"/>
      <c r="D548" s="615"/>
      <c r="E548" s="615"/>
      <c r="F548" s="616"/>
      <c r="G548" s="616"/>
      <c r="H548" s="617"/>
      <c r="I548" s="99"/>
      <c r="J548" s="99"/>
      <c r="K548" s="99"/>
      <c r="L548" s="99"/>
      <c r="M548" s="99"/>
      <c r="N548" s="99"/>
      <c r="O548" s="99"/>
      <c r="P548" s="46"/>
    </row>
    <row r="549" spans="1:16" ht="12.75" customHeight="1" x14ac:dyDescent="0.2">
      <c r="A549" s="273">
        <v>3</v>
      </c>
      <c r="B549" s="431" t="s">
        <v>68</v>
      </c>
      <c r="C549" s="565">
        <f t="shared" ref="C549:E551" si="125">C550</f>
        <v>15000</v>
      </c>
      <c r="D549" s="633">
        <f t="shared" si="125"/>
        <v>0</v>
      </c>
      <c r="E549" s="633">
        <f t="shared" si="125"/>
        <v>0</v>
      </c>
      <c r="F549" s="618">
        <f>D549/C549</f>
        <v>0</v>
      </c>
      <c r="G549" s="618" t="e">
        <f t="shared" ref="G549:G551" si="126">E549/D549</f>
        <v>#DIV/0!</v>
      </c>
      <c r="H549" s="619">
        <f>E549/C549</f>
        <v>0</v>
      </c>
      <c r="I549" s="99"/>
      <c r="J549" s="99"/>
      <c r="K549" s="99"/>
      <c r="L549" s="99"/>
      <c r="M549" s="99"/>
      <c r="N549" s="99"/>
      <c r="O549" s="99"/>
      <c r="P549" s="46"/>
    </row>
    <row r="550" spans="1:16" ht="12.75" customHeight="1" x14ac:dyDescent="0.2">
      <c r="A550" s="274">
        <v>38</v>
      </c>
      <c r="B550" s="432" t="s">
        <v>38</v>
      </c>
      <c r="C550" s="566">
        <f t="shared" si="125"/>
        <v>15000</v>
      </c>
      <c r="D550" s="634">
        <f t="shared" si="125"/>
        <v>0</v>
      </c>
      <c r="E550" s="634">
        <f t="shared" si="125"/>
        <v>0</v>
      </c>
      <c r="F550" s="621">
        <f>D550/C550</f>
        <v>0</v>
      </c>
      <c r="G550" s="621" t="e">
        <f t="shared" si="126"/>
        <v>#DIV/0!</v>
      </c>
      <c r="H550" s="622">
        <f>E550/C550</f>
        <v>0</v>
      </c>
      <c r="I550" s="99"/>
      <c r="J550" s="99"/>
      <c r="K550" s="99"/>
      <c r="L550" s="99"/>
      <c r="M550" s="99"/>
      <c r="N550" s="99"/>
      <c r="O550" s="99"/>
      <c r="P550" s="46"/>
    </row>
    <row r="551" spans="1:16" ht="12.75" customHeight="1" x14ac:dyDescent="0.2">
      <c r="A551" s="307">
        <v>381</v>
      </c>
      <c r="B551" s="454" t="s">
        <v>70</v>
      </c>
      <c r="C551" s="549">
        <f t="shared" si="125"/>
        <v>15000</v>
      </c>
      <c r="D551" s="623">
        <f t="shared" si="125"/>
        <v>0</v>
      </c>
      <c r="E551" s="623">
        <f t="shared" si="125"/>
        <v>0</v>
      </c>
      <c r="F551" s="624">
        <f>D551/C551</f>
        <v>0</v>
      </c>
      <c r="G551" s="624" t="e">
        <f t="shared" si="126"/>
        <v>#DIV/0!</v>
      </c>
      <c r="H551" s="625">
        <f>E551/C551</f>
        <v>0</v>
      </c>
      <c r="I551" s="99"/>
      <c r="J551" s="99"/>
      <c r="K551" s="99"/>
      <c r="L551" s="99"/>
      <c r="M551" s="99"/>
      <c r="N551" s="99"/>
      <c r="O551" s="99"/>
      <c r="P551" s="46"/>
    </row>
    <row r="552" spans="1:16" ht="12.75" customHeight="1" x14ac:dyDescent="0.2">
      <c r="A552" s="308">
        <v>381</v>
      </c>
      <c r="B552" s="455" t="s">
        <v>70</v>
      </c>
      <c r="C552" s="550">
        <v>15000</v>
      </c>
      <c r="D552" s="626"/>
      <c r="E552" s="626"/>
      <c r="F552" s="616"/>
      <c r="G552" s="616"/>
      <c r="H552" s="617"/>
      <c r="I552" s="99"/>
      <c r="J552" s="99"/>
      <c r="K552" s="99"/>
      <c r="L552" s="99"/>
      <c r="M552" s="99"/>
      <c r="N552" s="99"/>
      <c r="O552" s="99"/>
      <c r="P552" s="46"/>
    </row>
    <row r="553" spans="1:16" ht="15" customHeight="1" x14ac:dyDescent="0.2">
      <c r="A553" s="373" t="s">
        <v>242</v>
      </c>
      <c r="B553" s="498" t="s">
        <v>241</v>
      </c>
      <c r="C553" s="571">
        <f>C556</f>
        <v>3000</v>
      </c>
      <c r="D553" s="603">
        <v>3000</v>
      </c>
      <c r="E553" s="603">
        <v>3000</v>
      </c>
      <c r="F553" s="650">
        <f>D553/C553</f>
        <v>1</v>
      </c>
      <c r="G553" s="650">
        <f>E553/D553</f>
        <v>1</v>
      </c>
      <c r="H553" s="651">
        <f>E553/C553</f>
        <v>1</v>
      </c>
      <c r="I553" s="99"/>
      <c r="J553" s="99"/>
      <c r="K553" s="99"/>
      <c r="L553" s="99"/>
      <c r="M553" s="99"/>
      <c r="N553" s="99"/>
      <c r="O553" s="99"/>
      <c r="P553" s="46"/>
    </row>
    <row r="554" spans="1:16" ht="15" customHeight="1" x14ac:dyDescent="0.2">
      <c r="A554" s="373"/>
      <c r="B554" s="496" t="s">
        <v>322</v>
      </c>
      <c r="C554" s="571"/>
      <c r="D554" s="598"/>
      <c r="E554" s="598"/>
      <c r="F554" s="601"/>
      <c r="G554" s="601"/>
      <c r="H554" s="602"/>
      <c r="I554" s="99"/>
      <c r="J554" s="99"/>
      <c r="K554" s="99"/>
      <c r="L554" s="99"/>
      <c r="M554" s="99"/>
      <c r="N554" s="99"/>
      <c r="O554" s="99"/>
      <c r="P554" s="46"/>
    </row>
    <row r="555" spans="1:16" ht="12.75" customHeight="1" x14ac:dyDescent="0.2">
      <c r="A555" s="372" t="s">
        <v>103</v>
      </c>
      <c r="B555" s="500" t="s">
        <v>129</v>
      </c>
      <c r="C555" s="574"/>
      <c r="D555" s="615"/>
      <c r="E555" s="615"/>
      <c r="F555" s="616"/>
      <c r="G555" s="616"/>
      <c r="H555" s="617"/>
      <c r="I555" s="99"/>
      <c r="J555" s="99"/>
      <c r="K555" s="99"/>
      <c r="L555" s="99"/>
      <c r="M555" s="99"/>
      <c r="N555" s="99"/>
      <c r="O555" s="99"/>
      <c r="P555" s="46"/>
    </row>
    <row r="556" spans="1:16" ht="12.75" customHeight="1" x14ac:dyDescent="0.2">
      <c r="A556" s="273">
        <v>3</v>
      </c>
      <c r="B556" s="431" t="s">
        <v>68</v>
      </c>
      <c r="C556" s="565">
        <f t="shared" ref="C556:E558" si="127">C557</f>
        <v>3000</v>
      </c>
      <c r="D556" s="633">
        <f t="shared" si="127"/>
        <v>0</v>
      </c>
      <c r="E556" s="633">
        <f t="shared" si="127"/>
        <v>0</v>
      </c>
      <c r="F556" s="652">
        <f>D556/C556</f>
        <v>0</v>
      </c>
      <c r="G556" s="652" t="e">
        <f t="shared" ref="G556:G558" si="128">E556/D556</f>
        <v>#DIV/0!</v>
      </c>
      <c r="H556" s="653">
        <f>E556/C556</f>
        <v>0</v>
      </c>
      <c r="I556" s="99"/>
      <c r="J556" s="99"/>
      <c r="K556" s="99"/>
      <c r="L556" s="99"/>
      <c r="M556" s="99"/>
      <c r="N556" s="99"/>
      <c r="O556" s="99"/>
      <c r="P556" s="46"/>
    </row>
    <row r="557" spans="1:16" ht="12.75" customHeight="1" x14ac:dyDescent="0.2">
      <c r="A557" s="274">
        <v>32</v>
      </c>
      <c r="B557" s="432" t="s">
        <v>30</v>
      </c>
      <c r="C557" s="566">
        <f t="shared" si="127"/>
        <v>3000</v>
      </c>
      <c r="D557" s="634">
        <f t="shared" si="127"/>
        <v>0</v>
      </c>
      <c r="E557" s="634">
        <f t="shared" si="127"/>
        <v>0</v>
      </c>
      <c r="F557" s="654">
        <f>D557/C557</f>
        <v>0</v>
      </c>
      <c r="G557" s="654" t="e">
        <f t="shared" si="128"/>
        <v>#DIV/0!</v>
      </c>
      <c r="H557" s="655">
        <f>E557/C557</f>
        <v>0</v>
      </c>
      <c r="I557" s="99"/>
      <c r="J557" s="99"/>
      <c r="K557" s="99"/>
      <c r="L557" s="99"/>
      <c r="M557" s="99"/>
      <c r="N557" s="99"/>
      <c r="O557" s="99"/>
      <c r="P557" s="46"/>
    </row>
    <row r="558" spans="1:16" ht="12.75" customHeight="1" x14ac:dyDescent="0.2">
      <c r="A558" s="307">
        <v>329</v>
      </c>
      <c r="B558" s="454" t="s">
        <v>34</v>
      </c>
      <c r="C558" s="549">
        <f t="shared" si="127"/>
        <v>3000</v>
      </c>
      <c r="D558" s="623">
        <f t="shared" si="127"/>
        <v>0</v>
      </c>
      <c r="E558" s="623">
        <f t="shared" si="127"/>
        <v>0</v>
      </c>
      <c r="F558" s="624">
        <f>D558/C558</f>
        <v>0</v>
      </c>
      <c r="G558" s="624" t="e">
        <f t="shared" si="128"/>
        <v>#DIV/0!</v>
      </c>
      <c r="H558" s="625">
        <f>E558/C558</f>
        <v>0</v>
      </c>
      <c r="I558" s="99"/>
      <c r="J558" s="99"/>
      <c r="K558" s="99"/>
      <c r="L558" s="99"/>
      <c r="M558" s="99"/>
      <c r="N558" s="99"/>
      <c r="O558" s="99"/>
      <c r="P558" s="46"/>
    </row>
    <row r="559" spans="1:16" ht="12.75" customHeight="1" x14ac:dyDescent="0.2">
      <c r="A559" s="308">
        <v>329</v>
      </c>
      <c r="B559" s="455" t="s">
        <v>34</v>
      </c>
      <c r="C559" s="550">
        <v>3000</v>
      </c>
      <c r="D559" s="626"/>
      <c r="E559" s="626"/>
      <c r="F559" s="616"/>
      <c r="G559" s="616"/>
      <c r="H559" s="617"/>
      <c r="I559" s="99"/>
      <c r="J559" s="99"/>
      <c r="K559" s="99"/>
      <c r="L559" s="99"/>
      <c r="M559" s="99"/>
      <c r="N559" s="99"/>
      <c r="O559" s="99"/>
      <c r="P559" s="46"/>
    </row>
    <row r="560" spans="1:16" ht="15" customHeight="1" x14ac:dyDescent="0.2">
      <c r="A560" s="358" t="s">
        <v>244</v>
      </c>
      <c r="B560" s="498" t="s">
        <v>243</v>
      </c>
      <c r="C560" s="571">
        <f>C563</f>
        <v>25000</v>
      </c>
      <c r="D560" s="603">
        <v>25000</v>
      </c>
      <c r="E560" s="603">
        <v>25000</v>
      </c>
      <c r="F560" s="650">
        <f>D560/C560</f>
        <v>1</v>
      </c>
      <c r="G560" s="650">
        <f>E560/D560</f>
        <v>1</v>
      </c>
      <c r="H560" s="651">
        <f>E560/C560</f>
        <v>1</v>
      </c>
      <c r="I560" s="99"/>
      <c r="J560" s="99"/>
      <c r="K560" s="99"/>
      <c r="L560" s="99"/>
      <c r="M560" s="99"/>
      <c r="N560" s="99"/>
      <c r="O560" s="99"/>
      <c r="P560" s="46"/>
    </row>
    <row r="561" spans="1:16" ht="15" customHeight="1" x14ac:dyDescent="0.2">
      <c r="A561" s="359"/>
      <c r="B561" s="496" t="s">
        <v>321</v>
      </c>
      <c r="C561" s="571"/>
      <c r="D561" s="598"/>
      <c r="E561" s="598"/>
      <c r="F561" s="601"/>
      <c r="G561" s="601"/>
      <c r="H561" s="602"/>
      <c r="I561" s="99"/>
      <c r="J561" s="99"/>
      <c r="K561" s="99"/>
      <c r="L561" s="99"/>
      <c r="M561" s="99"/>
      <c r="N561" s="99"/>
      <c r="O561" s="99"/>
      <c r="P561" s="46"/>
    </row>
    <row r="562" spans="1:16" ht="12.75" customHeight="1" x14ac:dyDescent="0.2">
      <c r="A562" s="372" t="s">
        <v>106</v>
      </c>
      <c r="B562" s="500" t="s">
        <v>129</v>
      </c>
      <c r="C562" s="574"/>
      <c r="D562" s="615"/>
      <c r="E562" s="615"/>
      <c r="F562" s="616"/>
      <c r="G562" s="616"/>
      <c r="H562" s="617"/>
      <c r="I562" s="99"/>
      <c r="J562" s="99"/>
      <c r="K562" s="99"/>
      <c r="L562" s="99"/>
      <c r="M562" s="99"/>
      <c r="N562" s="99"/>
      <c r="O562" s="99"/>
      <c r="P562" s="46"/>
    </row>
    <row r="563" spans="1:16" ht="12.75" customHeight="1" x14ac:dyDescent="0.2">
      <c r="A563" s="273">
        <v>3</v>
      </c>
      <c r="B563" s="431" t="s">
        <v>68</v>
      </c>
      <c r="C563" s="565">
        <f t="shared" ref="C563:E565" si="129">C564</f>
        <v>25000</v>
      </c>
      <c r="D563" s="633">
        <f t="shared" si="129"/>
        <v>0</v>
      </c>
      <c r="E563" s="633">
        <f t="shared" si="129"/>
        <v>0</v>
      </c>
      <c r="F563" s="652">
        <f>D563/C563</f>
        <v>0</v>
      </c>
      <c r="G563" s="652" t="e">
        <f t="shared" ref="G563:G565" si="130">E563/D563</f>
        <v>#DIV/0!</v>
      </c>
      <c r="H563" s="653">
        <f>E563/C563</f>
        <v>0</v>
      </c>
      <c r="I563" s="99"/>
      <c r="J563" s="99"/>
      <c r="K563" s="99"/>
      <c r="L563" s="99"/>
      <c r="M563" s="99"/>
      <c r="N563" s="99"/>
      <c r="O563" s="99"/>
      <c r="P563" s="46"/>
    </row>
    <row r="564" spans="1:16" ht="12.75" customHeight="1" x14ac:dyDescent="0.2">
      <c r="A564" s="274">
        <v>38</v>
      </c>
      <c r="B564" s="432" t="s">
        <v>38</v>
      </c>
      <c r="C564" s="566">
        <f t="shared" si="129"/>
        <v>25000</v>
      </c>
      <c r="D564" s="634">
        <f t="shared" si="129"/>
        <v>0</v>
      </c>
      <c r="E564" s="634">
        <f t="shared" si="129"/>
        <v>0</v>
      </c>
      <c r="F564" s="654">
        <f>D564/C564</f>
        <v>0</v>
      </c>
      <c r="G564" s="654" t="e">
        <f t="shared" si="130"/>
        <v>#DIV/0!</v>
      </c>
      <c r="H564" s="655">
        <f>E564/C564</f>
        <v>0</v>
      </c>
      <c r="I564" s="99"/>
      <c r="J564" s="99"/>
      <c r="K564" s="99"/>
      <c r="L564" s="99"/>
      <c r="M564" s="99"/>
      <c r="N564" s="99"/>
      <c r="O564" s="99"/>
      <c r="P564" s="46"/>
    </row>
    <row r="565" spans="1:16" ht="12.75" customHeight="1" x14ac:dyDescent="0.2">
      <c r="A565" s="307">
        <v>381</v>
      </c>
      <c r="B565" s="454" t="s">
        <v>70</v>
      </c>
      <c r="C565" s="549">
        <f t="shared" si="129"/>
        <v>25000</v>
      </c>
      <c r="D565" s="623">
        <f t="shared" si="129"/>
        <v>0</v>
      </c>
      <c r="E565" s="623">
        <f t="shared" si="129"/>
        <v>0</v>
      </c>
      <c r="F565" s="624">
        <f>D565/C565</f>
        <v>0</v>
      </c>
      <c r="G565" s="624" t="e">
        <f t="shared" si="130"/>
        <v>#DIV/0!</v>
      </c>
      <c r="H565" s="625">
        <f>E565/C565</f>
        <v>0</v>
      </c>
      <c r="I565" s="99"/>
      <c r="J565" s="99"/>
      <c r="K565" s="99"/>
      <c r="L565" s="99"/>
      <c r="M565" s="99"/>
      <c r="N565" s="99"/>
      <c r="O565" s="99"/>
      <c r="P565" s="46"/>
    </row>
    <row r="566" spans="1:16" ht="12.75" customHeight="1" x14ac:dyDescent="0.2">
      <c r="A566" s="308">
        <v>381</v>
      </c>
      <c r="B566" s="455" t="s">
        <v>70</v>
      </c>
      <c r="C566" s="550">
        <v>25000</v>
      </c>
      <c r="D566" s="626"/>
      <c r="E566" s="626"/>
      <c r="F566" s="616"/>
      <c r="G566" s="616"/>
      <c r="H566" s="617"/>
      <c r="I566" s="99"/>
      <c r="J566" s="99"/>
      <c r="K566" s="99"/>
      <c r="L566" s="99"/>
      <c r="M566" s="99"/>
      <c r="N566" s="99"/>
      <c r="O566" s="99"/>
      <c r="P566" s="46"/>
    </row>
    <row r="567" spans="1:16" ht="15" customHeight="1" x14ac:dyDescent="0.2">
      <c r="A567" s="358" t="s">
        <v>246</v>
      </c>
      <c r="B567" s="498" t="s">
        <v>245</v>
      </c>
      <c r="C567" s="571">
        <f>C570</f>
        <v>2000</v>
      </c>
      <c r="D567" s="603">
        <v>2000</v>
      </c>
      <c r="E567" s="603">
        <v>2000</v>
      </c>
      <c r="F567" s="650">
        <f>D567/C567</f>
        <v>1</v>
      </c>
      <c r="G567" s="650">
        <f>E567/D567</f>
        <v>1</v>
      </c>
      <c r="H567" s="651">
        <f>E567/C567</f>
        <v>1</v>
      </c>
      <c r="I567" s="99"/>
      <c r="J567" s="99"/>
      <c r="K567" s="99"/>
      <c r="L567" s="99"/>
      <c r="M567" s="99"/>
      <c r="N567" s="99"/>
      <c r="O567" s="99"/>
      <c r="P567" s="46"/>
    </row>
    <row r="568" spans="1:16" ht="15" customHeight="1" x14ac:dyDescent="0.2">
      <c r="A568" s="359"/>
      <c r="B568" s="496" t="s">
        <v>321</v>
      </c>
      <c r="C568" s="571"/>
      <c r="D568" s="598"/>
      <c r="E568" s="598"/>
      <c r="F568" s="601"/>
      <c r="G568" s="601"/>
      <c r="H568" s="602"/>
      <c r="I568" s="99"/>
      <c r="J568" s="99"/>
      <c r="K568" s="99"/>
      <c r="L568" s="99"/>
      <c r="M568" s="99"/>
      <c r="N568" s="99"/>
      <c r="O568" s="99"/>
      <c r="P568" s="46"/>
    </row>
    <row r="569" spans="1:16" ht="12.75" customHeight="1" x14ac:dyDescent="0.2">
      <c r="A569" s="372" t="s">
        <v>106</v>
      </c>
      <c r="B569" s="500" t="s">
        <v>129</v>
      </c>
      <c r="C569" s="574"/>
      <c r="D569" s="615"/>
      <c r="E569" s="615"/>
      <c r="F569" s="616"/>
      <c r="G569" s="616"/>
      <c r="H569" s="617"/>
      <c r="I569" s="99"/>
      <c r="J569" s="99"/>
      <c r="K569" s="99"/>
      <c r="L569" s="99"/>
      <c r="M569" s="99"/>
      <c r="N569" s="99"/>
      <c r="O569" s="99"/>
      <c r="P569" s="46"/>
    </row>
    <row r="570" spans="1:16" ht="12.75" customHeight="1" x14ac:dyDescent="0.2">
      <c r="A570" s="273">
        <v>3</v>
      </c>
      <c r="B570" s="431" t="s">
        <v>68</v>
      </c>
      <c r="C570" s="565">
        <f t="shared" ref="C570:E572" si="131">C571</f>
        <v>2000</v>
      </c>
      <c r="D570" s="633">
        <f t="shared" si="131"/>
        <v>0</v>
      </c>
      <c r="E570" s="633">
        <f t="shared" si="131"/>
        <v>0</v>
      </c>
      <c r="F570" s="652">
        <f>D570/C570</f>
        <v>0</v>
      </c>
      <c r="G570" s="652" t="e">
        <f t="shared" ref="G570:G572" si="132">E570/D570</f>
        <v>#DIV/0!</v>
      </c>
      <c r="H570" s="653">
        <f>E570/C570</f>
        <v>0</v>
      </c>
      <c r="I570" s="99"/>
      <c r="J570" s="99"/>
      <c r="K570" s="99"/>
      <c r="L570" s="99"/>
      <c r="M570" s="99"/>
      <c r="N570" s="99"/>
      <c r="O570" s="99"/>
      <c r="P570" s="46"/>
    </row>
    <row r="571" spans="1:16" ht="12.75" customHeight="1" x14ac:dyDescent="0.2">
      <c r="A571" s="274">
        <v>38</v>
      </c>
      <c r="B571" s="432" t="s">
        <v>38</v>
      </c>
      <c r="C571" s="566">
        <f t="shared" si="131"/>
        <v>2000</v>
      </c>
      <c r="D571" s="634">
        <f t="shared" si="131"/>
        <v>0</v>
      </c>
      <c r="E571" s="634">
        <f t="shared" si="131"/>
        <v>0</v>
      </c>
      <c r="F571" s="654">
        <f>D571/C571</f>
        <v>0</v>
      </c>
      <c r="G571" s="654" t="e">
        <f t="shared" si="132"/>
        <v>#DIV/0!</v>
      </c>
      <c r="H571" s="655">
        <f>E571/C571</f>
        <v>0</v>
      </c>
      <c r="I571" s="99"/>
      <c r="J571" s="99"/>
      <c r="K571" s="99"/>
      <c r="L571" s="99"/>
      <c r="M571" s="99"/>
      <c r="N571" s="99"/>
      <c r="O571" s="99"/>
      <c r="P571" s="46"/>
    </row>
    <row r="572" spans="1:16" ht="12.75" customHeight="1" x14ac:dyDescent="0.2">
      <c r="A572" s="307">
        <v>381</v>
      </c>
      <c r="B572" s="454" t="s">
        <v>70</v>
      </c>
      <c r="C572" s="549">
        <f t="shared" si="131"/>
        <v>2000</v>
      </c>
      <c r="D572" s="623">
        <f t="shared" si="131"/>
        <v>0</v>
      </c>
      <c r="E572" s="623">
        <f t="shared" si="131"/>
        <v>0</v>
      </c>
      <c r="F572" s="624">
        <f>D572/C572</f>
        <v>0</v>
      </c>
      <c r="G572" s="624" t="e">
        <f t="shared" si="132"/>
        <v>#DIV/0!</v>
      </c>
      <c r="H572" s="625">
        <f>E572/C572</f>
        <v>0</v>
      </c>
      <c r="I572" s="99"/>
      <c r="J572" s="99"/>
      <c r="K572" s="99"/>
      <c r="L572" s="99"/>
      <c r="M572" s="99"/>
      <c r="N572" s="99"/>
      <c r="O572" s="99"/>
      <c r="P572" s="46"/>
    </row>
    <row r="573" spans="1:16" ht="12.75" customHeight="1" x14ac:dyDescent="0.2">
      <c r="A573" s="308">
        <v>381</v>
      </c>
      <c r="B573" s="455" t="s">
        <v>70</v>
      </c>
      <c r="C573" s="550">
        <v>2000</v>
      </c>
      <c r="D573" s="626"/>
      <c r="E573" s="626"/>
      <c r="F573" s="616"/>
      <c r="G573" s="616"/>
      <c r="H573" s="617"/>
      <c r="I573" s="99"/>
      <c r="J573" s="99"/>
      <c r="K573" s="99"/>
      <c r="L573" s="99"/>
      <c r="M573" s="99"/>
      <c r="N573" s="99"/>
      <c r="O573" s="99"/>
      <c r="P573" s="46"/>
    </row>
    <row r="574" spans="1:16" ht="15" customHeight="1" x14ac:dyDescent="0.2">
      <c r="A574" s="358" t="s">
        <v>248</v>
      </c>
      <c r="B574" s="498" t="s">
        <v>247</v>
      </c>
      <c r="C574" s="571">
        <f>C577</f>
        <v>3000</v>
      </c>
      <c r="D574" s="603">
        <v>3000</v>
      </c>
      <c r="E574" s="603">
        <v>3000</v>
      </c>
      <c r="F574" s="650">
        <f>D574/C574</f>
        <v>1</v>
      </c>
      <c r="G574" s="650">
        <f>E574/D574</f>
        <v>1</v>
      </c>
      <c r="H574" s="651">
        <f>E574/C574</f>
        <v>1</v>
      </c>
      <c r="I574" s="99"/>
      <c r="J574" s="99"/>
      <c r="K574" s="99"/>
      <c r="L574" s="99"/>
      <c r="M574" s="99"/>
      <c r="N574" s="99"/>
      <c r="O574" s="99"/>
      <c r="P574" s="46"/>
    </row>
    <row r="575" spans="1:16" ht="15" customHeight="1" x14ac:dyDescent="0.2">
      <c r="A575" s="359"/>
      <c r="B575" s="496" t="s">
        <v>321</v>
      </c>
      <c r="C575" s="571"/>
      <c r="D575" s="598"/>
      <c r="E575" s="598"/>
      <c r="F575" s="601"/>
      <c r="G575" s="601"/>
      <c r="H575" s="602"/>
      <c r="I575" s="99"/>
      <c r="J575" s="99"/>
      <c r="K575" s="99"/>
      <c r="L575" s="99"/>
      <c r="M575" s="99"/>
      <c r="N575" s="99"/>
      <c r="O575" s="99"/>
      <c r="P575" s="46"/>
    </row>
    <row r="576" spans="1:16" ht="12.75" customHeight="1" x14ac:dyDescent="0.2">
      <c r="A576" s="372" t="s">
        <v>106</v>
      </c>
      <c r="B576" s="500" t="s">
        <v>129</v>
      </c>
      <c r="C576" s="574"/>
      <c r="D576" s="615"/>
      <c r="E576" s="615"/>
      <c r="F576" s="616"/>
      <c r="G576" s="616"/>
      <c r="H576" s="617"/>
      <c r="I576" s="99"/>
      <c r="J576" s="99"/>
      <c r="K576" s="99"/>
      <c r="L576" s="99"/>
      <c r="M576" s="99"/>
      <c r="N576" s="99"/>
      <c r="O576" s="99"/>
      <c r="P576" s="46"/>
    </row>
    <row r="577" spans="1:16" ht="12.75" customHeight="1" x14ac:dyDescent="0.2">
      <c r="A577" s="273">
        <v>3</v>
      </c>
      <c r="B577" s="431" t="s">
        <v>68</v>
      </c>
      <c r="C577" s="565">
        <f t="shared" ref="C577:E579" si="133">C578</f>
        <v>3000</v>
      </c>
      <c r="D577" s="633">
        <f t="shared" si="133"/>
        <v>0</v>
      </c>
      <c r="E577" s="633">
        <f t="shared" si="133"/>
        <v>0</v>
      </c>
      <c r="F577" s="652">
        <f>D577/C577</f>
        <v>0</v>
      </c>
      <c r="G577" s="652" t="e">
        <f t="shared" ref="G577:G579" si="134">E577/D577</f>
        <v>#DIV/0!</v>
      </c>
      <c r="H577" s="653">
        <f>E577/C577</f>
        <v>0</v>
      </c>
      <c r="I577" s="99"/>
      <c r="J577" s="99"/>
      <c r="K577" s="99"/>
      <c r="L577" s="99"/>
      <c r="M577" s="99"/>
      <c r="N577" s="99"/>
      <c r="O577" s="99"/>
      <c r="P577" s="46"/>
    </row>
    <row r="578" spans="1:16" ht="12.75" customHeight="1" x14ac:dyDescent="0.2">
      <c r="A578" s="274">
        <v>38</v>
      </c>
      <c r="B578" s="432" t="s">
        <v>38</v>
      </c>
      <c r="C578" s="566">
        <f t="shared" si="133"/>
        <v>3000</v>
      </c>
      <c r="D578" s="634">
        <f t="shared" si="133"/>
        <v>0</v>
      </c>
      <c r="E578" s="634">
        <f t="shared" si="133"/>
        <v>0</v>
      </c>
      <c r="F578" s="654">
        <f>D578/C578</f>
        <v>0</v>
      </c>
      <c r="G578" s="654" t="e">
        <f t="shared" si="134"/>
        <v>#DIV/0!</v>
      </c>
      <c r="H578" s="655">
        <f>E578/C578</f>
        <v>0</v>
      </c>
      <c r="I578" s="99"/>
      <c r="J578" s="99"/>
      <c r="K578" s="99"/>
      <c r="L578" s="99"/>
      <c r="M578" s="99"/>
      <c r="N578" s="99"/>
      <c r="O578" s="99"/>
      <c r="P578" s="46"/>
    </row>
    <row r="579" spans="1:16" ht="12.75" customHeight="1" x14ac:dyDescent="0.2">
      <c r="A579" s="307">
        <v>381</v>
      </c>
      <c r="B579" s="454" t="s">
        <v>70</v>
      </c>
      <c r="C579" s="549">
        <f t="shared" si="133"/>
        <v>3000</v>
      </c>
      <c r="D579" s="623">
        <f t="shared" si="133"/>
        <v>0</v>
      </c>
      <c r="E579" s="623">
        <f t="shared" si="133"/>
        <v>0</v>
      </c>
      <c r="F579" s="624">
        <f>D579/C579</f>
        <v>0</v>
      </c>
      <c r="G579" s="624" t="e">
        <f t="shared" si="134"/>
        <v>#DIV/0!</v>
      </c>
      <c r="H579" s="625">
        <f>E579/C579</f>
        <v>0</v>
      </c>
      <c r="I579" s="99"/>
      <c r="J579" s="99"/>
      <c r="K579" s="99"/>
      <c r="L579" s="99"/>
      <c r="M579" s="99"/>
      <c r="N579" s="99"/>
      <c r="O579" s="99"/>
      <c r="P579" s="46"/>
    </row>
    <row r="580" spans="1:16" ht="12.75" customHeight="1" x14ac:dyDescent="0.2">
      <c r="A580" s="308">
        <v>381</v>
      </c>
      <c r="B580" s="455" t="s">
        <v>70</v>
      </c>
      <c r="C580" s="550">
        <v>3000</v>
      </c>
      <c r="D580" s="626"/>
      <c r="E580" s="626"/>
      <c r="F580" s="616"/>
      <c r="G580" s="616"/>
      <c r="H580" s="617"/>
      <c r="I580" s="99"/>
      <c r="J580" s="99"/>
      <c r="K580" s="99"/>
      <c r="L580" s="99"/>
      <c r="M580" s="99"/>
      <c r="N580" s="99"/>
      <c r="O580" s="99"/>
      <c r="P580" s="46"/>
    </row>
    <row r="581" spans="1:16" ht="15" customHeight="1" x14ac:dyDescent="0.2">
      <c r="A581" s="358" t="s">
        <v>264</v>
      </c>
      <c r="B581" s="498" t="s">
        <v>263</v>
      </c>
      <c r="C581" s="571">
        <f>C584</f>
        <v>25000</v>
      </c>
      <c r="D581" s="603">
        <v>20000</v>
      </c>
      <c r="E581" s="603">
        <v>20000</v>
      </c>
      <c r="F581" s="650">
        <f>D581/C581</f>
        <v>0.8</v>
      </c>
      <c r="G581" s="650">
        <f>E581/D581</f>
        <v>1</v>
      </c>
      <c r="H581" s="651">
        <f>E581/C581</f>
        <v>0.8</v>
      </c>
      <c r="I581" s="99"/>
      <c r="J581" s="99"/>
      <c r="K581" s="99"/>
      <c r="L581" s="99"/>
      <c r="M581" s="99"/>
      <c r="N581" s="99"/>
      <c r="O581" s="99"/>
      <c r="P581" s="46"/>
    </row>
    <row r="582" spans="1:16" ht="15" customHeight="1" x14ac:dyDescent="0.2">
      <c r="A582" s="359"/>
      <c r="B582" s="496" t="s">
        <v>321</v>
      </c>
      <c r="C582" s="571"/>
      <c r="D582" s="598"/>
      <c r="E582" s="598"/>
      <c r="F582" s="601"/>
      <c r="G582" s="601"/>
      <c r="H582" s="602"/>
      <c r="I582" s="99"/>
      <c r="J582" s="99"/>
      <c r="K582" s="99"/>
      <c r="L582" s="99"/>
      <c r="M582" s="99"/>
      <c r="N582" s="99"/>
      <c r="O582" s="99"/>
      <c r="P582" s="46"/>
    </row>
    <row r="583" spans="1:16" ht="12.75" customHeight="1" x14ac:dyDescent="0.2">
      <c r="A583" s="372" t="s">
        <v>106</v>
      </c>
      <c r="B583" s="500" t="s">
        <v>129</v>
      </c>
      <c r="C583" s="574"/>
      <c r="D583" s="615"/>
      <c r="E583" s="615"/>
      <c r="F583" s="616"/>
      <c r="G583" s="616"/>
      <c r="H583" s="617"/>
      <c r="I583" s="99"/>
      <c r="J583" s="99"/>
      <c r="K583" s="99"/>
      <c r="L583" s="99"/>
      <c r="M583" s="99"/>
      <c r="N583" s="99"/>
      <c r="O583" s="99"/>
      <c r="P583" s="46"/>
    </row>
    <row r="584" spans="1:16" ht="12.75" customHeight="1" x14ac:dyDescent="0.2">
      <c r="A584" s="273">
        <v>3</v>
      </c>
      <c r="B584" s="431" t="s">
        <v>68</v>
      </c>
      <c r="C584" s="565">
        <f t="shared" ref="C584:E585" si="135">C585</f>
        <v>25000</v>
      </c>
      <c r="D584" s="633">
        <f t="shared" si="135"/>
        <v>0</v>
      </c>
      <c r="E584" s="633">
        <f t="shared" si="135"/>
        <v>0</v>
      </c>
      <c r="F584" s="652">
        <f>D584/C584</f>
        <v>0</v>
      </c>
      <c r="G584" s="652" t="e">
        <f t="shared" ref="G584:G586" si="136">E584/D584</f>
        <v>#DIV/0!</v>
      </c>
      <c r="H584" s="653">
        <f>E584/C584</f>
        <v>0</v>
      </c>
      <c r="I584" s="99"/>
      <c r="J584" s="99"/>
      <c r="K584" s="99"/>
      <c r="L584" s="99"/>
      <c r="M584" s="99"/>
      <c r="N584" s="99"/>
      <c r="O584" s="99"/>
      <c r="P584" s="46"/>
    </row>
    <row r="585" spans="1:16" ht="12.75" customHeight="1" x14ac:dyDescent="0.2">
      <c r="A585" s="274">
        <v>38</v>
      </c>
      <c r="B585" s="432" t="s">
        <v>38</v>
      </c>
      <c r="C585" s="566">
        <f t="shared" si="135"/>
        <v>25000</v>
      </c>
      <c r="D585" s="634">
        <f t="shared" si="135"/>
        <v>0</v>
      </c>
      <c r="E585" s="634">
        <f t="shared" si="135"/>
        <v>0</v>
      </c>
      <c r="F585" s="654">
        <f>D585/C585</f>
        <v>0</v>
      </c>
      <c r="G585" s="654" t="e">
        <f t="shared" si="136"/>
        <v>#DIV/0!</v>
      </c>
      <c r="H585" s="655">
        <f>E585/C585</f>
        <v>0</v>
      </c>
      <c r="I585" s="99"/>
      <c r="J585" s="99"/>
      <c r="K585" s="99"/>
      <c r="L585" s="99"/>
      <c r="M585" s="99"/>
      <c r="N585" s="99"/>
      <c r="O585" s="99"/>
      <c r="P585" s="46"/>
    </row>
    <row r="586" spans="1:16" ht="12.75" customHeight="1" x14ac:dyDescent="0.2">
      <c r="A586" s="307">
        <v>381</v>
      </c>
      <c r="B586" s="454" t="s">
        <v>70</v>
      </c>
      <c r="C586" s="549">
        <f>C587+C588</f>
        <v>25000</v>
      </c>
      <c r="D586" s="623">
        <f>D587+D588</f>
        <v>0</v>
      </c>
      <c r="E586" s="623">
        <f>E587+E588</f>
        <v>0</v>
      </c>
      <c r="F586" s="624">
        <f>D586/C586</f>
        <v>0</v>
      </c>
      <c r="G586" s="624" t="e">
        <f t="shared" si="136"/>
        <v>#DIV/0!</v>
      </c>
      <c r="H586" s="625">
        <f>E586/C586</f>
        <v>0</v>
      </c>
      <c r="I586" s="99"/>
      <c r="J586" s="99"/>
      <c r="K586" s="99"/>
      <c r="L586" s="99"/>
      <c r="M586" s="99"/>
      <c r="N586" s="99"/>
      <c r="O586" s="99"/>
      <c r="P586" s="46"/>
    </row>
    <row r="587" spans="1:16" ht="12.75" customHeight="1" x14ac:dyDescent="0.2">
      <c r="A587" s="308">
        <v>381</v>
      </c>
      <c r="B587" s="455" t="s">
        <v>70</v>
      </c>
      <c r="C587" s="797">
        <v>15000</v>
      </c>
      <c r="D587" s="798"/>
      <c r="E587" s="798"/>
      <c r="F587" s="799"/>
      <c r="G587" s="799"/>
      <c r="H587" s="800"/>
      <c r="I587" s="99"/>
      <c r="J587" s="99"/>
      <c r="K587" s="99"/>
      <c r="L587" s="99"/>
      <c r="M587" s="99"/>
      <c r="N587" s="99"/>
      <c r="O587" s="99"/>
      <c r="P587" s="46"/>
    </row>
    <row r="588" spans="1:16" ht="22.5" x14ac:dyDescent="0.2">
      <c r="A588" s="308">
        <v>381</v>
      </c>
      <c r="B588" s="455" t="s">
        <v>451</v>
      </c>
      <c r="C588" s="550">
        <v>10000</v>
      </c>
      <c r="D588" s="626"/>
      <c r="E588" s="626"/>
      <c r="F588" s="616"/>
      <c r="G588" s="616"/>
      <c r="H588" s="617"/>
      <c r="I588" s="99"/>
      <c r="J588" s="99"/>
      <c r="K588" s="99"/>
      <c r="L588" s="99"/>
      <c r="M588" s="99"/>
      <c r="N588" s="99"/>
      <c r="O588" s="99"/>
      <c r="P588" s="46"/>
    </row>
    <row r="589" spans="1:16" ht="15" customHeight="1" x14ac:dyDescent="0.2">
      <c r="A589" s="358" t="s">
        <v>265</v>
      </c>
      <c r="B589" s="498" t="s">
        <v>266</v>
      </c>
      <c r="C589" s="571">
        <f>C592</f>
        <v>10000</v>
      </c>
      <c r="D589" s="603">
        <v>15000</v>
      </c>
      <c r="E589" s="603">
        <v>15000</v>
      </c>
      <c r="F589" s="650">
        <f>D589/C589</f>
        <v>1.5</v>
      </c>
      <c r="G589" s="650">
        <f>E589/D589</f>
        <v>1</v>
      </c>
      <c r="H589" s="651">
        <f>E589/C589</f>
        <v>1.5</v>
      </c>
      <c r="I589" s="99"/>
      <c r="J589" s="99"/>
      <c r="K589" s="99"/>
      <c r="L589" s="99"/>
      <c r="M589" s="99"/>
      <c r="N589" s="99"/>
      <c r="O589" s="99"/>
      <c r="P589" s="46"/>
    </row>
    <row r="590" spans="1:16" ht="15" customHeight="1" x14ac:dyDescent="0.2">
      <c r="A590" s="359"/>
      <c r="B590" s="496" t="s">
        <v>321</v>
      </c>
      <c r="C590" s="571"/>
      <c r="D590" s="598"/>
      <c r="E590" s="598"/>
      <c r="F590" s="601"/>
      <c r="G590" s="601"/>
      <c r="H590" s="602"/>
      <c r="I590" s="99"/>
      <c r="J590" s="99"/>
      <c r="K590" s="99"/>
      <c r="L590" s="99"/>
      <c r="M590" s="99"/>
      <c r="N590" s="99"/>
      <c r="O590" s="99"/>
      <c r="P590" s="46"/>
    </row>
    <row r="591" spans="1:16" ht="12.75" customHeight="1" x14ac:dyDescent="0.2">
      <c r="A591" s="372" t="s">
        <v>106</v>
      </c>
      <c r="B591" s="505" t="s">
        <v>129</v>
      </c>
      <c r="C591" s="581"/>
      <c r="D591" s="615"/>
      <c r="E591" s="615"/>
      <c r="F591" s="616"/>
      <c r="G591" s="616"/>
      <c r="H591" s="617"/>
      <c r="I591" s="99"/>
      <c r="J591" s="99"/>
      <c r="K591" s="99"/>
      <c r="L591" s="99"/>
      <c r="M591" s="99"/>
      <c r="N591" s="99"/>
      <c r="O591" s="99"/>
      <c r="P591" s="46"/>
    </row>
    <row r="592" spans="1:16" ht="12.75" customHeight="1" x14ac:dyDescent="0.2">
      <c r="A592" s="273">
        <v>3</v>
      </c>
      <c r="B592" s="431" t="s">
        <v>68</v>
      </c>
      <c r="C592" s="565">
        <f t="shared" ref="C592:E594" si="137">C593</f>
        <v>10000</v>
      </c>
      <c r="D592" s="633">
        <f t="shared" si="137"/>
        <v>0</v>
      </c>
      <c r="E592" s="633">
        <f t="shared" si="137"/>
        <v>0</v>
      </c>
      <c r="F592" s="652">
        <f>D592/C592</f>
        <v>0</v>
      </c>
      <c r="G592" s="652" t="e">
        <f t="shared" ref="G592:G594" si="138">E592/D592</f>
        <v>#DIV/0!</v>
      </c>
      <c r="H592" s="653">
        <f>E592/C592</f>
        <v>0</v>
      </c>
      <c r="I592" s="99"/>
      <c r="J592" s="99"/>
      <c r="K592" s="99"/>
      <c r="L592" s="99"/>
      <c r="M592" s="99"/>
      <c r="N592" s="99"/>
      <c r="O592" s="99"/>
      <c r="P592" s="46"/>
    </row>
    <row r="593" spans="1:16" ht="12.75" customHeight="1" x14ac:dyDescent="0.2">
      <c r="A593" s="274">
        <v>38</v>
      </c>
      <c r="B593" s="432" t="s">
        <v>38</v>
      </c>
      <c r="C593" s="566">
        <f t="shared" si="137"/>
        <v>10000</v>
      </c>
      <c r="D593" s="634">
        <f t="shared" si="137"/>
        <v>0</v>
      </c>
      <c r="E593" s="634">
        <f t="shared" si="137"/>
        <v>0</v>
      </c>
      <c r="F593" s="654">
        <f>D593/C593</f>
        <v>0</v>
      </c>
      <c r="G593" s="654" t="e">
        <f t="shared" si="138"/>
        <v>#DIV/0!</v>
      </c>
      <c r="H593" s="655">
        <f>E593/C593</f>
        <v>0</v>
      </c>
      <c r="I593" s="99"/>
      <c r="J593" s="99"/>
      <c r="K593" s="99"/>
      <c r="L593" s="99"/>
      <c r="M593" s="99"/>
      <c r="N593" s="99"/>
      <c r="O593" s="99"/>
      <c r="P593" s="46"/>
    </row>
    <row r="594" spans="1:16" ht="12.75" customHeight="1" x14ac:dyDescent="0.2">
      <c r="A594" s="307">
        <v>381</v>
      </c>
      <c r="B594" s="454" t="s">
        <v>70</v>
      </c>
      <c r="C594" s="549">
        <f t="shared" si="137"/>
        <v>10000</v>
      </c>
      <c r="D594" s="623">
        <f t="shared" si="137"/>
        <v>0</v>
      </c>
      <c r="E594" s="623">
        <f t="shared" si="137"/>
        <v>0</v>
      </c>
      <c r="F594" s="624">
        <f>D594/C594</f>
        <v>0</v>
      </c>
      <c r="G594" s="624" t="e">
        <f t="shared" si="138"/>
        <v>#DIV/0!</v>
      </c>
      <c r="H594" s="625">
        <f>E594/C594</f>
        <v>0</v>
      </c>
      <c r="I594" s="99"/>
      <c r="J594" s="99"/>
      <c r="K594" s="99"/>
      <c r="L594" s="99"/>
      <c r="M594" s="99"/>
      <c r="N594" s="99"/>
      <c r="O594" s="99"/>
      <c r="P594" s="46"/>
    </row>
    <row r="595" spans="1:16" ht="12.75" customHeight="1" x14ac:dyDescent="0.2">
      <c r="A595" s="308">
        <v>381</v>
      </c>
      <c r="B595" s="455" t="s">
        <v>70</v>
      </c>
      <c r="C595" s="550">
        <v>10000</v>
      </c>
      <c r="D595" s="626"/>
      <c r="E595" s="626"/>
      <c r="F595" s="616"/>
      <c r="G595" s="616"/>
      <c r="H595" s="617"/>
      <c r="I595" s="99"/>
      <c r="J595" s="99"/>
      <c r="K595" s="99"/>
      <c r="L595" s="99"/>
      <c r="M595" s="99"/>
      <c r="N595" s="99"/>
      <c r="O595" s="99"/>
      <c r="P595" s="46"/>
    </row>
    <row r="596" spans="1:16" ht="22.5" x14ac:dyDescent="0.2">
      <c r="A596" s="374" t="s">
        <v>389</v>
      </c>
      <c r="B596" s="506" t="s">
        <v>112</v>
      </c>
      <c r="C596" s="582">
        <f>C597</f>
        <v>874000</v>
      </c>
      <c r="D596" s="605">
        <f>D597</f>
        <v>800000</v>
      </c>
      <c r="E596" s="605">
        <f>E597</f>
        <v>800000</v>
      </c>
      <c r="F596" s="658">
        <f>D596/C596</f>
        <v>0.91533180778032042</v>
      </c>
      <c r="G596" s="658">
        <f>E596/D596</f>
        <v>1</v>
      </c>
      <c r="H596" s="659">
        <f>E596/C596</f>
        <v>0.91533180778032042</v>
      </c>
      <c r="I596" s="99"/>
      <c r="J596" s="99"/>
      <c r="K596" s="99"/>
      <c r="L596" s="99"/>
      <c r="M596" s="99"/>
      <c r="N596" s="99"/>
      <c r="O596" s="99"/>
      <c r="P596" s="46"/>
    </row>
    <row r="597" spans="1:16" ht="20.100000000000001" customHeight="1" x14ac:dyDescent="0.2">
      <c r="A597" s="393" t="s">
        <v>385</v>
      </c>
      <c r="B597" s="507"/>
      <c r="C597" s="515">
        <f>C599</f>
        <v>874000</v>
      </c>
      <c r="D597" s="597">
        <f>D599</f>
        <v>800000</v>
      </c>
      <c r="E597" s="597">
        <f>E599</f>
        <v>800000</v>
      </c>
      <c r="F597" s="656">
        <f>D597/C597</f>
        <v>0.91533180778032042</v>
      </c>
      <c r="G597" s="656">
        <f>E597/D597</f>
        <v>1</v>
      </c>
      <c r="H597" s="657">
        <f>E597/C597</f>
        <v>0.91533180778032042</v>
      </c>
      <c r="I597" s="99"/>
      <c r="J597" s="99"/>
      <c r="K597" s="99"/>
      <c r="L597" s="99"/>
      <c r="M597" s="99"/>
      <c r="N597" s="99"/>
      <c r="O597" s="99"/>
      <c r="P597" s="46"/>
    </row>
    <row r="598" spans="1:16" ht="15" customHeight="1" x14ac:dyDescent="0.2">
      <c r="A598" s="375" t="s">
        <v>386</v>
      </c>
      <c r="B598" s="239" t="s">
        <v>218</v>
      </c>
      <c r="C598" s="546"/>
      <c r="D598" s="599"/>
      <c r="E598" s="599"/>
      <c r="F598" s="650"/>
      <c r="G598" s="650"/>
      <c r="H598" s="651"/>
      <c r="I598" s="99"/>
      <c r="J598" s="99"/>
      <c r="K598" s="99"/>
      <c r="L598" s="99"/>
      <c r="M598" s="99"/>
      <c r="N598" s="99"/>
      <c r="O598" s="99"/>
      <c r="P598" s="46"/>
    </row>
    <row r="599" spans="1:16" ht="15" customHeight="1" x14ac:dyDescent="0.2">
      <c r="A599" s="376"/>
      <c r="B599" s="241" t="s">
        <v>113</v>
      </c>
      <c r="C599" s="546">
        <f>C603+C607+C612</f>
        <v>874000</v>
      </c>
      <c r="D599" s="599">
        <v>800000</v>
      </c>
      <c r="E599" s="599">
        <v>800000</v>
      </c>
      <c r="F599" s="650">
        <f>D599/C599</f>
        <v>0.91533180778032042</v>
      </c>
      <c r="G599" s="650">
        <f>E599/D599</f>
        <v>1</v>
      </c>
      <c r="H599" s="651">
        <f>E599/C599</f>
        <v>0.91533180778032042</v>
      </c>
      <c r="I599" s="99"/>
      <c r="J599" s="99"/>
      <c r="K599" s="99"/>
      <c r="L599" s="99"/>
      <c r="M599" s="99"/>
      <c r="N599" s="99"/>
      <c r="O599" s="99"/>
      <c r="P599" s="46"/>
    </row>
    <row r="600" spans="1:16" ht="15" customHeight="1" x14ac:dyDescent="0.2">
      <c r="A600" s="377"/>
      <c r="B600" s="508" t="s">
        <v>320</v>
      </c>
      <c r="C600" s="546"/>
      <c r="D600" s="598"/>
      <c r="E600" s="598"/>
      <c r="F600" s="601"/>
      <c r="G600" s="601"/>
      <c r="H600" s="602"/>
      <c r="I600" s="99"/>
      <c r="J600" s="99"/>
      <c r="K600" s="99"/>
      <c r="L600" s="99"/>
      <c r="M600" s="99"/>
      <c r="N600" s="99"/>
      <c r="O600" s="99"/>
      <c r="P600" s="46"/>
    </row>
    <row r="601" spans="1:16" ht="12.75" customHeight="1" x14ac:dyDescent="0.2">
      <c r="A601" s="378" t="s">
        <v>108</v>
      </c>
      <c r="B601" s="509" t="s">
        <v>130</v>
      </c>
      <c r="C601" s="556"/>
      <c r="D601" s="615"/>
      <c r="E601" s="615"/>
      <c r="F601" s="616"/>
      <c r="G601" s="616"/>
      <c r="H601" s="617"/>
      <c r="I601" s="99"/>
      <c r="J601" s="99"/>
      <c r="K601" s="99"/>
      <c r="L601" s="99"/>
      <c r="M601" s="99"/>
      <c r="N601" s="99"/>
      <c r="O601" s="99"/>
      <c r="P601" s="46"/>
    </row>
    <row r="602" spans="1:16" ht="12.75" customHeight="1" x14ac:dyDescent="0.2">
      <c r="A602" s="379">
        <v>3</v>
      </c>
      <c r="B602" s="450" t="s">
        <v>68</v>
      </c>
      <c r="C602" s="534">
        <f>C603+C607+C612</f>
        <v>874000</v>
      </c>
      <c r="D602" s="633">
        <f>D603+D607+D612</f>
        <v>0</v>
      </c>
      <c r="E602" s="633">
        <f>E603+E607+E612</f>
        <v>0</v>
      </c>
      <c r="F602" s="652">
        <f>D602/C602</f>
        <v>0</v>
      </c>
      <c r="G602" s="652" t="e">
        <f>E602/D602</f>
        <v>#DIV/0!</v>
      </c>
      <c r="H602" s="653">
        <f>E602/C602</f>
        <v>0</v>
      </c>
      <c r="I602" s="99"/>
      <c r="J602" s="99"/>
      <c r="K602" s="99"/>
      <c r="L602" s="99"/>
      <c r="M602" s="99"/>
      <c r="N602" s="99"/>
      <c r="O602" s="99"/>
      <c r="P602" s="46"/>
    </row>
    <row r="603" spans="1:16" ht="12.75" customHeight="1" x14ac:dyDescent="0.2">
      <c r="A603" s="274">
        <v>36</v>
      </c>
      <c r="B603" s="432" t="s">
        <v>26</v>
      </c>
      <c r="C603" s="519">
        <f>C604+C605+C606</f>
        <v>710000</v>
      </c>
      <c r="D603" s="634">
        <f>D604+D605+D606</f>
        <v>0</v>
      </c>
      <c r="E603" s="634">
        <f>E604+E605+E606</f>
        <v>0</v>
      </c>
      <c r="F603" s="654">
        <f>D603/C603</f>
        <v>0</v>
      </c>
      <c r="G603" s="654" t="e">
        <f>E603/D603</f>
        <v>#DIV/0!</v>
      </c>
      <c r="H603" s="655">
        <f>E603/C603</f>
        <v>0</v>
      </c>
      <c r="I603" s="99"/>
      <c r="J603" s="99"/>
      <c r="K603" s="99"/>
      <c r="L603" s="99"/>
      <c r="M603" s="99"/>
      <c r="N603" s="99"/>
      <c r="O603" s="99"/>
      <c r="P603" s="46"/>
    </row>
    <row r="604" spans="1:16" ht="12.75" customHeight="1" x14ac:dyDescent="0.2">
      <c r="A604" s="276">
        <v>367</v>
      </c>
      <c r="B604" s="434" t="s">
        <v>58</v>
      </c>
      <c r="C604" s="521">
        <v>580000</v>
      </c>
      <c r="D604" s="615"/>
      <c r="E604" s="615"/>
      <c r="F604" s="616"/>
      <c r="G604" s="616"/>
      <c r="H604" s="617"/>
      <c r="I604" s="99"/>
      <c r="J604" s="99"/>
      <c r="K604" s="99"/>
      <c r="L604" s="99"/>
      <c r="M604" s="99"/>
      <c r="N604" s="99"/>
      <c r="O604" s="99"/>
      <c r="P604" s="46"/>
    </row>
    <row r="605" spans="1:16" ht="12.75" customHeight="1" x14ac:dyDescent="0.2">
      <c r="A605" s="276">
        <v>367</v>
      </c>
      <c r="B605" s="434" t="s">
        <v>28</v>
      </c>
      <c r="C605" s="521">
        <v>30000</v>
      </c>
      <c r="D605" s="615"/>
      <c r="E605" s="615"/>
      <c r="F605" s="616"/>
      <c r="G605" s="616"/>
      <c r="H605" s="617"/>
      <c r="I605" s="99"/>
      <c r="J605" s="99"/>
      <c r="K605" s="99"/>
      <c r="L605" s="99"/>
      <c r="M605" s="99"/>
      <c r="N605" s="99"/>
      <c r="O605" s="99"/>
      <c r="P605" s="46"/>
    </row>
    <row r="606" spans="1:16" ht="12.75" customHeight="1" x14ac:dyDescent="0.2">
      <c r="A606" s="276">
        <v>367</v>
      </c>
      <c r="B606" s="434" t="s">
        <v>122</v>
      </c>
      <c r="C606" s="521">
        <v>100000</v>
      </c>
      <c r="D606" s="615"/>
      <c r="E606" s="615"/>
      <c r="F606" s="616"/>
      <c r="G606" s="616"/>
      <c r="H606" s="617"/>
      <c r="I606" s="99"/>
      <c r="J606" s="99"/>
      <c r="K606" s="99"/>
      <c r="L606" s="99"/>
      <c r="M606" s="99"/>
      <c r="N606" s="99"/>
      <c r="O606" s="99"/>
      <c r="P606" s="46"/>
    </row>
    <row r="607" spans="1:16" ht="12.75" customHeight="1" x14ac:dyDescent="0.2">
      <c r="A607" s="274">
        <v>36</v>
      </c>
      <c r="B607" s="432" t="s">
        <v>30</v>
      </c>
      <c r="C607" s="519">
        <f>C608+C609+C610+C611</f>
        <v>160000</v>
      </c>
      <c r="D607" s="634">
        <f>D608+D609+D610+D611</f>
        <v>0</v>
      </c>
      <c r="E607" s="634">
        <f>E608+E609+E610+E611</f>
        <v>0</v>
      </c>
      <c r="F607" s="654">
        <f>D607/C607</f>
        <v>0</v>
      </c>
      <c r="G607" s="654" t="e">
        <f>E607/D607</f>
        <v>#DIV/0!</v>
      </c>
      <c r="H607" s="655">
        <f>E607/C607</f>
        <v>0</v>
      </c>
      <c r="I607" s="99"/>
      <c r="J607" s="99"/>
      <c r="K607" s="99"/>
      <c r="L607" s="99"/>
      <c r="M607" s="99"/>
      <c r="N607" s="99"/>
      <c r="O607" s="99"/>
      <c r="P607" s="46"/>
    </row>
    <row r="608" spans="1:16" ht="12.75" customHeight="1" x14ac:dyDescent="0.2">
      <c r="A608" s="312">
        <v>367</v>
      </c>
      <c r="B608" s="430" t="s">
        <v>31</v>
      </c>
      <c r="C608" s="536">
        <v>25000</v>
      </c>
      <c r="D608" s="615"/>
      <c r="E608" s="615"/>
      <c r="F608" s="616"/>
      <c r="G608" s="616"/>
      <c r="H608" s="617"/>
      <c r="I608" s="99"/>
      <c r="J608" s="99"/>
      <c r="K608" s="99"/>
      <c r="L608" s="99"/>
      <c r="M608" s="99"/>
      <c r="N608" s="99"/>
      <c r="O608" s="99"/>
      <c r="P608" s="46"/>
    </row>
    <row r="609" spans="1:16" ht="12.75" customHeight="1" x14ac:dyDescent="0.2">
      <c r="A609" s="312">
        <v>367</v>
      </c>
      <c r="B609" s="430" t="s">
        <v>32</v>
      </c>
      <c r="C609" s="536">
        <v>40000</v>
      </c>
      <c r="D609" s="615"/>
      <c r="E609" s="615"/>
      <c r="F609" s="616"/>
      <c r="G609" s="616"/>
      <c r="H609" s="617"/>
      <c r="I609" s="99"/>
      <c r="J609" s="99"/>
      <c r="K609" s="99"/>
      <c r="L609" s="99"/>
      <c r="M609" s="99"/>
      <c r="N609" s="99"/>
      <c r="O609" s="99"/>
      <c r="P609" s="46"/>
    </row>
    <row r="610" spans="1:16" ht="12.75" customHeight="1" x14ac:dyDescent="0.2">
      <c r="A610" s="276">
        <v>367</v>
      </c>
      <c r="B610" s="434" t="s">
        <v>33</v>
      </c>
      <c r="C610" s="521">
        <v>30000</v>
      </c>
      <c r="D610" s="615"/>
      <c r="E610" s="615"/>
      <c r="F610" s="616"/>
      <c r="G610" s="616"/>
      <c r="H610" s="617"/>
      <c r="I610" s="99"/>
      <c r="J610" s="99"/>
      <c r="K610" s="99"/>
      <c r="L610" s="99"/>
      <c r="M610" s="99"/>
      <c r="N610" s="99"/>
      <c r="O610" s="99"/>
      <c r="P610" s="46"/>
    </row>
    <row r="611" spans="1:16" ht="12.75" customHeight="1" x14ac:dyDescent="0.2">
      <c r="A611" s="276">
        <v>367</v>
      </c>
      <c r="B611" s="434" t="s">
        <v>34</v>
      </c>
      <c r="C611" s="521">
        <v>65000</v>
      </c>
      <c r="D611" s="615"/>
      <c r="E611" s="615"/>
      <c r="F611" s="616"/>
      <c r="G611" s="616"/>
      <c r="H611" s="617"/>
      <c r="I611" s="99"/>
      <c r="J611" s="99"/>
      <c r="K611" s="99"/>
      <c r="L611" s="99"/>
      <c r="M611" s="99"/>
      <c r="N611" s="99"/>
      <c r="O611" s="99"/>
      <c r="P611" s="46"/>
    </row>
    <row r="612" spans="1:16" ht="12.75" customHeight="1" x14ac:dyDescent="0.2">
      <c r="A612" s="310">
        <v>36</v>
      </c>
      <c r="B612" s="451" t="s">
        <v>35</v>
      </c>
      <c r="C612" s="548">
        <f>C613</f>
        <v>4000</v>
      </c>
      <c r="D612" s="634">
        <f>D613</f>
        <v>0</v>
      </c>
      <c r="E612" s="634">
        <f>E613</f>
        <v>0</v>
      </c>
      <c r="F612" s="654">
        <f>D612/C612</f>
        <v>0</v>
      </c>
      <c r="G612" s="654" t="e">
        <f>E612/D612</f>
        <v>#DIV/0!</v>
      </c>
      <c r="H612" s="655">
        <f>E612/C612</f>
        <v>0</v>
      </c>
      <c r="I612" s="99"/>
      <c r="J612" s="99"/>
      <c r="K612" s="99"/>
      <c r="L612" s="99"/>
      <c r="M612" s="99"/>
      <c r="N612" s="99"/>
      <c r="O612" s="99"/>
      <c r="P612" s="46"/>
    </row>
    <row r="613" spans="1:16" ht="12.75" customHeight="1" x14ac:dyDescent="0.2">
      <c r="A613" s="308">
        <v>367</v>
      </c>
      <c r="B613" s="455" t="s">
        <v>36</v>
      </c>
      <c r="C613" s="550">
        <v>4000</v>
      </c>
      <c r="D613" s="642"/>
      <c r="E613" s="642"/>
      <c r="F613" s="660"/>
      <c r="G613" s="660"/>
      <c r="H613" s="661"/>
      <c r="I613" s="99"/>
      <c r="J613" s="99"/>
      <c r="K613" s="99"/>
      <c r="L613" s="99"/>
      <c r="M613" s="99"/>
      <c r="N613" s="99"/>
      <c r="O613" s="99"/>
      <c r="P613" s="46"/>
    </row>
    <row r="614" spans="1:16" ht="20.100000000000001" customHeight="1" x14ac:dyDescent="0.2">
      <c r="A614" s="380" t="s">
        <v>390</v>
      </c>
      <c r="B614" s="510" t="s">
        <v>115</v>
      </c>
      <c r="C614" s="583">
        <f>C615</f>
        <v>214000</v>
      </c>
      <c r="D614" s="605">
        <f>D615</f>
        <v>180000</v>
      </c>
      <c r="E614" s="605">
        <f>E615</f>
        <v>180000</v>
      </c>
      <c r="F614" s="658">
        <f>D614/C614</f>
        <v>0.84112149532710279</v>
      </c>
      <c r="G614" s="658">
        <f>E614/D614</f>
        <v>1</v>
      </c>
      <c r="H614" s="659">
        <f>E614/C614</f>
        <v>0.84112149532710279</v>
      </c>
      <c r="I614" s="99"/>
      <c r="J614" s="99"/>
      <c r="K614" s="99"/>
      <c r="L614" s="99"/>
      <c r="M614" s="99"/>
      <c r="N614" s="99"/>
      <c r="O614" s="99"/>
      <c r="P614" s="46"/>
    </row>
    <row r="615" spans="1:16" ht="20.100000000000001" customHeight="1" x14ac:dyDescent="0.2">
      <c r="A615" s="357" t="s">
        <v>387</v>
      </c>
      <c r="B615" s="511"/>
      <c r="C615" s="570">
        <f>C617</f>
        <v>214000</v>
      </c>
      <c r="D615" s="597">
        <f>D617</f>
        <v>180000</v>
      </c>
      <c r="E615" s="597">
        <f>E617</f>
        <v>180000</v>
      </c>
      <c r="F615" s="656">
        <f>D615/C615</f>
        <v>0.84112149532710279</v>
      </c>
      <c r="G615" s="656">
        <f>E615/D615</f>
        <v>1</v>
      </c>
      <c r="H615" s="657">
        <f>E615/C615</f>
        <v>0.84112149532710279</v>
      </c>
      <c r="I615" s="99"/>
      <c r="J615" s="99"/>
      <c r="K615" s="99"/>
      <c r="L615" s="99"/>
      <c r="M615" s="99"/>
      <c r="N615" s="99"/>
      <c r="O615" s="99"/>
      <c r="P615" s="46"/>
    </row>
    <row r="616" spans="1:16" ht="15" customHeight="1" x14ac:dyDescent="0.2">
      <c r="A616" s="338" t="s">
        <v>388</v>
      </c>
      <c r="B616" s="239" t="s">
        <v>227</v>
      </c>
      <c r="C616" s="555"/>
      <c r="D616" s="606"/>
      <c r="E616" s="599"/>
      <c r="F616" s="650"/>
      <c r="G616" s="650"/>
      <c r="H616" s="651"/>
      <c r="I616" s="99"/>
      <c r="J616" s="99"/>
      <c r="K616" s="99"/>
      <c r="L616" s="99"/>
      <c r="M616" s="99"/>
      <c r="N616" s="99"/>
      <c r="O616" s="99"/>
      <c r="P616" s="46"/>
    </row>
    <row r="617" spans="1:16" ht="15" customHeight="1" x14ac:dyDescent="0.2">
      <c r="A617" s="381"/>
      <c r="B617" s="512" t="s">
        <v>228</v>
      </c>
      <c r="C617" s="546">
        <f>C620</f>
        <v>214000</v>
      </c>
      <c r="D617" s="599">
        <v>180000</v>
      </c>
      <c r="E617" s="599">
        <v>180000</v>
      </c>
      <c r="F617" s="650">
        <f>D617/C617</f>
        <v>0.84112149532710279</v>
      </c>
      <c r="G617" s="650">
        <f>E617/D617</f>
        <v>1</v>
      </c>
      <c r="H617" s="651">
        <f>E617/C617</f>
        <v>0.84112149532710279</v>
      </c>
      <c r="I617" s="99"/>
      <c r="J617" s="99"/>
      <c r="K617" s="99"/>
      <c r="L617" s="99"/>
      <c r="M617" s="99"/>
      <c r="N617" s="99"/>
      <c r="O617" s="99"/>
      <c r="P617" s="46"/>
    </row>
    <row r="618" spans="1:16" ht="15" customHeight="1" x14ac:dyDescent="0.2">
      <c r="A618" s="382"/>
      <c r="B618" s="513" t="s">
        <v>319</v>
      </c>
      <c r="C618" s="584"/>
      <c r="D618" s="598"/>
      <c r="E618" s="598"/>
      <c r="F618" s="601"/>
      <c r="G618" s="601"/>
      <c r="H618" s="602"/>
      <c r="I618" s="99"/>
      <c r="J618" s="99"/>
      <c r="K618" s="99"/>
      <c r="L618" s="99"/>
      <c r="M618" s="99"/>
      <c r="N618" s="99"/>
      <c r="O618" s="99"/>
      <c r="P618" s="46"/>
    </row>
    <row r="619" spans="1:16" x14ac:dyDescent="0.2">
      <c r="A619" s="383" t="s">
        <v>108</v>
      </c>
      <c r="B619" s="509" t="s">
        <v>130</v>
      </c>
      <c r="C619" s="564"/>
      <c r="D619" s="615"/>
      <c r="E619" s="615"/>
      <c r="F619" s="616"/>
      <c r="G619" s="616"/>
      <c r="H619" s="617"/>
      <c r="I619" s="99"/>
      <c r="J619" s="99"/>
      <c r="K619" s="99"/>
      <c r="L619" s="99"/>
      <c r="M619" s="99"/>
      <c r="N619" s="99"/>
      <c r="O619" s="99"/>
      <c r="P619" s="46"/>
    </row>
    <row r="620" spans="1:16" x14ac:dyDescent="0.2">
      <c r="A620" s="384">
        <v>3</v>
      </c>
      <c r="B620" s="431" t="s">
        <v>68</v>
      </c>
      <c r="C620" s="565">
        <f>C621+C626+C631+C633+C635</f>
        <v>214000</v>
      </c>
      <c r="D620" s="633">
        <f>D621+D626+D631+D633+D635</f>
        <v>0</v>
      </c>
      <c r="E620" s="633">
        <f>E621+E626+E631+E633+E635</f>
        <v>0</v>
      </c>
      <c r="F620" s="652">
        <f>D620/C620</f>
        <v>0</v>
      </c>
      <c r="G620" s="652" t="e">
        <f>E620/D620</f>
        <v>#DIV/0!</v>
      </c>
      <c r="H620" s="653">
        <f>E620/C620</f>
        <v>0</v>
      </c>
      <c r="I620" s="99"/>
      <c r="J620" s="99"/>
      <c r="K620" s="99"/>
      <c r="L620" s="99"/>
      <c r="M620" s="99"/>
      <c r="N620" s="99"/>
      <c r="O620" s="99"/>
      <c r="P620" s="46"/>
    </row>
    <row r="621" spans="1:16" x14ac:dyDescent="0.2">
      <c r="A621" s="310">
        <v>36</v>
      </c>
      <c r="B621" s="481" t="s">
        <v>26</v>
      </c>
      <c r="C621" s="548">
        <f>C622+C623+C624+C625</f>
        <v>115000</v>
      </c>
      <c r="D621" s="634">
        <f>D622+D623+D624+D625</f>
        <v>0</v>
      </c>
      <c r="E621" s="634">
        <f>E622+E623+E624+E625</f>
        <v>0</v>
      </c>
      <c r="F621" s="654">
        <f>D621/C621</f>
        <v>0</v>
      </c>
      <c r="G621" s="654" t="e">
        <f>E621/D621</f>
        <v>#DIV/0!</v>
      </c>
      <c r="H621" s="655">
        <f>E621/C621</f>
        <v>0</v>
      </c>
      <c r="I621" s="99"/>
      <c r="J621" s="99"/>
      <c r="K621" s="99"/>
      <c r="L621" s="99"/>
      <c r="M621" s="99"/>
      <c r="N621" s="99"/>
      <c r="O621" s="99"/>
      <c r="P621" s="46"/>
    </row>
    <row r="622" spans="1:16" x14ac:dyDescent="0.2">
      <c r="A622" s="308">
        <v>367</v>
      </c>
      <c r="B622" s="493" t="s">
        <v>73</v>
      </c>
      <c r="C622" s="521">
        <v>90000</v>
      </c>
      <c r="D622" s="615"/>
      <c r="E622" s="615"/>
      <c r="F622" s="660"/>
      <c r="G622" s="660"/>
      <c r="H622" s="661"/>
      <c r="I622" s="99"/>
      <c r="J622" s="99"/>
      <c r="K622" s="99"/>
      <c r="L622" s="99"/>
      <c r="M622" s="99"/>
      <c r="N622" s="99"/>
      <c r="O622" s="99"/>
      <c r="P622" s="46"/>
    </row>
    <row r="623" spans="1:16" x14ac:dyDescent="0.2">
      <c r="A623" s="308">
        <v>367</v>
      </c>
      <c r="B623" s="455" t="s">
        <v>28</v>
      </c>
      <c r="C623" s="521">
        <v>3500</v>
      </c>
      <c r="D623" s="615"/>
      <c r="E623" s="615"/>
      <c r="F623" s="660"/>
      <c r="G623" s="660"/>
      <c r="H623" s="661"/>
      <c r="I623" s="99"/>
      <c r="J623" s="99"/>
      <c r="K623" s="99"/>
      <c r="L623" s="99"/>
      <c r="M623" s="99"/>
      <c r="N623" s="99"/>
      <c r="O623" s="99"/>
      <c r="P623" s="46"/>
    </row>
    <row r="624" spans="1:16" x14ac:dyDescent="0.2">
      <c r="A624" s="308">
        <v>367</v>
      </c>
      <c r="B624" s="455" t="s">
        <v>122</v>
      </c>
      <c r="C624" s="521">
        <v>15000</v>
      </c>
      <c r="D624" s="615"/>
      <c r="E624" s="615"/>
      <c r="F624" s="660"/>
      <c r="G624" s="660"/>
      <c r="H624" s="661"/>
      <c r="I624" s="99"/>
      <c r="J624" s="99"/>
      <c r="K624" s="99"/>
      <c r="L624" s="99"/>
      <c r="M624" s="99"/>
      <c r="N624" s="99"/>
      <c r="O624" s="99"/>
      <c r="P624" s="46"/>
    </row>
    <row r="625" spans="1:16" x14ac:dyDescent="0.2">
      <c r="A625" s="757">
        <v>367</v>
      </c>
      <c r="B625" s="455" t="s">
        <v>445</v>
      </c>
      <c r="C625" s="753">
        <v>6500</v>
      </c>
      <c r="D625" s="751"/>
      <c r="E625" s="751"/>
      <c r="F625" s="758"/>
      <c r="G625" s="758"/>
      <c r="H625" s="759"/>
      <c r="I625" s="99"/>
      <c r="J625" s="99"/>
      <c r="K625" s="99"/>
      <c r="L625" s="99"/>
      <c r="M625" s="99"/>
      <c r="N625" s="99"/>
      <c r="O625" s="99"/>
      <c r="P625" s="46"/>
    </row>
    <row r="626" spans="1:16" x14ac:dyDescent="0.2">
      <c r="A626" s="310">
        <v>36</v>
      </c>
      <c r="B626" s="451" t="s">
        <v>30</v>
      </c>
      <c r="C626" s="548">
        <f>C627+C628+C629+C630</f>
        <v>77000</v>
      </c>
      <c r="D626" s="634">
        <f>D627+D628+D629+D630</f>
        <v>0</v>
      </c>
      <c r="E626" s="634">
        <f>E627+E628+E629+E630</f>
        <v>0</v>
      </c>
      <c r="F626" s="654">
        <f>D626/C626</f>
        <v>0</v>
      </c>
      <c r="G626" s="654" t="e">
        <f>E626/D626</f>
        <v>#DIV/0!</v>
      </c>
      <c r="H626" s="655">
        <f>E626/C626</f>
        <v>0</v>
      </c>
      <c r="I626" s="99"/>
      <c r="J626" s="99"/>
      <c r="K626" s="99"/>
      <c r="L626" s="99"/>
      <c r="M626" s="99"/>
      <c r="N626" s="99"/>
      <c r="O626" s="99"/>
      <c r="P626" s="46"/>
    </row>
    <row r="627" spans="1:16" x14ac:dyDescent="0.2">
      <c r="A627" s="308">
        <v>367</v>
      </c>
      <c r="B627" s="455" t="s">
        <v>31</v>
      </c>
      <c r="C627" s="550">
        <v>2000</v>
      </c>
      <c r="D627" s="615"/>
      <c r="E627" s="615"/>
      <c r="F627" s="660"/>
      <c r="G627" s="660"/>
      <c r="H627" s="661"/>
      <c r="I627" s="99"/>
      <c r="J627" s="99"/>
      <c r="K627" s="99"/>
      <c r="L627" s="99"/>
      <c r="M627" s="99"/>
      <c r="N627" s="99"/>
      <c r="O627" s="99"/>
      <c r="P627" s="46"/>
    </row>
    <row r="628" spans="1:16" x14ac:dyDescent="0.2">
      <c r="A628" s="308">
        <v>367</v>
      </c>
      <c r="B628" s="455" t="s">
        <v>32</v>
      </c>
      <c r="C628" s="550">
        <v>30000</v>
      </c>
      <c r="D628" s="615"/>
      <c r="E628" s="615"/>
      <c r="F628" s="660"/>
      <c r="G628" s="660"/>
      <c r="H628" s="661"/>
      <c r="I628" s="99"/>
      <c r="J628" s="99"/>
      <c r="K628" s="99"/>
      <c r="L628" s="99"/>
      <c r="M628" s="99"/>
      <c r="N628" s="99"/>
      <c r="O628" s="99"/>
      <c r="P628" s="46"/>
    </row>
    <row r="629" spans="1:16" x14ac:dyDescent="0.2">
      <c r="A629" s="308">
        <v>367</v>
      </c>
      <c r="B629" s="455" t="s">
        <v>33</v>
      </c>
      <c r="C629" s="550">
        <v>15000</v>
      </c>
      <c r="D629" s="615"/>
      <c r="E629" s="615"/>
      <c r="F629" s="660"/>
      <c r="G629" s="660"/>
      <c r="H629" s="661"/>
      <c r="I629" s="99"/>
      <c r="J629" s="99"/>
      <c r="K629" s="99"/>
      <c r="L629" s="99"/>
      <c r="M629" s="99"/>
      <c r="N629" s="99"/>
      <c r="O629" s="99"/>
      <c r="P629" s="46"/>
    </row>
    <row r="630" spans="1:16" x14ac:dyDescent="0.2">
      <c r="A630" s="308">
        <v>367</v>
      </c>
      <c r="B630" s="455" t="s">
        <v>34</v>
      </c>
      <c r="C630" s="550">
        <v>30000</v>
      </c>
      <c r="D630" s="615"/>
      <c r="E630" s="615"/>
      <c r="F630" s="660"/>
      <c r="G630" s="660"/>
      <c r="H630" s="661"/>
      <c r="I630" s="99"/>
      <c r="J630" s="99"/>
      <c r="K630" s="99"/>
      <c r="L630" s="99"/>
      <c r="M630" s="99"/>
      <c r="N630" s="99"/>
      <c r="O630" s="99"/>
      <c r="P630" s="46"/>
    </row>
    <row r="631" spans="1:16" x14ac:dyDescent="0.2">
      <c r="A631" s="310">
        <v>36</v>
      </c>
      <c r="B631" s="451" t="s">
        <v>35</v>
      </c>
      <c r="C631" s="548">
        <f>C632</f>
        <v>2000</v>
      </c>
      <c r="D631" s="634">
        <f>D632</f>
        <v>0</v>
      </c>
      <c r="E631" s="634">
        <f>E632</f>
        <v>0</v>
      </c>
      <c r="F631" s="654">
        <f>D631/C631</f>
        <v>0</v>
      </c>
      <c r="G631" s="654" t="e">
        <f>E631/D631</f>
        <v>#DIV/0!</v>
      </c>
      <c r="H631" s="655">
        <f>E631/C631</f>
        <v>0</v>
      </c>
      <c r="I631" s="99"/>
      <c r="J631" s="99"/>
      <c r="K631" s="99"/>
      <c r="L631" s="99"/>
      <c r="M631" s="99"/>
      <c r="N631" s="99"/>
      <c r="O631" s="99"/>
      <c r="P631" s="46"/>
    </row>
    <row r="632" spans="1:16" x14ac:dyDescent="0.2">
      <c r="A632" s="308">
        <v>367</v>
      </c>
      <c r="B632" s="455" t="s">
        <v>36</v>
      </c>
      <c r="C632" s="550">
        <v>2000</v>
      </c>
      <c r="D632" s="642"/>
      <c r="E632" s="642"/>
      <c r="F632" s="660"/>
      <c r="G632" s="660"/>
      <c r="H632" s="661"/>
      <c r="I632" s="99"/>
      <c r="J632" s="99"/>
      <c r="K632" s="99"/>
      <c r="L632" s="99"/>
      <c r="M632" s="99"/>
      <c r="N632" s="99"/>
      <c r="O632" s="99"/>
      <c r="P632" s="46"/>
    </row>
    <row r="633" spans="1:16" x14ac:dyDescent="0.2">
      <c r="A633" s="310">
        <v>36</v>
      </c>
      <c r="B633" s="451" t="s">
        <v>359</v>
      </c>
      <c r="C633" s="548">
        <f>C634</f>
        <v>5000</v>
      </c>
      <c r="D633" s="634">
        <f>D634</f>
        <v>0</v>
      </c>
      <c r="E633" s="634">
        <f>E634</f>
        <v>0</v>
      </c>
      <c r="F633" s="654">
        <f>D633/C633</f>
        <v>0</v>
      </c>
      <c r="G633" s="654" t="e">
        <f>E633/D633</f>
        <v>#DIV/0!</v>
      </c>
      <c r="H633" s="655">
        <f>E633/C633</f>
        <v>0</v>
      </c>
      <c r="I633" s="99"/>
      <c r="J633" s="99"/>
      <c r="K633" s="99"/>
      <c r="L633" s="99"/>
      <c r="M633" s="99"/>
      <c r="N633" s="99"/>
      <c r="O633" s="99"/>
      <c r="P633" s="46"/>
    </row>
    <row r="634" spans="1:16" x14ac:dyDescent="0.2">
      <c r="A634" s="308">
        <v>367</v>
      </c>
      <c r="B634" s="455" t="s">
        <v>360</v>
      </c>
      <c r="C634" s="550">
        <v>5000</v>
      </c>
      <c r="D634" s="642"/>
      <c r="E634" s="642"/>
      <c r="F634" s="660"/>
      <c r="G634" s="660"/>
      <c r="H634" s="661"/>
      <c r="I634" s="99"/>
      <c r="J634" s="99"/>
      <c r="K634" s="99"/>
      <c r="L634" s="99"/>
      <c r="M634" s="99"/>
      <c r="N634" s="99"/>
      <c r="O634" s="99"/>
      <c r="P634" s="46"/>
    </row>
    <row r="635" spans="1:16" x14ac:dyDescent="0.2">
      <c r="A635" s="310">
        <v>36</v>
      </c>
      <c r="B635" s="451" t="s">
        <v>87</v>
      </c>
      <c r="C635" s="548">
        <f>C636</f>
        <v>15000</v>
      </c>
      <c r="D635" s="634">
        <f>D636</f>
        <v>0</v>
      </c>
      <c r="E635" s="634">
        <f>E636</f>
        <v>0</v>
      </c>
      <c r="F635" s="654">
        <f>D635/C635</f>
        <v>0</v>
      </c>
      <c r="G635" s="654" t="e">
        <f>E635/D635</f>
        <v>#DIV/0!</v>
      </c>
      <c r="H635" s="655">
        <f>E635/C635</f>
        <v>0</v>
      </c>
      <c r="I635" s="99"/>
      <c r="J635" s="99"/>
      <c r="K635" s="99"/>
      <c r="L635" s="99"/>
      <c r="M635" s="99"/>
      <c r="N635" s="99"/>
      <c r="O635" s="99"/>
      <c r="P635" s="46"/>
    </row>
    <row r="636" spans="1:16" ht="13.5" thickBot="1" x14ac:dyDescent="0.25">
      <c r="A636" s="385">
        <v>367</v>
      </c>
      <c r="B636" s="514" t="s">
        <v>74</v>
      </c>
      <c r="C636" s="592">
        <v>15000</v>
      </c>
      <c r="D636" s="643"/>
      <c r="E636" s="643"/>
      <c r="F636" s="662"/>
      <c r="G636" s="662"/>
      <c r="H636" s="663"/>
      <c r="I636" s="99"/>
      <c r="J636" s="99"/>
      <c r="K636" s="99"/>
      <c r="L636" s="99"/>
      <c r="M636" s="99"/>
      <c r="N636" s="99"/>
      <c r="O636" s="99"/>
      <c r="P636" s="46"/>
    </row>
    <row r="637" spans="1:16" x14ac:dyDescent="0.2">
      <c r="D637" s="96"/>
      <c r="E637" s="96"/>
      <c r="F637" s="96"/>
      <c r="G637" s="96"/>
      <c r="H637" s="96"/>
      <c r="I637" s="99"/>
      <c r="J637" s="99"/>
      <c r="K637" s="99"/>
      <c r="L637" s="99"/>
      <c r="M637" s="99"/>
      <c r="N637" s="99"/>
      <c r="O637" s="99"/>
      <c r="P637" s="46"/>
    </row>
    <row r="638" spans="1:16" x14ac:dyDescent="0.2">
      <c r="B638" s="27"/>
      <c r="C638" s="27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46"/>
    </row>
    <row r="639" spans="1:16" x14ac:dyDescent="0.2">
      <c r="B639" s="27"/>
      <c r="C639" s="27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46"/>
    </row>
    <row r="640" spans="1:16" x14ac:dyDescent="0.2">
      <c r="B640" s="27"/>
      <c r="C640" s="27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46"/>
    </row>
    <row r="641" spans="2:16" x14ac:dyDescent="0.2">
      <c r="B641" s="27"/>
      <c r="C641" s="27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46"/>
    </row>
    <row r="642" spans="2:16" x14ac:dyDescent="0.2">
      <c r="B642" s="27"/>
      <c r="C642" s="27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46"/>
    </row>
    <row r="643" spans="2:16" x14ac:dyDescent="0.2">
      <c r="B643" s="27"/>
      <c r="C643" s="27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46"/>
    </row>
    <row r="644" spans="2:16" x14ac:dyDescent="0.2">
      <c r="B644" s="27"/>
      <c r="C644" s="27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46"/>
    </row>
    <row r="645" spans="2:16" x14ac:dyDescent="0.2">
      <c r="B645" s="27"/>
      <c r="C645" s="27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46"/>
    </row>
    <row r="646" spans="2:16" x14ac:dyDescent="0.2">
      <c r="B646" s="27"/>
      <c r="C646" s="27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46"/>
    </row>
    <row r="647" spans="2:16" x14ac:dyDescent="0.2">
      <c r="B647" s="27"/>
      <c r="C647" s="27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46"/>
    </row>
    <row r="648" spans="2:16" x14ac:dyDescent="0.2">
      <c r="B648" s="27"/>
      <c r="C648" s="27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46"/>
    </row>
    <row r="649" spans="2:16" x14ac:dyDescent="0.2">
      <c r="B649" s="27"/>
      <c r="C649" s="27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46"/>
    </row>
    <row r="650" spans="2:16" x14ac:dyDescent="0.2">
      <c r="B650" s="27"/>
      <c r="C650" s="27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46"/>
    </row>
    <row r="651" spans="2:16" x14ac:dyDescent="0.2">
      <c r="B651" s="27"/>
      <c r="C651" s="27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46"/>
    </row>
    <row r="652" spans="2:16" x14ac:dyDescent="0.2">
      <c r="B652" s="27"/>
      <c r="C652" s="27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46"/>
    </row>
    <row r="653" spans="2:16" x14ac:dyDescent="0.2">
      <c r="B653" s="27"/>
      <c r="C653" s="27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46"/>
    </row>
    <row r="654" spans="2:16" x14ac:dyDescent="0.2">
      <c r="B654" s="27"/>
      <c r="C654" s="27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46"/>
    </row>
    <row r="655" spans="2:16" x14ac:dyDescent="0.2">
      <c r="B655" s="27"/>
      <c r="C655" s="27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46"/>
    </row>
    <row r="656" spans="2:16" x14ac:dyDescent="0.2">
      <c r="B656" s="27"/>
      <c r="C656" s="27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46"/>
    </row>
    <row r="657" spans="2:16" x14ac:dyDescent="0.2">
      <c r="B657" s="27"/>
      <c r="C657" s="27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46"/>
    </row>
    <row r="658" spans="2:16" x14ac:dyDescent="0.2">
      <c r="B658" s="27"/>
      <c r="C658" s="27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46"/>
    </row>
    <row r="659" spans="2:16" x14ac:dyDescent="0.2">
      <c r="B659" s="27"/>
      <c r="C659" s="27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46"/>
    </row>
    <row r="660" spans="2:16" x14ac:dyDescent="0.2">
      <c r="B660" s="27"/>
      <c r="C660" s="27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46"/>
    </row>
    <row r="661" spans="2:16" x14ac:dyDescent="0.2">
      <c r="B661" s="27"/>
      <c r="C661" s="27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46"/>
    </row>
    <row r="662" spans="2:16" x14ac:dyDescent="0.2">
      <c r="B662" s="27"/>
      <c r="C662" s="27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46"/>
    </row>
    <row r="663" spans="2:16" x14ac:dyDescent="0.2">
      <c r="B663" s="27"/>
      <c r="C663" s="27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46"/>
    </row>
    <row r="664" spans="2:16" x14ac:dyDescent="0.2">
      <c r="B664" s="27"/>
      <c r="C664" s="27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46"/>
    </row>
    <row r="665" spans="2:16" x14ac:dyDescent="0.2">
      <c r="B665" s="27"/>
      <c r="C665" s="27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46"/>
    </row>
    <row r="666" spans="2:16" x14ac:dyDescent="0.2">
      <c r="B666" s="27"/>
      <c r="C666" s="27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46"/>
    </row>
    <row r="667" spans="2:16" x14ac:dyDescent="0.2">
      <c r="B667" s="27"/>
      <c r="C667" s="27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46"/>
    </row>
    <row r="668" spans="2:16" x14ac:dyDescent="0.2">
      <c r="B668" s="27"/>
      <c r="C668" s="27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46"/>
    </row>
    <row r="669" spans="2:16" x14ac:dyDescent="0.2">
      <c r="B669" s="27"/>
      <c r="C669" s="27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46"/>
    </row>
    <row r="670" spans="2:16" x14ac:dyDescent="0.2">
      <c r="B670" s="27"/>
      <c r="C670" s="27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46"/>
    </row>
    <row r="671" spans="2:16" x14ac:dyDescent="0.2">
      <c r="B671" s="27"/>
      <c r="C671" s="27"/>
      <c r="D671" s="46"/>
      <c r="E671" s="46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46"/>
    </row>
    <row r="672" spans="2:16" x14ac:dyDescent="0.2">
      <c r="B672" s="27"/>
      <c r="C672" s="27"/>
      <c r="D672" s="46"/>
      <c r="E672" s="46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46"/>
    </row>
    <row r="673" spans="2:16" x14ac:dyDescent="0.2">
      <c r="B673" s="27"/>
      <c r="C673" s="27"/>
      <c r="D673" s="46"/>
      <c r="E673" s="46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46"/>
    </row>
    <row r="674" spans="2:16" x14ac:dyDescent="0.2">
      <c r="B674" s="27"/>
      <c r="C674" s="27"/>
      <c r="D674" s="46"/>
      <c r="E674" s="46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46"/>
    </row>
    <row r="675" spans="2:16" x14ac:dyDescent="0.2">
      <c r="B675" s="27"/>
      <c r="C675" s="27"/>
      <c r="D675" s="46"/>
      <c r="E675" s="46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46"/>
    </row>
    <row r="676" spans="2:16" x14ac:dyDescent="0.2">
      <c r="B676" s="27"/>
      <c r="C676" s="27"/>
      <c r="D676" s="46"/>
      <c r="E676" s="46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46"/>
    </row>
    <row r="677" spans="2:16" x14ac:dyDescent="0.2">
      <c r="B677" s="27"/>
      <c r="C677" s="27"/>
      <c r="D677" s="46"/>
      <c r="E677" s="46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46"/>
    </row>
    <row r="678" spans="2:16" x14ac:dyDescent="0.2">
      <c r="B678" s="27"/>
      <c r="C678" s="27"/>
      <c r="D678" s="46"/>
      <c r="E678" s="46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46"/>
    </row>
    <row r="679" spans="2:16" x14ac:dyDescent="0.2">
      <c r="B679" s="27"/>
      <c r="C679" s="27"/>
      <c r="D679" s="46"/>
      <c r="E679" s="46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46"/>
    </row>
    <row r="680" spans="2:16" x14ac:dyDescent="0.2">
      <c r="B680" s="27"/>
      <c r="C680" s="27"/>
      <c r="D680" s="46"/>
      <c r="E680" s="46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46"/>
    </row>
    <row r="681" spans="2:16" x14ac:dyDescent="0.2">
      <c r="B681" s="27"/>
      <c r="C681" s="27"/>
      <c r="D681" s="46"/>
      <c r="E681" s="46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46"/>
    </row>
    <row r="682" spans="2:16" x14ac:dyDescent="0.2">
      <c r="B682" s="27"/>
      <c r="C682" s="27"/>
      <c r="D682" s="46"/>
      <c r="E682" s="46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46"/>
    </row>
    <row r="683" spans="2:16" x14ac:dyDescent="0.2">
      <c r="B683" s="27"/>
      <c r="C683" s="27"/>
      <c r="D683" s="46"/>
      <c r="E683" s="46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46"/>
    </row>
    <row r="684" spans="2:16" x14ac:dyDescent="0.2">
      <c r="B684" s="27"/>
      <c r="C684" s="27"/>
      <c r="D684" s="46"/>
      <c r="E684" s="46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46"/>
    </row>
    <row r="685" spans="2:16" x14ac:dyDescent="0.2">
      <c r="B685" s="27"/>
      <c r="C685" s="27"/>
      <c r="D685" s="46"/>
      <c r="E685" s="46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46"/>
    </row>
    <row r="686" spans="2:16" x14ac:dyDescent="0.2">
      <c r="B686" s="27"/>
      <c r="C686" s="27"/>
      <c r="D686" s="46"/>
      <c r="E686" s="46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46"/>
    </row>
    <row r="687" spans="2:16" x14ac:dyDescent="0.2">
      <c r="B687" s="27"/>
      <c r="C687" s="27"/>
      <c r="D687" s="46"/>
      <c r="E687" s="46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46"/>
    </row>
    <row r="688" spans="2:16" x14ac:dyDescent="0.2">
      <c r="B688" s="27"/>
      <c r="C688" s="27"/>
      <c r="D688" s="46"/>
      <c r="E688" s="46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46"/>
    </row>
    <row r="689" spans="2:16" x14ac:dyDescent="0.2">
      <c r="B689" s="27"/>
      <c r="C689" s="27"/>
      <c r="D689" s="46"/>
      <c r="E689" s="46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46"/>
    </row>
    <row r="690" spans="2:16" x14ac:dyDescent="0.2">
      <c r="B690" s="27"/>
      <c r="C690" s="27"/>
      <c r="D690" s="46"/>
      <c r="E690" s="46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46"/>
    </row>
    <row r="691" spans="2:16" x14ac:dyDescent="0.2">
      <c r="B691" s="27"/>
      <c r="C691" s="27"/>
      <c r="D691" s="46"/>
      <c r="E691" s="46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46"/>
    </row>
    <row r="692" spans="2:16" x14ac:dyDescent="0.2">
      <c r="B692" s="27"/>
      <c r="C692" s="27"/>
      <c r="D692" s="46"/>
      <c r="E692" s="46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46"/>
    </row>
    <row r="693" spans="2:16" x14ac:dyDescent="0.2">
      <c r="B693" s="27"/>
      <c r="C693" s="27"/>
      <c r="D693" s="46"/>
      <c r="E693" s="46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46"/>
    </row>
    <row r="694" spans="2:16" x14ac:dyDescent="0.2">
      <c r="B694" s="27"/>
      <c r="C694" s="27"/>
      <c r="D694" s="46"/>
      <c r="E694" s="46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46"/>
    </row>
    <row r="695" spans="2:16" x14ac:dyDescent="0.2">
      <c r="B695" s="27"/>
      <c r="C695" s="27"/>
      <c r="D695" s="46"/>
      <c r="E695" s="46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46"/>
    </row>
    <row r="696" spans="2:16" x14ac:dyDescent="0.2">
      <c r="B696" s="27"/>
      <c r="C696" s="27"/>
      <c r="D696" s="46"/>
      <c r="E696" s="46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46"/>
    </row>
    <row r="697" spans="2:16" x14ac:dyDescent="0.2">
      <c r="B697" s="27"/>
      <c r="C697" s="27"/>
      <c r="D697" s="46"/>
      <c r="E697" s="46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46"/>
    </row>
    <row r="698" spans="2:16" x14ac:dyDescent="0.2">
      <c r="B698" s="27"/>
      <c r="C698" s="27"/>
      <c r="D698" s="46"/>
      <c r="E698" s="46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46"/>
    </row>
    <row r="699" spans="2:16" x14ac:dyDescent="0.2">
      <c r="B699" s="27"/>
      <c r="C699" s="27"/>
      <c r="D699" s="46"/>
      <c r="E699" s="46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46"/>
    </row>
    <row r="700" spans="2:16" x14ac:dyDescent="0.2">
      <c r="B700" s="27"/>
      <c r="C700" s="27"/>
      <c r="D700" s="46"/>
      <c r="E700" s="46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46"/>
    </row>
    <row r="701" spans="2:16" x14ac:dyDescent="0.2">
      <c r="B701" s="27"/>
      <c r="C701" s="27"/>
      <c r="D701" s="46"/>
      <c r="E701" s="46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46"/>
    </row>
    <row r="702" spans="2:16" x14ac:dyDescent="0.2">
      <c r="B702" s="27"/>
      <c r="C702" s="27"/>
      <c r="D702" s="46"/>
      <c r="E702" s="46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46"/>
    </row>
    <row r="703" spans="2:16" x14ac:dyDescent="0.2">
      <c r="B703" s="27"/>
      <c r="C703" s="27"/>
      <c r="D703" s="46"/>
      <c r="E703" s="46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46"/>
    </row>
    <row r="704" spans="2:16" x14ac:dyDescent="0.2">
      <c r="B704" s="27"/>
      <c r="C704" s="27"/>
      <c r="D704" s="46"/>
      <c r="E704" s="46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46"/>
    </row>
    <row r="705" spans="2:16" x14ac:dyDescent="0.2">
      <c r="B705" s="27"/>
      <c r="C705" s="27"/>
      <c r="D705" s="46"/>
      <c r="E705" s="46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46"/>
    </row>
    <row r="706" spans="2:16" x14ac:dyDescent="0.2">
      <c r="B706" s="27"/>
      <c r="C706" s="27"/>
      <c r="D706" s="46"/>
      <c r="E706" s="46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46"/>
    </row>
    <row r="707" spans="2:16" x14ac:dyDescent="0.2">
      <c r="B707" s="27"/>
      <c r="C707" s="27"/>
      <c r="D707" s="46"/>
      <c r="E707" s="46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46"/>
    </row>
    <row r="708" spans="2:16" x14ac:dyDescent="0.2">
      <c r="B708" s="27"/>
      <c r="C708" s="27"/>
      <c r="D708" s="46"/>
      <c r="E708" s="46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46"/>
    </row>
    <row r="709" spans="2:16" x14ac:dyDescent="0.2">
      <c r="B709" s="27"/>
      <c r="C709" s="27"/>
      <c r="D709" s="46"/>
      <c r="E709" s="46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46"/>
    </row>
    <row r="710" spans="2:16" x14ac:dyDescent="0.2">
      <c r="B710" s="27"/>
      <c r="C710" s="27"/>
      <c r="D710" s="46"/>
      <c r="E710" s="46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46"/>
    </row>
    <row r="711" spans="2:16" x14ac:dyDescent="0.2">
      <c r="B711" s="27"/>
      <c r="C711" s="27"/>
      <c r="D711" s="46"/>
      <c r="E711" s="46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46"/>
    </row>
    <row r="712" spans="2:16" x14ac:dyDescent="0.2">
      <c r="B712" s="27"/>
      <c r="C712" s="27"/>
      <c r="D712" s="46"/>
      <c r="E712" s="46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46"/>
    </row>
    <row r="713" spans="2:16" x14ac:dyDescent="0.2">
      <c r="B713" s="27"/>
      <c r="C713" s="27"/>
      <c r="D713" s="46"/>
      <c r="E713" s="46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46"/>
    </row>
    <row r="714" spans="2:16" x14ac:dyDescent="0.2">
      <c r="B714" s="27"/>
      <c r="C714" s="27"/>
      <c r="D714" s="46"/>
      <c r="E714" s="46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46"/>
    </row>
    <row r="715" spans="2:16" x14ac:dyDescent="0.2">
      <c r="B715" s="27"/>
      <c r="C715" s="27"/>
      <c r="D715" s="46"/>
      <c r="E715" s="46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46"/>
    </row>
    <row r="716" spans="2:16" x14ac:dyDescent="0.2">
      <c r="B716" s="27"/>
      <c r="C716" s="27"/>
      <c r="D716" s="46"/>
      <c r="E716" s="46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46"/>
    </row>
    <row r="717" spans="2:16" x14ac:dyDescent="0.2">
      <c r="B717" s="27"/>
      <c r="C717" s="27"/>
      <c r="D717" s="46"/>
      <c r="E717" s="46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46"/>
    </row>
    <row r="718" spans="2:16" x14ac:dyDescent="0.2">
      <c r="B718" s="27"/>
      <c r="C718" s="27"/>
      <c r="D718" s="46"/>
      <c r="E718" s="46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46"/>
    </row>
    <row r="719" spans="2:16" x14ac:dyDescent="0.2">
      <c r="B719" s="27"/>
      <c r="C719" s="27"/>
      <c r="D719" s="46"/>
      <c r="E719" s="46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46"/>
    </row>
    <row r="720" spans="2:16" x14ac:dyDescent="0.2">
      <c r="B720" s="27"/>
      <c r="C720" s="27"/>
      <c r="D720" s="46"/>
      <c r="E720" s="46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46"/>
    </row>
    <row r="721" spans="2:16" x14ac:dyDescent="0.2">
      <c r="B721" s="27"/>
      <c r="C721" s="27"/>
      <c r="D721" s="46"/>
      <c r="E721" s="46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46"/>
    </row>
    <row r="722" spans="2:16" x14ac:dyDescent="0.2">
      <c r="B722" s="27"/>
      <c r="C722" s="27"/>
      <c r="D722" s="46"/>
      <c r="E722" s="46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46"/>
    </row>
    <row r="723" spans="2:16" x14ac:dyDescent="0.2">
      <c r="B723" s="27"/>
      <c r="C723" s="27"/>
      <c r="D723" s="46"/>
      <c r="E723" s="46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46"/>
    </row>
    <row r="724" spans="2:16" x14ac:dyDescent="0.2">
      <c r="B724" s="27"/>
      <c r="C724" s="27"/>
      <c r="D724" s="46"/>
      <c r="E724" s="46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46"/>
    </row>
    <row r="725" spans="2:16" x14ac:dyDescent="0.2">
      <c r="B725" s="27"/>
      <c r="C725" s="27"/>
      <c r="D725" s="46"/>
      <c r="E725" s="46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46"/>
    </row>
    <row r="726" spans="2:16" x14ac:dyDescent="0.2">
      <c r="B726" s="27"/>
      <c r="C726" s="27"/>
      <c r="D726" s="46"/>
      <c r="E726" s="46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46"/>
    </row>
    <row r="727" spans="2:16" x14ac:dyDescent="0.2">
      <c r="B727" s="27"/>
      <c r="C727" s="27"/>
      <c r="D727" s="46"/>
      <c r="E727" s="46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46"/>
    </row>
    <row r="728" spans="2:16" x14ac:dyDescent="0.2">
      <c r="B728" s="27"/>
      <c r="C728" s="27"/>
      <c r="D728" s="46"/>
      <c r="E728" s="46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46"/>
    </row>
    <row r="729" spans="2:16" x14ac:dyDescent="0.2">
      <c r="B729" s="27"/>
      <c r="C729" s="27"/>
      <c r="D729" s="46"/>
      <c r="E729" s="46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46"/>
    </row>
    <row r="730" spans="2:16" x14ac:dyDescent="0.2">
      <c r="B730" s="27"/>
      <c r="C730" s="27"/>
      <c r="D730" s="46"/>
      <c r="E730" s="46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46"/>
    </row>
    <row r="731" spans="2:16" x14ac:dyDescent="0.2">
      <c r="B731" s="27"/>
      <c r="C731" s="27"/>
      <c r="D731" s="46"/>
      <c r="E731" s="46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46"/>
    </row>
    <row r="732" spans="2:16" x14ac:dyDescent="0.2">
      <c r="B732" s="27"/>
      <c r="C732" s="27"/>
      <c r="D732" s="46"/>
      <c r="E732" s="46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46"/>
    </row>
    <row r="733" spans="2:16" x14ac:dyDescent="0.2">
      <c r="B733" s="27"/>
      <c r="C733" s="27"/>
      <c r="D733" s="46"/>
      <c r="E733" s="46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46"/>
    </row>
    <row r="734" spans="2:16" x14ac:dyDescent="0.2">
      <c r="B734" s="27"/>
      <c r="C734" s="27"/>
      <c r="D734" s="46"/>
      <c r="E734" s="46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46"/>
    </row>
    <row r="735" spans="2:16" x14ac:dyDescent="0.2">
      <c r="B735" s="27"/>
      <c r="C735" s="27"/>
      <c r="D735" s="46"/>
      <c r="E735" s="46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46"/>
    </row>
    <row r="736" spans="2:16" x14ac:dyDescent="0.2">
      <c r="B736" s="27"/>
      <c r="C736" s="27"/>
      <c r="D736" s="46"/>
      <c r="E736" s="46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46"/>
    </row>
    <row r="737" spans="2:16" x14ac:dyDescent="0.2">
      <c r="B737" s="27"/>
      <c r="C737" s="27"/>
      <c r="D737" s="46"/>
      <c r="E737" s="46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46"/>
    </row>
    <row r="738" spans="2:16" x14ac:dyDescent="0.2">
      <c r="B738" s="27"/>
      <c r="C738" s="27"/>
      <c r="D738" s="46"/>
      <c r="E738" s="46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46"/>
    </row>
    <row r="739" spans="2:16" x14ac:dyDescent="0.2">
      <c r="B739" s="27"/>
      <c r="C739" s="27"/>
      <c r="D739" s="46"/>
      <c r="E739" s="46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46"/>
    </row>
    <row r="740" spans="2:16" x14ac:dyDescent="0.2">
      <c r="B740" s="27"/>
      <c r="C740" s="27"/>
      <c r="D740" s="46"/>
      <c r="E740" s="46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46"/>
    </row>
    <row r="741" spans="2:16" x14ac:dyDescent="0.2">
      <c r="B741" s="27"/>
      <c r="C741" s="27"/>
      <c r="D741" s="46"/>
      <c r="E741" s="46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46"/>
    </row>
    <row r="742" spans="2:16" x14ac:dyDescent="0.2">
      <c r="B742" s="27"/>
      <c r="C742" s="27"/>
      <c r="D742" s="46"/>
      <c r="E742" s="46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46"/>
    </row>
    <row r="743" spans="2:16" x14ac:dyDescent="0.2">
      <c r="B743" s="27"/>
      <c r="C743" s="27"/>
      <c r="D743" s="46"/>
      <c r="E743" s="46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46"/>
    </row>
    <row r="744" spans="2:16" x14ac:dyDescent="0.2">
      <c r="B744" s="27"/>
      <c r="C744" s="27"/>
      <c r="D744" s="46"/>
      <c r="E744" s="46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46"/>
    </row>
    <row r="745" spans="2:16" x14ac:dyDescent="0.2">
      <c r="B745" s="27"/>
      <c r="C745" s="27"/>
      <c r="D745" s="46"/>
      <c r="E745" s="46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46"/>
    </row>
    <row r="746" spans="2:16" x14ac:dyDescent="0.2">
      <c r="B746" s="27"/>
      <c r="C746" s="27"/>
      <c r="D746" s="46"/>
      <c r="E746" s="46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46"/>
    </row>
    <row r="747" spans="2:16" x14ac:dyDescent="0.2">
      <c r="B747" s="27"/>
      <c r="C747" s="27"/>
      <c r="D747" s="46"/>
      <c r="E747" s="46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46"/>
    </row>
    <row r="748" spans="2:16" x14ac:dyDescent="0.2">
      <c r="B748" s="27"/>
      <c r="C748" s="27"/>
      <c r="D748" s="46"/>
      <c r="E748" s="46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46"/>
    </row>
    <row r="749" spans="2:16" x14ac:dyDescent="0.2">
      <c r="B749" s="27"/>
      <c r="C749" s="27"/>
      <c r="D749" s="46"/>
      <c r="E749" s="46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46"/>
    </row>
    <row r="750" spans="2:16" x14ac:dyDescent="0.2">
      <c r="B750" s="27"/>
      <c r="C750" s="27"/>
      <c r="D750" s="46"/>
      <c r="E750" s="46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46"/>
    </row>
    <row r="751" spans="2:16" x14ac:dyDescent="0.2">
      <c r="B751" s="27"/>
      <c r="C751" s="27"/>
      <c r="D751" s="46"/>
      <c r="E751" s="46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46"/>
    </row>
    <row r="752" spans="2:16" x14ac:dyDescent="0.2">
      <c r="B752" s="27"/>
      <c r="C752" s="27"/>
      <c r="D752" s="46"/>
      <c r="E752" s="46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46"/>
    </row>
    <row r="753" spans="2:16" x14ac:dyDescent="0.2">
      <c r="B753" s="27"/>
      <c r="C753" s="27"/>
      <c r="D753" s="46"/>
      <c r="E753" s="46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46"/>
    </row>
    <row r="754" spans="2:16" x14ac:dyDescent="0.2">
      <c r="B754" s="27"/>
      <c r="C754" s="27"/>
      <c r="D754" s="46"/>
      <c r="E754" s="46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46"/>
    </row>
    <row r="755" spans="2:16" x14ac:dyDescent="0.2">
      <c r="B755" s="27"/>
      <c r="C755" s="27"/>
      <c r="D755" s="46"/>
      <c r="E755" s="46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46"/>
    </row>
    <row r="756" spans="2:16" x14ac:dyDescent="0.2">
      <c r="B756" s="27"/>
      <c r="C756" s="27"/>
      <c r="D756" s="46"/>
      <c r="E756" s="46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46"/>
    </row>
    <row r="757" spans="2:16" x14ac:dyDescent="0.2">
      <c r="B757" s="27"/>
      <c r="C757" s="27"/>
      <c r="D757" s="46"/>
      <c r="E757" s="46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46"/>
    </row>
    <row r="758" spans="2:16" x14ac:dyDescent="0.2">
      <c r="B758" s="27"/>
      <c r="C758" s="27"/>
      <c r="D758" s="46"/>
      <c r="E758" s="46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46"/>
    </row>
    <row r="759" spans="2:16" x14ac:dyDescent="0.2">
      <c r="B759" s="27"/>
      <c r="C759" s="27"/>
      <c r="D759" s="46"/>
      <c r="E759" s="46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46"/>
    </row>
    <row r="760" spans="2:16" x14ac:dyDescent="0.2">
      <c r="B760" s="27"/>
      <c r="C760" s="27"/>
      <c r="D760" s="46"/>
      <c r="E760" s="46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46"/>
    </row>
    <row r="761" spans="2:16" x14ac:dyDescent="0.2">
      <c r="B761" s="27"/>
      <c r="C761" s="27"/>
      <c r="D761" s="46"/>
      <c r="E761" s="46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46"/>
    </row>
    <row r="762" spans="2:16" x14ac:dyDescent="0.2">
      <c r="B762" s="27"/>
      <c r="C762" s="27"/>
      <c r="D762" s="46"/>
      <c r="E762" s="46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46"/>
    </row>
    <row r="763" spans="2:16" x14ac:dyDescent="0.2">
      <c r="B763" s="27"/>
      <c r="C763" s="27"/>
      <c r="D763" s="46"/>
      <c r="E763" s="46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46"/>
    </row>
    <row r="764" spans="2:16" x14ac:dyDescent="0.2">
      <c r="B764" s="27"/>
      <c r="C764" s="27"/>
      <c r="D764" s="46"/>
      <c r="E764" s="46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46"/>
    </row>
    <row r="765" spans="2:16" x14ac:dyDescent="0.2">
      <c r="B765" s="27"/>
      <c r="C765" s="27"/>
      <c r="D765" s="46"/>
      <c r="E765" s="46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46"/>
    </row>
    <row r="766" spans="2:16" x14ac:dyDescent="0.2">
      <c r="B766" s="27"/>
      <c r="C766" s="27"/>
      <c r="D766" s="46"/>
      <c r="E766" s="46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46"/>
    </row>
    <row r="767" spans="2:16" x14ac:dyDescent="0.2">
      <c r="B767" s="27"/>
      <c r="C767" s="27"/>
      <c r="D767" s="46"/>
      <c r="E767" s="46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46"/>
    </row>
    <row r="768" spans="2:16" x14ac:dyDescent="0.2">
      <c r="B768" s="27"/>
      <c r="C768" s="27"/>
      <c r="D768" s="46"/>
      <c r="E768" s="46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46"/>
    </row>
    <row r="769" spans="2:16" x14ac:dyDescent="0.2">
      <c r="B769" s="27"/>
      <c r="C769" s="27"/>
      <c r="D769" s="46"/>
      <c r="E769" s="46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46"/>
    </row>
    <row r="770" spans="2:16" x14ac:dyDescent="0.2">
      <c r="B770" s="27"/>
      <c r="C770" s="27"/>
      <c r="D770" s="46"/>
      <c r="E770" s="46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46"/>
    </row>
    <row r="771" spans="2:16" x14ac:dyDescent="0.2">
      <c r="B771" s="27"/>
      <c r="C771" s="27"/>
      <c r="D771" s="46"/>
      <c r="E771" s="46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46"/>
    </row>
    <row r="772" spans="2:16" x14ac:dyDescent="0.2">
      <c r="B772" s="27"/>
      <c r="C772" s="27"/>
      <c r="D772" s="46"/>
      <c r="E772" s="46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46"/>
    </row>
    <row r="773" spans="2:16" x14ac:dyDescent="0.2">
      <c r="B773" s="27"/>
      <c r="C773" s="27"/>
      <c r="D773" s="46"/>
      <c r="E773" s="46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46"/>
    </row>
    <row r="774" spans="2:16" x14ac:dyDescent="0.2">
      <c r="B774" s="27"/>
      <c r="C774" s="27"/>
      <c r="D774" s="46"/>
      <c r="E774" s="46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46"/>
    </row>
    <row r="775" spans="2:16" x14ac:dyDescent="0.2">
      <c r="B775" s="27"/>
      <c r="C775" s="27"/>
      <c r="D775" s="46"/>
      <c r="E775" s="46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46"/>
    </row>
    <row r="776" spans="2:16" x14ac:dyDescent="0.2">
      <c r="B776" s="27"/>
      <c r="C776" s="27"/>
      <c r="D776" s="46"/>
      <c r="E776" s="46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46"/>
    </row>
    <row r="777" spans="2:16" x14ac:dyDescent="0.2">
      <c r="B777" s="27"/>
      <c r="C777" s="27"/>
      <c r="D777" s="46"/>
      <c r="E777" s="46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46"/>
    </row>
    <row r="778" spans="2:16" x14ac:dyDescent="0.2">
      <c r="B778" s="27"/>
      <c r="C778" s="27"/>
      <c r="D778" s="46"/>
      <c r="E778" s="46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46"/>
    </row>
    <row r="779" spans="2:16" x14ac:dyDescent="0.2">
      <c r="B779" s="27"/>
      <c r="C779" s="27"/>
      <c r="D779" s="46"/>
      <c r="E779" s="46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46"/>
    </row>
    <row r="780" spans="2:16" x14ac:dyDescent="0.2">
      <c r="B780" s="27"/>
      <c r="C780" s="27"/>
      <c r="D780" s="46"/>
      <c r="E780" s="46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46"/>
    </row>
    <row r="781" spans="2:16" x14ac:dyDescent="0.2">
      <c r="B781" s="27"/>
      <c r="C781" s="27"/>
      <c r="D781" s="46"/>
      <c r="E781" s="46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46"/>
    </row>
    <row r="782" spans="2:16" x14ac:dyDescent="0.2">
      <c r="B782" s="27"/>
      <c r="C782" s="27"/>
      <c r="D782" s="46"/>
      <c r="E782" s="46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46"/>
    </row>
    <row r="783" spans="2:16" x14ac:dyDescent="0.2">
      <c r="B783" s="27"/>
      <c r="C783" s="27"/>
      <c r="D783" s="46"/>
      <c r="E783" s="46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46"/>
    </row>
    <row r="784" spans="2:16" x14ac:dyDescent="0.2">
      <c r="B784" s="27"/>
      <c r="C784" s="27"/>
      <c r="D784" s="46"/>
      <c r="E784" s="46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46"/>
    </row>
    <row r="785" spans="2:16" x14ac:dyDescent="0.2">
      <c r="B785" s="27"/>
      <c r="C785" s="27"/>
      <c r="D785" s="46"/>
      <c r="E785" s="46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46"/>
    </row>
    <row r="786" spans="2:16" x14ac:dyDescent="0.2">
      <c r="B786" s="27"/>
      <c r="C786" s="27"/>
      <c r="D786" s="46"/>
      <c r="E786" s="46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46"/>
    </row>
    <row r="787" spans="2:16" x14ac:dyDescent="0.2">
      <c r="B787" s="27"/>
      <c r="C787" s="27"/>
      <c r="D787" s="46"/>
      <c r="E787" s="46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46"/>
    </row>
    <row r="788" spans="2:16" x14ac:dyDescent="0.2">
      <c r="B788" s="27"/>
      <c r="C788" s="27"/>
      <c r="D788" s="46"/>
      <c r="E788" s="46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46"/>
    </row>
    <row r="789" spans="2:16" x14ac:dyDescent="0.2">
      <c r="B789" s="27"/>
      <c r="C789" s="27"/>
      <c r="D789" s="46"/>
      <c r="E789" s="46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46"/>
    </row>
    <row r="790" spans="2:16" x14ac:dyDescent="0.2">
      <c r="B790" s="27"/>
      <c r="C790" s="27"/>
      <c r="D790" s="46"/>
      <c r="E790" s="46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46"/>
    </row>
    <row r="791" spans="2:16" x14ac:dyDescent="0.2">
      <c r="B791" s="27"/>
      <c r="C791" s="27"/>
      <c r="D791" s="46"/>
      <c r="E791" s="46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46"/>
    </row>
    <row r="792" spans="2:16" x14ac:dyDescent="0.2">
      <c r="B792" s="27"/>
      <c r="C792" s="27"/>
      <c r="D792" s="46"/>
      <c r="E792" s="46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46"/>
    </row>
    <row r="793" spans="2:16" x14ac:dyDescent="0.2">
      <c r="B793" s="27"/>
      <c r="C793" s="27"/>
      <c r="D793" s="46"/>
      <c r="E793" s="46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46"/>
    </row>
    <row r="794" spans="2:16" x14ac:dyDescent="0.2">
      <c r="B794" s="27"/>
      <c r="C794" s="27"/>
      <c r="D794" s="46"/>
      <c r="E794" s="46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46"/>
    </row>
    <row r="795" spans="2:16" x14ac:dyDescent="0.2">
      <c r="B795" s="27"/>
      <c r="C795" s="27"/>
      <c r="D795" s="46"/>
      <c r="E795" s="46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46"/>
    </row>
    <row r="796" spans="2:16" x14ac:dyDescent="0.2">
      <c r="B796" s="27"/>
      <c r="C796" s="27"/>
      <c r="D796" s="46"/>
      <c r="E796" s="46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46"/>
    </row>
    <row r="797" spans="2:16" x14ac:dyDescent="0.2">
      <c r="B797" s="27"/>
      <c r="C797" s="27"/>
      <c r="D797" s="46"/>
      <c r="E797" s="46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46"/>
    </row>
    <row r="798" spans="2:16" x14ac:dyDescent="0.2">
      <c r="B798" s="27"/>
      <c r="C798" s="27"/>
      <c r="D798" s="46"/>
      <c r="E798" s="46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46"/>
    </row>
    <row r="799" spans="2:16" x14ac:dyDescent="0.2">
      <c r="B799" s="27"/>
      <c r="C799" s="27"/>
      <c r="D799" s="46"/>
      <c r="E799" s="46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46"/>
    </row>
    <row r="800" spans="2:16" x14ac:dyDescent="0.2">
      <c r="B800" s="27"/>
      <c r="C800" s="27"/>
      <c r="D800" s="46"/>
      <c r="E800" s="46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46"/>
    </row>
    <row r="801" spans="2:16" x14ac:dyDescent="0.2">
      <c r="B801" s="27"/>
      <c r="C801" s="27"/>
      <c r="D801" s="46"/>
      <c r="E801" s="46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46"/>
    </row>
    <row r="802" spans="2:16" x14ac:dyDescent="0.2">
      <c r="B802" s="27"/>
      <c r="C802" s="27"/>
      <c r="D802" s="46"/>
      <c r="E802" s="46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46"/>
    </row>
    <row r="803" spans="2:16" x14ac:dyDescent="0.2">
      <c r="B803" s="27"/>
      <c r="C803" s="27"/>
      <c r="D803" s="46"/>
      <c r="E803" s="46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46"/>
    </row>
    <row r="804" spans="2:16" x14ac:dyDescent="0.2">
      <c r="B804" s="27"/>
      <c r="C804" s="27"/>
      <c r="D804" s="46"/>
      <c r="E804" s="46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46"/>
    </row>
    <row r="805" spans="2:16" x14ac:dyDescent="0.2">
      <c r="B805" s="27"/>
      <c r="C805" s="27"/>
      <c r="D805" s="46"/>
      <c r="E805" s="46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46"/>
    </row>
    <row r="806" spans="2:16" x14ac:dyDescent="0.2">
      <c r="B806" s="27"/>
      <c r="C806" s="27"/>
      <c r="D806" s="46"/>
      <c r="E806" s="46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46"/>
    </row>
    <row r="807" spans="2:16" x14ac:dyDescent="0.2">
      <c r="B807" s="27"/>
      <c r="C807" s="27"/>
      <c r="D807" s="46"/>
      <c r="E807" s="46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46"/>
    </row>
    <row r="808" spans="2:16" x14ac:dyDescent="0.2">
      <c r="B808" s="27"/>
      <c r="C808" s="27"/>
      <c r="D808" s="46"/>
      <c r="E808" s="46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46"/>
    </row>
    <row r="809" spans="2:16" x14ac:dyDescent="0.2">
      <c r="B809" s="27"/>
      <c r="C809" s="27"/>
      <c r="D809" s="46"/>
      <c r="E809" s="46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46"/>
    </row>
    <row r="810" spans="2:16" x14ac:dyDescent="0.2">
      <c r="B810" s="27"/>
      <c r="C810" s="27"/>
      <c r="D810" s="46"/>
      <c r="E810" s="46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46"/>
    </row>
    <row r="811" spans="2:16" x14ac:dyDescent="0.2">
      <c r="B811" s="27"/>
      <c r="C811" s="27"/>
      <c r="D811" s="46"/>
      <c r="E811" s="46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46"/>
    </row>
    <row r="812" spans="2:16" x14ac:dyDescent="0.2">
      <c r="B812" s="27"/>
      <c r="C812" s="27"/>
      <c r="D812" s="46"/>
      <c r="E812" s="46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46"/>
    </row>
    <row r="813" spans="2:16" x14ac:dyDescent="0.2">
      <c r="B813" s="27"/>
      <c r="C813" s="27"/>
      <c r="D813" s="46"/>
      <c r="E813" s="46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46"/>
    </row>
    <row r="814" spans="2:16" x14ac:dyDescent="0.2">
      <c r="B814" s="27"/>
      <c r="C814" s="27"/>
      <c r="D814" s="46"/>
      <c r="E814" s="46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46"/>
    </row>
    <row r="815" spans="2:16" x14ac:dyDescent="0.2">
      <c r="B815" s="27"/>
      <c r="C815" s="27"/>
      <c r="D815" s="46"/>
      <c r="E815" s="46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46"/>
    </row>
    <row r="816" spans="2:16" x14ac:dyDescent="0.2">
      <c r="B816" s="27"/>
      <c r="C816" s="27"/>
      <c r="D816" s="46"/>
      <c r="E816" s="46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46"/>
    </row>
    <row r="817" spans="2:16" x14ac:dyDescent="0.2">
      <c r="B817" s="27"/>
      <c r="C817" s="27"/>
      <c r="D817" s="46"/>
      <c r="E817" s="46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46"/>
    </row>
    <row r="818" spans="2:16" x14ac:dyDescent="0.2">
      <c r="B818" s="27"/>
      <c r="C818" s="27"/>
      <c r="D818" s="46"/>
      <c r="E818" s="46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46"/>
    </row>
    <row r="819" spans="2:16" x14ac:dyDescent="0.2">
      <c r="B819" s="27"/>
      <c r="C819" s="27"/>
      <c r="D819" s="46"/>
      <c r="E819" s="46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46"/>
    </row>
    <row r="820" spans="2:16" x14ac:dyDescent="0.2">
      <c r="B820" s="27"/>
      <c r="C820" s="27"/>
      <c r="D820" s="46"/>
      <c r="E820" s="46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46"/>
    </row>
    <row r="821" spans="2:16" x14ac:dyDescent="0.2">
      <c r="B821" s="27"/>
      <c r="C821" s="27"/>
      <c r="D821" s="46"/>
      <c r="E821" s="46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46"/>
    </row>
    <row r="822" spans="2:16" x14ac:dyDescent="0.2">
      <c r="B822" s="27"/>
      <c r="C822" s="27"/>
      <c r="D822" s="46"/>
      <c r="E822" s="46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46"/>
    </row>
    <row r="823" spans="2:16" x14ac:dyDescent="0.2">
      <c r="B823" s="27"/>
      <c r="C823" s="27"/>
      <c r="D823" s="46"/>
      <c r="E823" s="46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46"/>
    </row>
    <row r="824" spans="2:16" x14ac:dyDescent="0.2">
      <c r="B824" s="27"/>
      <c r="C824" s="27"/>
      <c r="D824" s="46"/>
      <c r="E824" s="46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46"/>
    </row>
    <row r="825" spans="2:16" x14ac:dyDescent="0.2">
      <c r="B825" s="27"/>
      <c r="C825" s="27"/>
      <c r="D825" s="46"/>
      <c r="E825" s="46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46"/>
    </row>
    <row r="826" spans="2:16" x14ac:dyDescent="0.2">
      <c r="B826" s="27"/>
      <c r="C826" s="27"/>
      <c r="D826" s="46"/>
      <c r="E826" s="46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46"/>
    </row>
    <row r="827" spans="2:16" x14ac:dyDescent="0.2">
      <c r="B827" s="27"/>
      <c r="C827" s="27"/>
      <c r="D827" s="46"/>
      <c r="E827" s="46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46"/>
    </row>
    <row r="828" spans="2:16" x14ac:dyDescent="0.2">
      <c r="B828" s="27"/>
      <c r="C828" s="27"/>
      <c r="D828" s="46"/>
      <c r="E828" s="46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46"/>
    </row>
    <row r="829" spans="2:16" x14ac:dyDescent="0.2">
      <c r="B829" s="27"/>
      <c r="C829" s="27"/>
      <c r="D829" s="46"/>
      <c r="E829" s="46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46"/>
    </row>
    <row r="830" spans="2:16" x14ac:dyDescent="0.2">
      <c r="B830" s="27"/>
      <c r="C830" s="27"/>
      <c r="D830" s="46"/>
      <c r="E830" s="46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46"/>
    </row>
    <row r="831" spans="2:16" x14ac:dyDescent="0.2">
      <c r="B831" s="27"/>
      <c r="C831" s="27"/>
      <c r="D831" s="46"/>
      <c r="E831" s="46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46"/>
    </row>
    <row r="832" spans="2:16" x14ac:dyDescent="0.2">
      <c r="B832" s="27"/>
      <c r="C832" s="27"/>
      <c r="D832" s="46"/>
      <c r="E832" s="46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46"/>
    </row>
    <row r="833" spans="2:16" x14ac:dyDescent="0.2">
      <c r="B833" s="27"/>
      <c r="C833" s="27"/>
      <c r="D833" s="46"/>
      <c r="E833" s="46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46"/>
    </row>
    <row r="834" spans="2:16" x14ac:dyDescent="0.2">
      <c r="B834" s="27"/>
      <c r="C834" s="27"/>
      <c r="D834" s="46"/>
      <c r="E834" s="46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46"/>
    </row>
    <row r="835" spans="2:16" x14ac:dyDescent="0.2">
      <c r="B835" s="27"/>
      <c r="C835" s="27"/>
      <c r="D835" s="46"/>
      <c r="E835" s="46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46"/>
    </row>
    <row r="836" spans="2:16" x14ac:dyDescent="0.2">
      <c r="B836" s="27"/>
      <c r="C836" s="27"/>
      <c r="D836" s="46"/>
      <c r="E836" s="46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46"/>
    </row>
    <row r="837" spans="2:16" x14ac:dyDescent="0.2">
      <c r="B837" s="27"/>
      <c r="C837" s="27"/>
      <c r="D837" s="46"/>
      <c r="E837" s="46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46"/>
    </row>
    <row r="838" spans="2:16" x14ac:dyDescent="0.2">
      <c r="B838" s="27"/>
      <c r="C838" s="27"/>
      <c r="D838" s="46"/>
      <c r="E838" s="46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46"/>
    </row>
    <row r="839" spans="2:16" x14ac:dyDescent="0.2">
      <c r="B839" s="27"/>
      <c r="C839" s="27"/>
      <c r="D839" s="46"/>
      <c r="E839" s="46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46"/>
    </row>
    <row r="840" spans="2:16" x14ac:dyDescent="0.2">
      <c r="B840" s="27"/>
      <c r="C840" s="27"/>
      <c r="D840" s="46"/>
      <c r="E840" s="46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46"/>
    </row>
    <row r="841" spans="2:16" x14ac:dyDescent="0.2">
      <c r="B841" s="27"/>
      <c r="C841" s="27"/>
      <c r="D841" s="46"/>
      <c r="E841" s="46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46"/>
    </row>
    <row r="842" spans="2:16" x14ac:dyDescent="0.2">
      <c r="B842" s="27"/>
      <c r="C842" s="27"/>
      <c r="D842" s="46"/>
      <c r="E842" s="46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46"/>
    </row>
    <row r="843" spans="2:16" x14ac:dyDescent="0.2">
      <c r="B843" s="27"/>
      <c r="C843" s="27"/>
      <c r="D843" s="46"/>
      <c r="E843" s="46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46"/>
    </row>
    <row r="844" spans="2:16" x14ac:dyDescent="0.2">
      <c r="B844" s="27"/>
      <c r="C844" s="27"/>
      <c r="D844" s="46"/>
      <c r="E844" s="46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46"/>
    </row>
    <row r="845" spans="2:16" x14ac:dyDescent="0.2">
      <c r="B845" s="27"/>
      <c r="C845" s="27"/>
      <c r="D845" s="46"/>
      <c r="E845" s="46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46"/>
    </row>
    <row r="846" spans="2:16" x14ac:dyDescent="0.2">
      <c r="B846" s="27"/>
      <c r="C846" s="27"/>
      <c r="D846" s="46"/>
      <c r="E846" s="46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46"/>
    </row>
    <row r="847" spans="2:16" x14ac:dyDescent="0.2">
      <c r="B847" s="27"/>
      <c r="C847" s="27"/>
      <c r="D847" s="46"/>
      <c r="E847" s="46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46"/>
    </row>
    <row r="848" spans="2:16" x14ac:dyDescent="0.2">
      <c r="B848" s="27"/>
      <c r="C848" s="27"/>
      <c r="D848" s="46"/>
      <c r="E848" s="46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46"/>
    </row>
    <row r="849" spans="2:16" x14ac:dyDescent="0.2">
      <c r="B849" s="27"/>
      <c r="C849" s="27"/>
      <c r="D849" s="46"/>
      <c r="E849" s="46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46"/>
    </row>
    <row r="850" spans="2:16" x14ac:dyDescent="0.2">
      <c r="B850" s="27"/>
      <c r="C850" s="27"/>
      <c r="D850" s="46"/>
      <c r="E850" s="46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46"/>
    </row>
    <row r="851" spans="2:16" x14ac:dyDescent="0.2">
      <c r="B851" s="27"/>
      <c r="C851" s="27"/>
      <c r="D851" s="46"/>
      <c r="E851" s="46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46"/>
    </row>
    <row r="852" spans="2:16" x14ac:dyDescent="0.2">
      <c r="B852" s="27"/>
      <c r="C852" s="27"/>
      <c r="D852" s="46"/>
      <c r="E852" s="46"/>
      <c r="F852" s="99"/>
      <c r="G852" s="99"/>
      <c r="H852" s="99"/>
      <c r="I852" s="99"/>
      <c r="J852" s="99"/>
      <c r="K852" s="99"/>
      <c r="L852" s="46"/>
      <c r="M852" s="46"/>
      <c r="N852" s="46"/>
      <c r="O852" s="46"/>
    </row>
    <row r="853" spans="2:16" x14ac:dyDescent="0.2">
      <c r="B853" s="27"/>
      <c r="C853" s="27"/>
      <c r="D853" s="46"/>
      <c r="E853" s="46"/>
      <c r="F853" s="99"/>
      <c r="G853" s="99"/>
      <c r="H853" s="99"/>
      <c r="I853" s="99"/>
      <c r="J853" s="99"/>
      <c r="K853" s="99"/>
      <c r="L853" s="46"/>
      <c r="M853" s="46"/>
      <c r="N853" s="46"/>
      <c r="O853" s="46"/>
    </row>
    <row r="854" spans="2:16" x14ac:dyDescent="0.2">
      <c r="B854" s="27"/>
      <c r="C854" s="27"/>
      <c r="D854" s="46"/>
      <c r="E854" s="46"/>
      <c r="F854" s="99"/>
      <c r="G854" s="99"/>
      <c r="H854" s="99"/>
      <c r="I854" s="99"/>
      <c r="J854" s="99"/>
      <c r="K854" s="99"/>
    </row>
    <row r="855" spans="2:16" x14ac:dyDescent="0.2">
      <c r="B855" s="27"/>
      <c r="C855" s="27"/>
      <c r="D855" s="46"/>
      <c r="E855" s="46"/>
      <c r="F855" s="99"/>
      <c r="G855" s="99"/>
      <c r="H855" s="99"/>
      <c r="I855" s="46"/>
      <c r="J855" s="99"/>
      <c r="K855" s="99"/>
    </row>
    <row r="856" spans="2:16" x14ac:dyDescent="0.2">
      <c r="B856" s="27"/>
      <c r="C856" s="27"/>
      <c r="D856" s="46"/>
      <c r="E856" s="46"/>
      <c r="F856" s="99"/>
      <c r="G856" s="99"/>
      <c r="H856" s="99"/>
      <c r="I856" s="46"/>
      <c r="J856" s="99"/>
      <c r="K856" s="99"/>
    </row>
    <row r="857" spans="2:16" x14ac:dyDescent="0.2">
      <c r="B857" s="27"/>
      <c r="C857" s="27"/>
      <c r="D857" s="46"/>
      <c r="E857" s="46"/>
      <c r="F857" s="99"/>
      <c r="G857" s="99"/>
      <c r="H857" s="99"/>
      <c r="J857" s="99"/>
      <c r="K857" s="99"/>
    </row>
    <row r="858" spans="2:16" x14ac:dyDescent="0.2">
      <c r="B858" s="27"/>
      <c r="C858" s="27"/>
      <c r="D858" s="46"/>
      <c r="E858" s="46"/>
      <c r="F858" s="99"/>
      <c r="G858" s="99"/>
      <c r="H858" s="99"/>
      <c r="J858" s="99"/>
      <c r="K858" s="99"/>
    </row>
    <row r="859" spans="2:16" x14ac:dyDescent="0.2">
      <c r="B859" s="27"/>
      <c r="C859" s="27"/>
      <c r="D859" s="46"/>
      <c r="E859" s="46"/>
      <c r="F859" s="99"/>
      <c r="G859" s="99"/>
      <c r="H859" s="99"/>
      <c r="J859" s="46"/>
      <c r="K859" s="99"/>
    </row>
    <row r="860" spans="2:16" x14ac:dyDescent="0.2">
      <c r="B860" s="27"/>
      <c r="C860" s="27"/>
      <c r="D860" s="46"/>
      <c r="E860" s="46"/>
      <c r="F860" s="99"/>
      <c r="G860" s="99"/>
      <c r="H860" s="99"/>
      <c r="J860" s="46"/>
      <c r="K860" s="46"/>
    </row>
    <row r="861" spans="2:16" x14ac:dyDescent="0.2">
      <c r="B861" s="27"/>
      <c r="C861" s="27"/>
      <c r="D861" s="46"/>
      <c r="E861" s="46"/>
      <c r="F861" s="99"/>
      <c r="G861" s="99"/>
      <c r="H861" s="99"/>
      <c r="K861" s="46"/>
    </row>
    <row r="862" spans="2:16" x14ac:dyDescent="0.2">
      <c r="B862" s="27"/>
      <c r="C862" s="27"/>
      <c r="D862" s="46"/>
      <c r="E862" s="46"/>
      <c r="F862" s="99"/>
      <c r="G862" s="99"/>
      <c r="H862" s="99"/>
    </row>
    <row r="863" spans="2:16" x14ac:dyDescent="0.2">
      <c r="B863" s="27"/>
      <c r="C863" s="27"/>
      <c r="D863" s="46"/>
      <c r="E863" s="46"/>
      <c r="F863" s="99"/>
      <c r="G863" s="99"/>
      <c r="H863" s="99"/>
    </row>
    <row r="864" spans="2:16" x14ac:dyDescent="0.2">
      <c r="B864" s="27"/>
      <c r="C864" s="27"/>
      <c r="D864" s="46"/>
      <c r="E864" s="46"/>
      <c r="F864" s="99"/>
      <c r="G864" s="99"/>
      <c r="H864" s="99"/>
    </row>
    <row r="865" spans="2:8" x14ac:dyDescent="0.2">
      <c r="B865" s="27"/>
      <c r="C865" s="27"/>
      <c r="D865" s="46"/>
      <c r="E865" s="46"/>
      <c r="F865" s="99"/>
      <c r="G865" s="99"/>
      <c r="H865" s="99"/>
    </row>
    <row r="866" spans="2:8" x14ac:dyDescent="0.2">
      <c r="B866" s="27"/>
      <c r="C866" s="27"/>
      <c r="D866" s="46"/>
      <c r="E866" s="46"/>
      <c r="F866" s="99"/>
      <c r="G866" s="99"/>
      <c r="H866" s="99"/>
    </row>
    <row r="867" spans="2:8" x14ac:dyDescent="0.2">
      <c r="B867" s="27"/>
      <c r="C867" s="27"/>
      <c r="D867" s="46"/>
      <c r="E867" s="46"/>
      <c r="F867" s="99"/>
      <c r="G867" s="99"/>
      <c r="H867" s="99"/>
    </row>
    <row r="868" spans="2:8" x14ac:dyDescent="0.2">
      <c r="B868" s="27"/>
      <c r="C868" s="27"/>
      <c r="D868" s="46"/>
      <c r="E868" s="46"/>
      <c r="F868" s="99"/>
      <c r="G868" s="99"/>
      <c r="H868" s="99"/>
    </row>
    <row r="869" spans="2:8" x14ac:dyDescent="0.2">
      <c r="B869" s="27"/>
      <c r="C869" s="27"/>
      <c r="D869" s="46"/>
      <c r="E869" s="46"/>
      <c r="F869" s="99"/>
      <c r="G869" s="99"/>
      <c r="H869" s="99"/>
    </row>
    <row r="870" spans="2:8" x14ac:dyDescent="0.2">
      <c r="B870" s="27"/>
      <c r="C870" s="27"/>
      <c r="D870" s="46"/>
      <c r="E870" s="46"/>
      <c r="F870" s="99"/>
      <c r="G870" s="99"/>
      <c r="H870" s="99"/>
    </row>
    <row r="871" spans="2:8" x14ac:dyDescent="0.2">
      <c r="B871" s="27"/>
      <c r="C871" s="27"/>
      <c r="D871" s="46"/>
      <c r="E871" s="46"/>
      <c r="F871" s="99"/>
      <c r="G871" s="99"/>
      <c r="H871" s="99"/>
    </row>
    <row r="872" spans="2:8" x14ac:dyDescent="0.2">
      <c r="B872" s="27"/>
      <c r="C872" s="27"/>
      <c r="D872" s="46"/>
      <c r="E872" s="46"/>
      <c r="F872" s="99"/>
      <c r="G872" s="99"/>
      <c r="H872" s="99"/>
    </row>
    <row r="873" spans="2:8" x14ac:dyDescent="0.2">
      <c r="B873" s="27"/>
      <c r="C873" s="27"/>
      <c r="D873" s="46"/>
      <c r="E873" s="46"/>
      <c r="F873" s="99"/>
      <c r="G873" s="99"/>
      <c r="H873" s="99"/>
    </row>
    <row r="874" spans="2:8" x14ac:dyDescent="0.2">
      <c r="B874" s="27"/>
      <c r="C874" s="27"/>
      <c r="D874" s="46"/>
      <c r="E874" s="46"/>
      <c r="F874" s="99"/>
      <c r="G874" s="99"/>
      <c r="H874" s="99"/>
    </row>
    <row r="875" spans="2:8" x14ac:dyDescent="0.2">
      <c r="B875" s="27"/>
      <c r="C875" s="27"/>
      <c r="D875" s="46"/>
      <c r="E875" s="46"/>
      <c r="F875" s="99"/>
      <c r="G875" s="99"/>
      <c r="H875" s="99"/>
    </row>
    <row r="876" spans="2:8" x14ac:dyDescent="0.2">
      <c r="B876" s="27"/>
      <c r="C876" s="27"/>
      <c r="D876" s="46"/>
      <c r="E876" s="46"/>
      <c r="F876" s="99"/>
      <c r="G876" s="99"/>
      <c r="H876" s="99"/>
    </row>
    <row r="877" spans="2:8" x14ac:dyDescent="0.2">
      <c r="B877" s="27"/>
      <c r="C877" s="27"/>
      <c r="D877" s="46"/>
      <c r="E877" s="46"/>
      <c r="F877" s="99"/>
      <c r="G877" s="99"/>
      <c r="H877" s="99"/>
    </row>
    <row r="878" spans="2:8" x14ac:dyDescent="0.2">
      <c r="B878" s="27"/>
      <c r="C878" s="27"/>
      <c r="D878" s="46"/>
      <c r="E878" s="46"/>
      <c r="F878" s="99"/>
      <c r="G878" s="99"/>
      <c r="H878" s="99"/>
    </row>
    <row r="879" spans="2:8" x14ac:dyDescent="0.2">
      <c r="B879" s="27"/>
      <c r="C879" s="27"/>
      <c r="D879" s="46"/>
      <c r="E879" s="46"/>
      <c r="F879" s="99"/>
      <c r="G879" s="99"/>
      <c r="H879" s="99"/>
    </row>
    <row r="880" spans="2:8" x14ac:dyDescent="0.2">
      <c r="B880" s="27"/>
      <c r="C880" s="27"/>
      <c r="D880" s="46"/>
      <c r="E880" s="46"/>
      <c r="F880" s="99"/>
      <c r="G880" s="99"/>
      <c r="H880" s="99"/>
    </row>
    <row r="881" spans="2:8" x14ac:dyDescent="0.2">
      <c r="B881" s="27"/>
      <c r="C881" s="27"/>
      <c r="D881" s="46"/>
      <c r="E881" s="46"/>
      <c r="F881" s="99"/>
      <c r="G881" s="99"/>
      <c r="H881" s="99"/>
    </row>
    <row r="882" spans="2:8" x14ac:dyDescent="0.2">
      <c r="B882" s="27"/>
      <c r="C882" s="27"/>
      <c r="D882" s="46"/>
      <c r="E882" s="46"/>
      <c r="F882" s="99"/>
      <c r="G882" s="99"/>
      <c r="H882" s="99"/>
    </row>
    <row r="883" spans="2:8" x14ac:dyDescent="0.2">
      <c r="B883" s="27"/>
      <c r="C883" s="27"/>
      <c r="D883" s="46"/>
      <c r="E883" s="46"/>
      <c r="F883" s="99"/>
      <c r="G883" s="99"/>
      <c r="H883" s="99"/>
    </row>
    <row r="884" spans="2:8" x14ac:dyDescent="0.2">
      <c r="B884" s="27"/>
      <c r="C884" s="27"/>
      <c r="D884" s="46"/>
      <c r="E884" s="46"/>
      <c r="F884" s="99"/>
      <c r="G884" s="99"/>
      <c r="H884" s="99"/>
    </row>
    <row r="885" spans="2:8" x14ac:dyDescent="0.2">
      <c r="B885" s="27"/>
      <c r="C885" s="27"/>
      <c r="D885" s="46"/>
      <c r="E885" s="46"/>
      <c r="F885" s="99"/>
      <c r="G885" s="99"/>
      <c r="H885" s="99"/>
    </row>
    <row r="886" spans="2:8" x14ac:dyDescent="0.2">
      <c r="B886" s="27"/>
      <c r="C886" s="27"/>
      <c r="D886" s="46"/>
      <c r="E886" s="46"/>
      <c r="F886" s="99"/>
      <c r="G886" s="99"/>
      <c r="H886" s="99"/>
    </row>
    <row r="887" spans="2:8" x14ac:dyDescent="0.2">
      <c r="B887" s="27"/>
      <c r="C887" s="27"/>
      <c r="D887" s="46"/>
      <c r="E887" s="46"/>
      <c r="F887" s="99"/>
      <c r="G887" s="99"/>
      <c r="H887" s="99"/>
    </row>
    <row r="888" spans="2:8" x14ac:dyDescent="0.2">
      <c r="B888" s="27"/>
      <c r="C888" s="27"/>
      <c r="D888" s="46"/>
      <c r="E888" s="46"/>
      <c r="F888" s="99"/>
      <c r="G888" s="99"/>
      <c r="H888" s="99"/>
    </row>
    <row r="889" spans="2:8" x14ac:dyDescent="0.2">
      <c r="B889" s="27"/>
      <c r="C889" s="27"/>
      <c r="D889" s="46"/>
      <c r="E889" s="46"/>
      <c r="F889" s="99"/>
      <c r="G889" s="99"/>
      <c r="H889" s="99"/>
    </row>
    <row r="890" spans="2:8" x14ac:dyDescent="0.2">
      <c r="B890" s="27"/>
      <c r="C890" s="27"/>
      <c r="D890" s="46"/>
      <c r="E890" s="46"/>
      <c r="F890" s="99"/>
      <c r="G890" s="99"/>
      <c r="H890" s="99"/>
    </row>
    <row r="891" spans="2:8" x14ac:dyDescent="0.2">
      <c r="B891" s="27"/>
      <c r="C891" s="27"/>
      <c r="D891" s="46"/>
      <c r="E891" s="46"/>
      <c r="F891" s="99"/>
      <c r="G891" s="99"/>
      <c r="H891" s="99"/>
    </row>
    <row r="892" spans="2:8" x14ac:dyDescent="0.2">
      <c r="B892" s="27"/>
      <c r="C892" s="27"/>
      <c r="D892" s="46"/>
      <c r="E892" s="46"/>
      <c r="F892" s="99"/>
      <c r="G892" s="99"/>
      <c r="H892" s="99"/>
    </row>
    <row r="893" spans="2:8" x14ac:dyDescent="0.2">
      <c r="B893" s="27"/>
      <c r="C893" s="27"/>
      <c r="D893" s="46"/>
      <c r="E893" s="46"/>
      <c r="F893" s="99"/>
      <c r="G893" s="99"/>
      <c r="H893" s="99"/>
    </row>
    <row r="894" spans="2:8" x14ac:dyDescent="0.2">
      <c r="B894" s="27"/>
      <c r="C894" s="27"/>
      <c r="D894" s="46"/>
      <c r="E894" s="46"/>
      <c r="F894" s="99"/>
      <c r="G894" s="99"/>
      <c r="H894" s="99"/>
    </row>
    <row r="895" spans="2:8" x14ac:dyDescent="0.2">
      <c r="B895" s="27"/>
      <c r="C895" s="27"/>
      <c r="D895" s="46"/>
      <c r="E895" s="46"/>
      <c r="F895" s="99"/>
      <c r="G895" s="99"/>
      <c r="H895" s="99"/>
    </row>
    <row r="896" spans="2:8" x14ac:dyDescent="0.2">
      <c r="B896" s="27"/>
      <c r="C896" s="27"/>
      <c r="D896" s="46"/>
      <c r="E896" s="46"/>
      <c r="F896" s="99"/>
      <c r="G896" s="99"/>
      <c r="H896" s="99"/>
    </row>
    <row r="897" spans="2:8" x14ac:dyDescent="0.2">
      <c r="B897" s="27"/>
      <c r="C897" s="27"/>
      <c r="D897" s="46"/>
      <c r="E897" s="46"/>
      <c r="F897" s="99"/>
      <c r="G897" s="99"/>
      <c r="H897" s="99"/>
    </row>
    <row r="898" spans="2:8" x14ac:dyDescent="0.2">
      <c r="B898" s="27"/>
      <c r="C898" s="27"/>
      <c r="D898" s="46"/>
      <c r="E898" s="46"/>
      <c r="F898" s="99"/>
      <c r="G898" s="99"/>
      <c r="H898" s="99"/>
    </row>
    <row r="899" spans="2:8" x14ac:dyDescent="0.2">
      <c r="B899" s="27"/>
      <c r="C899" s="27"/>
      <c r="D899" s="46"/>
      <c r="E899" s="46"/>
      <c r="F899" s="99"/>
      <c r="G899" s="99"/>
      <c r="H899" s="99"/>
    </row>
    <row r="900" spans="2:8" x14ac:dyDescent="0.2">
      <c r="B900" s="27"/>
      <c r="C900" s="27"/>
      <c r="D900" s="46"/>
      <c r="E900" s="46"/>
      <c r="F900" s="99"/>
      <c r="G900" s="99"/>
      <c r="H900" s="99"/>
    </row>
    <row r="901" spans="2:8" x14ac:dyDescent="0.2">
      <c r="B901" s="27"/>
      <c r="C901" s="27"/>
      <c r="D901" s="46"/>
      <c r="E901" s="46"/>
      <c r="F901" s="99"/>
      <c r="G901" s="99"/>
      <c r="H901" s="99"/>
    </row>
    <row r="902" spans="2:8" x14ac:dyDescent="0.2">
      <c r="B902" s="27"/>
      <c r="C902" s="27"/>
      <c r="D902" s="46"/>
      <c r="E902" s="46"/>
      <c r="F902" s="99"/>
      <c r="G902" s="99"/>
      <c r="H902" s="99"/>
    </row>
    <row r="903" spans="2:8" x14ac:dyDescent="0.2">
      <c r="B903" s="27"/>
      <c r="C903" s="27"/>
      <c r="D903" s="46"/>
      <c r="E903" s="46"/>
      <c r="F903" s="99"/>
      <c r="G903" s="99"/>
      <c r="H903" s="99"/>
    </row>
    <row r="904" spans="2:8" x14ac:dyDescent="0.2">
      <c r="B904" s="27"/>
      <c r="C904" s="27"/>
      <c r="D904" s="46"/>
      <c r="E904" s="46"/>
      <c r="F904" s="99"/>
      <c r="G904" s="99"/>
      <c r="H904" s="99"/>
    </row>
    <row r="905" spans="2:8" x14ac:dyDescent="0.2">
      <c r="B905" s="27"/>
      <c r="C905" s="27"/>
      <c r="D905" s="46"/>
      <c r="E905" s="46"/>
      <c r="F905" s="99"/>
      <c r="G905" s="99"/>
      <c r="H905" s="99"/>
    </row>
    <row r="906" spans="2:8" x14ac:dyDescent="0.2">
      <c r="B906" s="27"/>
      <c r="C906" s="27"/>
      <c r="D906" s="46"/>
      <c r="E906" s="46"/>
      <c r="F906" s="99"/>
      <c r="G906" s="99"/>
      <c r="H906" s="99"/>
    </row>
    <row r="907" spans="2:8" x14ac:dyDescent="0.2">
      <c r="B907" s="27"/>
      <c r="C907" s="27"/>
      <c r="D907" s="46"/>
      <c r="E907" s="46"/>
      <c r="F907" s="99"/>
      <c r="G907" s="99"/>
      <c r="H907" s="99"/>
    </row>
    <row r="908" spans="2:8" x14ac:dyDescent="0.2">
      <c r="B908" s="27"/>
      <c r="C908" s="27"/>
      <c r="D908" s="46"/>
      <c r="E908" s="46"/>
      <c r="F908" s="99"/>
      <c r="G908" s="99"/>
      <c r="H908" s="99"/>
    </row>
    <row r="909" spans="2:8" x14ac:dyDescent="0.2">
      <c r="B909" s="27"/>
      <c r="C909" s="27"/>
      <c r="D909" s="46"/>
      <c r="E909" s="46"/>
      <c r="F909" s="99"/>
      <c r="G909" s="99"/>
      <c r="H909" s="99"/>
    </row>
    <row r="910" spans="2:8" x14ac:dyDescent="0.2">
      <c r="B910" s="27"/>
      <c r="C910" s="27"/>
      <c r="D910" s="46"/>
      <c r="E910" s="46"/>
      <c r="F910" s="99"/>
      <c r="G910" s="99"/>
      <c r="H910" s="99"/>
    </row>
    <row r="911" spans="2:8" x14ac:dyDescent="0.2">
      <c r="B911" s="27"/>
      <c r="C911" s="27"/>
      <c r="D911" s="46"/>
      <c r="E911" s="46"/>
      <c r="F911" s="99"/>
      <c r="G911" s="99"/>
      <c r="H911" s="99"/>
    </row>
    <row r="912" spans="2:8" x14ac:dyDescent="0.2">
      <c r="B912" s="27"/>
      <c r="C912" s="27"/>
      <c r="D912" s="46"/>
      <c r="E912" s="46"/>
      <c r="F912" s="99"/>
      <c r="G912" s="99"/>
      <c r="H912" s="99"/>
    </row>
    <row r="913" spans="2:8" x14ac:dyDescent="0.2">
      <c r="B913" s="27"/>
      <c r="C913" s="27"/>
      <c r="D913" s="46"/>
      <c r="E913" s="46"/>
      <c r="F913" s="99"/>
      <c r="G913" s="99"/>
      <c r="H913" s="99"/>
    </row>
    <row r="914" spans="2:8" x14ac:dyDescent="0.2">
      <c r="B914" s="27"/>
      <c r="C914" s="27"/>
      <c r="D914" s="46"/>
      <c r="E914" s="46"/>
      <c r="F914" s="99"/>
      <c r="G914" s="99"/>
      <c r="H914" s="99"/>
    </row>
    <row r="915" spans="2:8" x14ac:dyDescent="0.2">
      <c r="B915" s="27"/>
      <c r="C915" s="27"/>
      <c r="D915" s="46"/>
      <c r="E915" s="46"/>
      <c r="F915" s="99"/>
      <c r="G915" s="99"/>
      <c r="H915" s="99"/>
    </row>
    <row r="916" spans="2:8" x14ac:dyDescent="0.2">
      <c r="B916" s="27"/>
      <c r="C916" s="27"/>
      <c r="D916" s="46"/>
      <c r="E916" s="46"/>
      <c r="F916" s="99"/>
      <c r="G916" s="99"/>
      <c r="H916" s="99"/>
    </row>
    <row r="917" spans="2:8" x14ac:dyDescent="0.2">
      <c r="B917" s="27"/>
      <c r="C917" s="27"/>
      <c r="D917" s="46"/>
      <c r="E917" s="46"/>
      <c r="F917" s="99"/>
      <c r="G917" s="99"/>
      <c r="H917" s="99"/>
    </row>
    <row r="918" spans="2:8" x14ac:dyDescent="0.2">
      <c r="B918" s="27"/>
      <c r="C918" s="27"/>
      <c r="D918" s="46"/>
      <c r="E918" s="46"/>
      <c r="F918" s="99"/>
      <c r="G918" s="99"/>
      <c r="H918" s="99"/>
    </row>
    <row r="919" spans="2:8" x14ac:dyDescent="0.2">
      <c r="B919" s="27"/>
      <c r="C919" s="27"/>
      <c r="D919" s="46"/>
      <c r="E919" s="46"/>
      <c r="F919" s="99"/>
      <c r="G919" s="99"/>
      <c r="H919" s="99"/>
    </row>
    <row r="920" spans="2:8" x14ac:dyDescent="0.2">
      <c r="B920" s="27"/>
      <c r="C920" s="27"/>
      <c r="D920" s="46"/>
      <c r="E920" s="46"/>
      <c r="F920" s="99"/>
      <c r="G920" s="99"/>
      <c r="H920" s="99"/>
    </row>
    <row r="921" spans="2:8" x14ac:dyDescent="0.2">
      <c r="B921" s="27"/>
      <c r="C921" s="27"/>
      <c r="D921" s="46"/>
      <c r="E921" s="46"/>
      <c r="F921" s="99"/>
      <c r="G921" s="99"/>
      <c r="H921" s="99"/>
    </row>
    <row r="922" spans="2:8" x14ac:dyDescent="0.2">
      <c r="B922" s="27"/>
      <c r="C922" s="27"/>
      <c r="D922" s="46"/>
      <c r="E922" s="46"/>
      <c r="F922" s="99"/>
      <c r="G922" s="99"/>
      <c r="H922" s="99"/>
    </row>
    <row r="923" spans="2:8" x14ac:dyDescent="0.2">
      <c r="B923" s="27"/>
      <c r="C923" s="27"/>
      <c r="D923" s="46"/>
      <c r="E923" s="46"/>
      <c r="F923" s="99"/>
      <c r="G923" s="99"/>
      <c r="H923" s="99"/>
    </row>
    <row r="924" spans="2:8" x14ac:dyDescent="0.2">
      <c r="B924" s="27"/>
      <c r="C924" s="27"/>
      <c r="D924" s="46"/>
      <c r="E924" s="46"/>
      <c r="F924" s="99"/>
      <c r="G924" s="99"/>
      <c r="H924" s="99"/>
    </row>
    <row r="925" spans="2:8" x14ac:dyDescent="0.2">
      <c r="B925" s="27"/>
      <c r="C925" s="27"/>
      <c r="D925" s="46"/>
      <c r="E925" s="46"/>
      <c r="F925" s="99"/>
      <c r="G925" s="99"/>
      <c r="H925" s="99"/>
    </row>
    <row r="926" spans="2:8" x14ac:dyDescent="0.2">
      <c r="B926" s="27"/>
      <c r="C926" s="27"/>
      <c r="D926" s="46"/>
      <c r="E926" s="46"/>
      <c r="F926" s="99"/>
      <c r="G926" s="99"/>
      <c r="H926" s="99"/>
    </row>
    <row r="927" spans="2:8" x14ac:dyDescent="0.2">
      <c r="B927" s="27"/>
      <c r="C927" s="27"/>
      <c r="D927" s="46"/>
      <c r="E927" s="46"/>
      <c r="F927" s="99"/>
      <c r="G927" s="99"/>
      <c r="H927" s="99"/>
    </row>
    <row r="928" spans="2:8" x14ac:dyDescent="0.2">
      <c r="B928" s="27"/>
      <c r="C928" s="27"/>
      <c r="D928" s="46"/>
      <c r="E928" s="46"/>
      <c r="F928" s="99"/>
      <c r="G928" s="99"/>
      <c r="H928" s="99"/>
    </row>
    <row r="929" spans="2:8" x14ac:dyDescent="0.2">
      <c r="B929" s="27"/>
      <c r="C929" s="27"/>
      <c r="D929" s="46"/>
      <c r="E929" s="46"/>
      <c r="F929" s="99"/>
      <c r="G929" s="99"/>
      <c r="H929" s="99"/>
    </row>
    <row r="930" spans="2:8" x14ac:dyDescent="0.2">
      <c r="B930" s="27"/>
      <c r="C930" s="27"/>
      <c r="D930" s="46"/>
      <c r="E930" s="46"/>
      <c r="F930" s="99"/>
      <c r="G930" s="99"/>
      <c r="H930" s="99"/>
    </row>
    <row r="931" spans="2:8" x14ac:dyDescent="0.2">
      <c r="B931" s="27"/>
      <c r="C931" s="27"/>
      <c r="D931" s="46"/>
      <c r="E931" s="46"/>
      <c r="F931" s="99"/>
      <c r="G931" s="99"/>
      <c r="H931" s="99"/>
    </row>
    <row r="932" spans="2:8" x14ac:dyDescent="0.2">
      <c r="B932" s="27"/>
      <c r="C932" s="27"/>
      <c r="D932" s="46"/>
      <c r="E932" s="46"/>
      <c r="F932" s="99"/>
      <c r="G932" s="99"/>
      <c r="H932" s="99"/>
    </row>
    <row r="933" spans="2:8" x14ac:dyDescent="0.2">
      <c r="B933" s="27"/>
      <c r="C933" s="27"/>
      <c r="D933" s="46"/>
      <c r="E933" s="46"/>
      <c r="F933" s="99"/>
      <c r="G933" s="99"/>
      <c r="H933" s="99"/>
    </row>
    <row r="934" spans="2:8" x14ac:dyDescent="0.2">
      <c r="B934" s="27"/>
      <c r="C934" s="27"/>
      <c r="D934" s="46"/>
      <c r="E934" s="46"/>
      <c r="F934" s="99"/>
      <c r="G934" s="99"/>
      <c r="H934" s="99"/>
    </row>
    <row r="935" spans="2:8" x14ac:dyDescent="0.2">
      <c r="B935" s="27"/>
      <c r="C935" s="27"/>
      <c r="D935" s="46"/>
      <c r="E935" s="46"/>
      <c r="F935" s="99"/>
      <c r="G935" s="99"/>
      <c r="H935" s="99"/>
    </row>
    <row r="936" spans="2:8" x14ac:dyDescent="0.2">
      <c r="B936" s="27"/>
      <c r="C936" s="27"/>
      <c r="D936" s="46"/>
      <c r="E936" s="46"/>
      <c r="F936" s="99"/>
      <c r="G936" s="99"/>
      <c r="H936" s="99"/>
    </row>
    <row r="937" spans="2:8" x14ac:dyDescent="0.2">
      <c r="B937" s="27"/>
      <c r="C937" s="27"/>
      <c r="D937" s="46"/>
      <c r="E937" s="46"/>
      <c r="F937" s="99"/>
      <c r="G937" s="99"/>
      <c r="H937" s="99"/>
    </row>
    <row r="938" spans="2:8" x14ac:dyDescent="0.2">
      <c r="B938" s="27"/>
      <c r="C938" s="27"/>
      <c r="D938" s="46"/>
      <c r="E938" s="46"/>
      <c r="F938" s="99"/>
      <c r="G938" s="99"/>
      <c r="H938" s="99"/>
    </row>
    <row r="939" spans="2:8" x14ac:dyDescent="0.2">
      <c r="B939" s="27"/>
      <c r="C939" s="27"/>
      <c r="D939" s="46"/>
      <c r="E939" s="46"/>
      <c r="F939" s="99"/>
      <c r="G939" s="99"/>
      <c r="H939" s="99"/>
    </row>
    <row r="940" spans="2:8" x14ac:dyDescent="0.2">
      <c r="B940" s="27"/>
      <c r="C940" s="27"/>
      <c r="D940" s="46"/>
      <c r="E940" s="46"/>
      <c r="F940" s="99"/>
      <c r="G940" s="99"/>
      <c r="H940" s="99"/>
    </row>
    <row r="941" spans="2:8" x14ac:dyDescent="0.2">
      <c r="B941" s="27"/>
      <c r="C941" s="27"/>
      <c r="D941" s="46"/>
      <c r="E941" s="46"/>
      <c r="F941" s="99"/>
      <c r="G941" s="99"/>
      <c r="H941" s="99"/>
    </row>
    <row r="942" spans="2:8" x14ac:dyDescent="0.2">
      <c r="B942" s="27"/>
      <c r="C942" s="27"/>
      <c r="D942" s="46"/>
      <c r="E942" s="46"/>
      <c r="F942" s="99"/>
      <c r="G942" s="99"/>
      <c r="H942" s="99"/>
    </row>
    <row r="943" spans="2:8" x14ac:dyDescent="0.2">
      <c r="B943" s="27"/>
      <c r="C943" s="27"/>
      <c r="D943" s="46"/>
      <c r="E943" s="46"/>
      <c r="F943" s="99"/>
      <c r="G943" s="99"/>
      <c r="H943" s="99"/>
    </row>
    <row r="944" spans="2:8" x14ac:dyDescent="0.2">
      <c r="B944" s="27"/>
      <c r="C944" s="27"/>
      <c r="D944" s="46"/>
      <c r="E944" s="46"/>
      <c r="F944" s="99"/>
      <c r="G944" s="99"/>
      <c r="H944" s="99"/>
    </row>
    <row r="945" spans="2:8" x14ac:dyDescent="0.2">
      <c r="B945" s="27"/>
      <c r="C945" s="27"/>
      <c r="D945" s="46"/>
      <c r="E945" s="46"/>
      <c r="F945" s="99"/>
      <c r="G945" s="99"/>
      <c r="H945" s="99"/>
    </row>
    <row r="946" spans="2:8" x14ac:dyDescent="0.2">
      <c r="B946" s="27"/>
      <c r="C946" s="27"/>
      <c r="D946" s="46"/>
      <c r="E946" s="46"/>
      <c r="F946" s="99"/>
      <c r="G946" s="99"/>
      <c r="H946" s="99"/>
    </row>
    <row r="947" spans="2:8" x14ac:dyDescent="0.2">
      <c r="B947" s="27"/>
      <c r="C947" s="27"/>
      <c r="D947" s="46"/>
      <c r="E947" s="46"/>
      <c r="F947" s="99"/>
      <c r="G947" s="99"/>
      <c r="H947" s="99"/>
    </row>
    <row r="948" spans="2:8" x14ac:dyDescent="0.2">
      <c r="B948" s="27"/>
      <c r="C948" s="27"/>
      <c r="D948" s="46"/>
      <c r="E948" s="46"/>
      <c r="F948" s="99"/>
      <c r="G948" s="99"/>
      <c r="H948" s="99"/>
    </row>
    <row r="949" spans="2:8" x14ac:dyDescent="0.2">
      <c r="B949" s="27"/>
      <c r="C949" s="27"/>
      <c r="D949" s="46"/>
      <c r="E949" s="46"/>
      <c r="F949" s="99"/>
      <c r="G949" s="99"/>
      <c r="H949" s="99"/>
    </row>
    <row r="950" spans="2:8" x14ac:dyDescent="0.2">
      <c r="B950" s="27"/>
      <c r="C950" s="27"/>
      <c r="D950" s="46"/>
      <c r="E950" s="46"/>
      <c r="F950" s="99"/>
      <c r="G950" s="99"/>
      <c r="H950" s="99"/>
    </row>
    <row r="951" spans="2:8" x14ac:dyDescent="0.2">
      <c r="B951" s="27"/>
      <c r="C951" s="27"/>
      <c r="D951" s="46"/>
      <c r="E951" s="46"/>
      <c r="F951" s="99"/>
      <c r="G951" s="99"/>
      <c r="H951" s="99"/>
    </row>
    <row r="952" spans="2:8" x14ac:dyDescent="0.2">
      <c r="B952" s="27"/>
      <c r="C952" s="27"/>
      <c r="D952" s="46"/>
      <c r="E952" s="46"/>
      <c r="F952" s="99"/>
      <c r="G952" s="99"/>
      <c r="H952" s="99"/>
    </row>
    <row r="953" spans="2:8" x14ac:dyDescent="0.2">
      <c r="B953" s="27"/>
      <c r="C953" s="27"/>
      <c r="D953" s="46"/>
      <c r="E953" s="46"/>
      <c r="F953" s="99"/>
      <c r="G953" s="99"/>
      <c r="H953" s="99"/>
    </row>
    <row r="954" spans="2:8" x14ac:dyDescent="0.2">
      <c r="B954" s="27"/>
      <c r="C954" s="27"/>
      <c r="D954" s="46"/>
      <c r="E954" s="46"/>
      <c r="F954" s="99"/>
      <c r="G954" s="99"/>
      <c r="H954" s="99"/>
    </row>
    <row r="955" spans="2:8" x14ac:dyDescent="0.2">
      <c r="B955" s="27"/>
      <c r="C955" s="27"/>
      <c r="D955" s="46"/>
      <c r="E955" s="46"/>
      <c r="F955" s="99"/>
      <c r="G955" s="99"/>
      <c r="H955" s="99"/>
    </row>
    <row r="956" spans="2:8" x14ac:dyDescent="0.2">
      <c r="B956" s="27"/>
      <c r="C956" s="27"/>
      <c r="D956" s="46"/>
      <c r="E956" s="46"/>
      <c r="F956" s="99"/>
      <c r="G956" s="99"/>
      <c r="H956" s="99"/>
    </row>
    <row r="957" spans="2:8" x14ac:dyDescent="0.2">
      <c r="B957" s="27"/>
      <c r="C957" s="27"/>
      <c r="D957" s="46"/>
      <c r="E957" s="46"/>
      <c r="F957" s="99"/>
      <c r="G957" s="99"/>
      <c r="H957" s="99"/>
    </row>
    <row r="958" spans="2:8" x14ac:dyDescent="0.2">
      <c r="B958" s="27"/>
      <c r="C958" s="27"/>
      <c r="D958" s="46"/>
      <c r="E958" s="46"/>
      <c r="F958" s="99"/>
      <c r="G958" s="99"/>
      <c r="H958" s="99"/>
    </row>
    <row r="959" spans="2:8" x14ac:dyDescent="0.2">
      <c r="B959" s="27"/>
      <c r="C959" s="27"/>
      <c r="D959" s="46"/>
      <c r="E959" s="46"/>
      <c r="F959" s="99"/>
      <c r="G959" s="99"/>
      <c r="H959" s="99"/>
    </row>
    <row r="960" spans="2:8" x14ac:dyDescent="0.2">
      <c r="B960" s="27"/>
      <c r="C960" s="27"/>
      <c r="D960" s="46"/>
      <c r="E960" s="46"/>
      <c r="F960" s="99"/>
      <c r="G960" s="99"/>
      <c r="H960" s="99"/>
    </row>
    <row r="961" spans="2:8" x14ac:dyDescent="0.2">
      <c r="B961" s="27"/>
      <c r="C961" s="27"/>
      <c r="D961" s="46"/>
      <c r="E961" s="46"/>
      <c r="F961" s="99"/>
      <c r="G961" s="99"/>
      <c r="H961" s="99"/>
    </row>
    <row r="962" spans="2:8" x14ac:dyDescent="0.2">
      <c r="B962" s="27"/>
      <c r="C962" s="27"/>
      <c r="D962" s="46"/>
      <c r="E962" s="46"/>
      <c r="F962" s="99"/>
      <c r="G962" s="99"/>
      <c r="H962" s="99"/>
    </row>
    <row r="963" spans="2:8" x14ac:dyDescent="0.2">
      <c r="B963" s="27"/>
      <c r="C963" s="27"/>
      <c r="D963" s="46"/>
      <c r="E963" s="46"/>
      <c r="F963" s="99"/>
      <c r="G963" s="99"/>
      <c r="H963" s="99"/>
    </row>
    <row r="964" spans="2:8" x14ac:dyDescent="0.2">
      <c r="B964" s="27"/>
      <c r="C964" s="27"/>
      <c r="D964" s="46"/>
      <c r="E964" s="46"/>
      <c r="F964" s="99"/>
      <c r="G964" s="99"/>
      <c r="H964" s="99"/>
    </row>
    <row r="965" spans="2:8" x14ac:dyDescent="0.2">
      <c r="B965" s="27"/>
      <c r="C965" s="27"/>
      <c r="D965" s="46"/>
      <c r="E965" s="46"/>
      <c r="F965" s="99"/>
      <c r="G965" s="99"/>
      <c r="H965" s="99"/>
    </row>
    <row r="966" spans="2:8" x14ac:dyDescent="0.2">
      <c r="B966" s="27"/>
      <c r="C966" s="27"/>
      <c r="D966" s="46"/>
      <c r="E966" s="46"/>
      <c r="F966" s="99"/>
      <c r="G966" s="99"/>
      <c r="H966" s="99"/>
    </row>
    <row r="967" spans="2:8" x14ac:dyDescent="0.2">
      <c r="B967" s="27"/>
      <c r="C967" s="27"/>
      <c r="D967" s="46"/>
      <c r="E967" s="46"/>
      <c r="F967" s="99"/>
      <c r="G967" s="99"/>
      <c r="H967" s="99"/>
    </row>
    <row r="968" spans="2:8" x14ac:dyDescent="0.2">
      <c r="B968" s="27"/>
      <c r="C968" s="27"/>
      <c r="D968" s="46"/>
      <c r="E968" s="46"/>
      <c r="F968" s="99"/>
      <c r="G968" s="99"/>
      <c r="H968" s="99"/>
    </row>
    <row r="969" spans="2:8" x14ac:dyDescent="0.2">
      <c r="B969" s="27"/>
      <c r="C969" s="27"/>
      <c r="D969" s="46"/>
      <c r="E969" s="46"/>
      <c r="F969" s="99"/>
      <c r="G969" s="99"/>
      <c r="H969" s="99"/>
    </row>
    <row r="970" spans="2:8" x14ac:dyDescent="0.2">
      <c r="B970" s="27"/>
      <c r="C970" s="27"/>
      <c r="D970" s="46"/>
      <c r="E970" s="46"/>
      <c r="F970" s="99"/>
      <c r="G970" s="99"/>
      <c r="H970" s="99"/>
    </row>
    <row r="971" spans="2:8" x14ac:dyDescent="0.2">
      <c r="B971" s="27"/>
      <c r="C971" s="27"/>
      <c r="D971" s="46"/>
      <c r="E971" s="46"/>
      <c r="F971" s="99"/>
      <c r="G971" s="99"/>
      <c r="H971" s="99"/>
    </row>
    <row r="972" spans="2:8" x14ac:dyDescent="0.2">
      <c r="D972" s="46"/>
      <c r="E972" s="46"/>
      <c r="F972" s="99"/>
      <c r="G972" s="99"/>
      <c r="H972" s="99"/>
    </row>
    <row r="973" spans="2:8" x14ac:dyDescent="0.2">
      <c r="D973" s="46"/>
      <c r="E973" s="46"/>
      <c r="F973" s="99"/>
      <c r="G973" s="99"/>
      <c r="H973" s="99"/>
    </row>
    <row r="974" spans="2:8" x14ac:dyDescent="0.2">
      <c r="D974" s="46"/>
      <c r="E974" s="46"/>
      <c r="F974" s="99"/>
      <c r="G974" s="99"/>
      <c r="H974" s="99"/>
    </row>
    <row r="975" spans="2:8" x14ac:dyDescent="0.2">
      <c r="D975" s="46"/>
      <c r="E975" s="46"/>
      <c r="F975" s="99"/>
      <c r="G975" s="99"/>
      <c r="H975" s="99"/>
    </row>
    <row r="976" spans="2:8" x14ac:dyDescent="0.2">
      <c r="D976" s="46"/>
      <c r="E976" s="46"/>
      <c r="F976" s="99"/>
      <c r="G976" s="99"/>
      <c r="H976" s="99"/>
    </row>
    <row r="977" spans="4:8" x14ac:dyDescent="0.2">
      <c r="D977" s="46"/>
      <c r="E977" s="46"/>
      <c r="F977" s="99"/>
      <c r="G977" s="99"/>
      <c r="H977" s="99"/>
    </row>
    <row r="978" spans="4:8" x14ac:dyDescent="0.2">
      <c r="D978" s="46"/>
      <c r="E978" s="46"/>
      <c r="F978" s="99"/>
      <c r="G978" s="99"/>
      <c r="H978" s="99"/>
    </row>
    <row r="979" spans="4:8" x14ac:dyDescent="0.2">
      <c r="D979" s="46"/>
      <c r="E979" s="46"/>
      <c r="F979" s="99"/>
      <c r="G979" s="99"/>
      <c r="H979" s="99"/>
    </row>
    <row r="980" spans="4:8" x14ac:dyDescent="0.2">
      <c r="D980" s="46"/>
      <c r="E980" s="46"/>
      <c r="F980" s="99"/>
      <c r="G980" s="99"/>
      <c r="H980" s="99"/>
    </row>
    <row r="981" spans="4:8" x14ac:dyDescent="0.2">
      <c r="D981" s="46"/>
      <c r="E981" s="46"/>
      <c r="F981" s="99"/>
      <c r="G981" s="99"/>
      <c r="H981" s="99"/>
    </row>
    <row r="982" spans="4:8" x14ac:dyDescent="0.2">
      <c r="D982" s="46"/>
      <c r="E982" s="46"/>
      <c r="F982" s="46"/>
      <c r="G982" s="46"/>
      <c r="H982" s="46"/>
    </row>
    <row r="983" spans="4:8" x14ac:dyDescent="0.2">
      <c r="D983" s="46"/>
      <c r="E983" s="46"/>
      <c r="F983" s="46"/>
      <c r="G983" s="46"/>
      <c r="H983" s="46"/>
    </row>
  </sheetData>
  <mergeCells count="12">
    <mergeCell ref="A520:B520"/>
    <mergeCell ref="A387:B387"/>
    <mergeCell ref="A416:B416"/>
    <mergeCell ref="A5:B5"/>
    <mergeCell ref="A307:B307"/>
    <mergeCell ref="A332:B332"/>
    <mergeCell ref="A475:B475"/>
    <mergeCell ref="A445:B445"/>
    <mergeCell ref="A226:B226"/>
    <mergeCell ref="A202:B202"/>
    <mergeCell ref="A227:B227"/>
    <mergeCell ref="A170:B17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G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11" sqref="E11"/>
    </sheetView>
  </sheetViews>
  <sheetFormatPr defaultRowHeight="12.75" x14ac:dyDescent="0.2"/>
  <cols>
    <col min="1" max="1" width="9.42578125" bestFit="1" customWidth="1"/>
    <col min="2" max="2" width="20" customWidth="1"/>
    <col min="3" max="3" width="10.140625" bestFit="1" customWidth="1"/>
    <col min="4" max="4" width="10.42578125" customWidth="1"/>
    <col min="5" max="5" width="10.85546875" customWidth="1"/>
  </cols>
  <sheetData>
    <row r="1" spans="1:5" ht="15.75" x14ac:dyDescent="0.25">
      <c r="A1" s="833" t="s">
        <v>409</v>
      </c>
      <c r="B1" s="833"/>
      <c r="C1" s="833"/>
      <c r="D1" s="833"/>
      <c r="E1" s="833"/>
    </row>
    <row r="2" spans="1:5" ht="13.5" thickBot="1" x14ac:dyDescent="0.25">
      <c r="A2" s="682"/>
      <c r="B2" s="683"/>
      <c r="C2" s="684"/>
      <c r="D2" s="682"/>
      <c r="E2" s="682"/>
    </row>
    <row r="3" spans="1:5" ht="25.5" x14ac:dyDescent="0.2">
      <c r="A3" s="685" t="s">
        <v>7</v>
      </c>
      <c r="B3" s="686" t="s">
        <v>392</v>
      </c>
      <c r="C3" s="686" t="s">
        <v>410</v>
      </c>
      <c r="D3" s="687" t="s">
        <v>397</v>
      </c>
      <c r="E3" s="688" t="s">
        <v>411</v>
      </c>
    </row>
    <row r="4" spans="1:5" ht="13.5" thickBot="1" x14ac:dyDescent="0.25">
      <c r="A4" s="689">
        <v>1</v>
      </c>
      <c r="B4" s="690">
        <v>2</v>
      </c>
      <c r="C4" s="691">
        <v>3</v>
      </c>
      <c r="D4" s="692">
        <v>4</v>
      </c>
      <c r="E4" s="693">
        <v>5</v>
      </c>
    </row>
    <row r="5" spans="1:5" ht="26.25" thickBot="1" x14ac:dyDescent="0.25">
      <c r="A5" s="694"/>
      <c r="B5" s="695" t="s">
        <v>393</v>
      </c>
      <c r="C5" s="696">
        <f>C6+C13</f>
        <v>10731500</v>
      </c>
      <c r="D5" s="696">
        <f>D6+D13</f>
        <v>6177400</v>
      </c>
      <c r="E5" s="697">
        <f>E6+E13</f>
        <v>6431000</v>
      </c>
    </row>
    <row r="6" spans="1:5" ht="26.25" thickBot="1" x14ac:dyDescent="0.25">
      <c r="A6" s="698">
        <v>6</v>
      </c>
      <c r="B6" s="699" t="s">
        <v>6</v>
      </c>
      <c r="C6" s="700">
        <f>C7+C8+C9+C10+C11+C12</f>
        <v>8804500</v>
      </c>
      <c r="D6" s="701">
        <f>D7+D8+D9+D10+D11+D12</f>
        <v>5592500</v>
      </c>
      <c r="E6" s="702">
        <f>E7+E8+E9+E10+E11+E12</f>
        <v>5861000</v>
      </c>
    </row>
    <row r="7" spans="1:5" x14ac:dyDescent="0.2">
      <c r="A7" s="703">
        <v>61</v>
      </c>
      <c r="B7" s="704" t="s">
        <v>9</v>
      </c>
      <c r="C7" s="705">
        <v>3624500</v>
      </c>
      <c r="D7" s="706">
        <v>2032000</v>
      </c>
      <c r="E7" s="707">
        <v>2500000</v>
      </c>
    </row>
    <row r="8" spans="1:5" ht="24" customHeight="1" x14ac:dyDescent="0.2">
      <c r="A8" s="708">
        <v>63</v>
      </c>
      <c r="B8" s="709" t="s">
        <v>13</v>
      </c>
      <c r="C8" s="710">
        <v>2230000</v>
      </c>
      <c r="D8" s="711">
        <v>500000</v>
      </c>
      <c r="E8" s="712">
        <v>500000</v>
      </c>
    </row>
    <row r="9" spans="1:5" x14ac:dyDescent="0.2">
      <c r="A9" s="708">
        <v>64</v>
      </c>
      <c r="B9" s="709" t="s">
        <v>15</v>
      </c>
      <c r="C9" s="710">
        <v>2220000</v>
      </c>
      <c r="D9" s="711">
        <v>2150000</v>
      </c>
      <c r="E9" s="712">
        <v>2150000</v>
      </c>
    </row>
    <row r="10" spans="1:5" ht="51" x14ac:dyDescent="0.2">
      <c r="A10" s="708">
        <v>65</v>
      </c>
      <c r="B10" s="709" t="s">
        <v>18</v>
      </c>
      <c r="C10" s="710">
        <v>710000</v>
      </c>
      <c r="D10" s="711">
        <v>835500</v>
      </c>
      <c r="E10" s="712">
        <v>641000</v>
      </c>
    </row>
    <row r="11" spans="1:5" ht="38.25" x14ac:dyDescent="0.2">
      <c r="A11" s="708">
        <v>66</v>
      </c>
      <c r="B11" s="709" t="s">
        <v>394</v>
      </c>
      <c r="C11" s="710">
        <v>0</v>
      </c>
      <c r="D11" s="711">
        <v>50000</v>
      </c>
      <c r="E11" s="712">
        <v>50000</v>
      </c>
    </row>
    <row r="12" spans="1:5" ht="26.25" thickBot="1" x14ac:dyDescent="0.25">
      <c r="A12" s="713">
        <v>68</v>
      </c>
      <c r="B12" s="714" t="s">
        <v>139</v>
      </c>
      <c r="C12" s="715">
        <v>20000</v>
      </c>
      <c r="D12" s="716">
        <v>25000</v>
      </c>
      <c r="E12" s="717">
        <v>20000</v>
      </c>
    </row>
    <row r="13" spans="1:5" ht="51.75" thickBot="1" x14ac:dyDescent="0.25">
      <c r="A13" s="698">
        <v>7</v>
      </c>
      <c r="B13" s="699" t="s">
        <v>21</v>
      </c>
      <c r="C13" s="718">
        <f>C14+C15</f>
        <v>1927000</v>
      </c>
      <c r="D13" s="701">
        <f>D14+D15</f>
        <v>584900</v>
      </c>
      <c r="E13" s="702">
        <f>E14+E15</f>
        <v>570000</v>
      </c>
    </row>
    <row r="14" spans="1:5" ht="25.5" x14ac:dyDescent="0.2">
      <c r="A14" s="703">
        <v>71</v>
      </c>
      <c r="B14" s="704" t="s">
        <v>22</v>
      </c>
      <c r="C14" s="719">
        <v>200000</v>
      </c>
      <c r="D14" s="706">
        <v>119900</v>
      </c>
      <c r="E14" s="707">
        <v>120000</v>
      </c>
    </row>
    <row r="15" spans="1:5" ht="39" thickBot="1" x14ac:dyDescent="0.25">
      <c r="A15" s="720">
        <v>72</v>
      </c>
      <c r="B15" s="721" t="s">
        <v>86</v>
      </c>
      <c r="C15" s="722">
        <v>1727000</v>
      </c>
      <c r="D15" s="723">
        <v>465000</v>
      </c>
      <c r="E15" s="724">
        <v>450000</v>
      </c>
    </row>
    <row r="16" spans="1:5" ht="13.5" thickBot="1" x14ac:dyDescent="0.25">
      <c r="A16" s="725"/>
      <c r="B16" s="726"/>
      <c r="C16" s="727"/>
      <c r="D16" s="728"/>
      <c r="E16" s="728"/>
    </row>
    <row r="17" spans="1:5" ht="26.25" thickBot="1" x14ac:dyDescent="0.25">
      <c r="A17" s="729"/>
      <c r="B17" s="730" t="s">
        <v>395</v>
      </c>
      <c r="C17" s="731" t="s">
        <v>404</v>
      </c>
      <c r="D17" s="732" t="s">
        <v>397</v>
      </c>
      <c r="E17" s="733" t="s">
        <v>411</v>
      </c>
    </row>
    <row r="18" spans="1:5" ht="26.25" thickBot="1" x14ac:dyDescent="0.25">
      <c r="A18" s="734"/>
      <c r="B18" s="735" t="s">
        <v>396</v>
      </c>
      <c r="C18" s="736">
        <f>C19+C27</f>
        <v>10851500</v>
      </c>
      <c r="D18" s="737">
        <f>D19+D27</f>
        <v>6177400</v>
      </c>
      <c r="E18" s="738">
        <f>E19+E27</f>
        <v>6431000</v>
      </c>
    </row>
    <row r="19" spans="1:5" ht="26.25" thickBot="1" x14ac:dyDescent="0.25">
      <c r="A19" s="698">
        <v>3</v>
      </c>
      <c r="B19" s="699" t="s">
        <v>24</v>
      </c>
      <c r="C19" s="718">
        <f>C20+C21+C22+C23+C24+C25+C26</f>
        <v>7241500</v>
      </c>
      <c r="D19" s="701">
        <f>D20+D21+D22+D23+D24+D25+D26</f>
        <v>6100400</v>
      </c>
      <c r="E19" s="702">
        <f>E20+E21+E22+E23+E24+E25+E26</f>
        <v>6291000</v>
      </c>
    </row>
    <row r="20" spans="1:5" x14ac:dyDescent="0.2">
      <c r="A20" s="703">
        <v>31</v>
      </c>
      <c r="B20" s="704" t="s">
        <v>26</v>
      </c>
      <c r="C20" s="706">
        <v>1140000</v>
      </c>
      <c r="D20" s="739">
        <v>1250000</v>
      </c>
      <c r="E20" s="707">
        <v>1300000</v>
      </c>
    </row>
    <row r="21" spans="1:5" x14ac:dyDescent="0.2">
      <c r="A21" s="708">
        <v>32</v>
      </c>
      <c r="B21" s="709" t="s">
        <v>30</v>
      </c>
      <c r="C21" s="740">
        <v>3069500</v>
      </c>
      <c r="D21" s="711">
        <v>2265000</v>
      </c>
      <c r="E21" s="712">
        <v>2418000</v>
      </c>
    </row>
    <row r="22" spans="1:5" x14ac:dyDescent="0.2">
      <c r="A22" s="708">
        <v>34</v>
      </c>
      <c r="B22" s="709" t="s">
        <v>35</v>
      </c>
      <c r="C22" s="740">
        <v>96000</v>
      </c>
      <c r="D22" s="711">
        <v>35000</v>
      </c>
      <c r="E22" s="712">
        <v>40000</v>
      </c>
    </row>
    <row r="23" spans="1:5" x14ac:dyDescent="0.2">
      <c r="A23" s="708">
        <v>35</v>
      </c>
      <c r="B23" s="709" t="s">
        <v>81</v>
      </c>
      <c r="C23" s="740">
        <v>410000</v>
      </c>
      <c r="D23" s="741">
        <v>270000</v>
      </c>
      <c r="E23" s="712">
        <v>270000</v>
      </c>
    </row>
    <row r="24" spans="1:5" ht="25.5" x14ac:dyDescent="0.2">
      <c r="A24" s="708">
        <v>36</v>
      </c>
      <c r="B24" s="709" t="s">
        <v>124</v>
      </c>
      <c r="C24" s="740">
        <v>1088000</v>
      </c>
      <c r="D24" s="711">
        <v>980000</v>
      </c>
      <c r="E24" s="712">
        <v>980000</v>
      </c>
    </row>
    <row r="25" spans="1:5" ht="51" x14ac:dyDescent="0.2">
      <c r="A25" s="708">
        <v>37</v>
      </c>
      <c r="B25" s="709" t="s">
        <v>88</v>
      </c>
      <c r="C25" s="740">
        <v>365000</v>
      </c>
      <c r="D25" s="711">
        <v>450000</v>
      </c>
      <c r="E25" s="712">
        <v>380000</v>
      </c>
    </row>
    <row r="26" spans="1:5" ht="13.5" thickBot="1" x14ac:dyDescent="0.25">
      <c r="A26" s="713">
        <v>38</v>
      </c>
      <c r="B26" s="714" t="s">
        <v>38</v>
      </c>
      <c r="C26" s="742">
        <v>1073000</v>
      </c>
      <c r="D26" s="716">
        <v>850400</v>
      </c>
      <c r="E26" s="717">
        <v>903000</v>
      </c>
    </row>
    <row r="27" spans="1:5" ht="51.75" thickBot="1" x14ac:dyDescent="0.25">
      <c r="A27" s="698">
        <v>4</v>
      </c>
      <c r="B27" s="699" t="s">
        <v>41</v>
      </c>
      <c r="C27" s="718">
        <f>C28+C29</f>
        <v>3610000</v>
      </c>
      <c r="D27" s="701">
        <f>D28+D29</f>
        <v>77000</v>
      </c>
      <c r="E27" s="702">
        <f>E28+E29</f>
        <v>140000</v>
      </c>
    </row>
    <row r="28" spans="1:5" ht="25.5" x14ac:dyDescent="0.2">
      <c r="A28" s="703">
        <v>41</v>
      </c>
      <c r="B28" s="704" t="s">
        <v>45</v>
      </c>
      <c r="C28" s="719">
        <v>450000</v>
      </c>
      <c r="D28" s="706">
        <v>50000</v>
      </c>
      <c r="E28" s="707">
        <v>100000</v>
      </c>
    </row>
    <row r="29" spans="1:5" ht="39" thickBot="1" x14ac:dyDescent="0.25">
      <c r="A29" s="720">
        <v>42</v>
      </c>
      <c r="B29" s="721" t="s">
        <v>46</v>
      </c>
      <c r="C29" s="722">
        <v>3160000</v>
      </c>
      <c r="D29" s="723">
        <v>27000</v>
      </c>
      <c r="E29" s="724">
        <v>40000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</cols>
  <sheetData>
    <row r="1" spans="2:4" x14ac:dyDescent="0.2">
      <c r="B1" s="35"/>
      <c r="C1" s="35"/>
      <c r="D1" s="35"/>
    </row>
    <row r="2" spans="2:4" x14ac:dyDescent="0.2">
      <c r="B2" s="35"/>
      <c r="C2" s="35"/>
      <c r="D2" s="35"/>
    </row>
    <row r="3" spans="2:4" x14ac:dyDescent="0.2">
      <c r="B3" s="35"/>
      <c r="C3" s="35"/>
      <c r="D3" s="35"/>
    </row>
    <row r="4" spans="2:4" x14ac:dyDescent="0.2">
      <c r="B4" s="21" t="s">
        <v>59</v>
      </c>
      <c r="C4" s="36" t="s">
        <v>60</v>
      </c>
      <c r="D4" s="37"/>
    </row>
    <row r="5" spans="2:4" x14ac:dyDescent="0.2">
      <c r="B5" s="38"/>
      <c r="C5" s="36"/>
      <c r="D5" s="37"/>
    </row>
    <row r="6" spans="2:4" x14ac:dyDescent="0.2">
      <c r="B6" s="834" t="s">
        <v>23</v>
      </c>
      <c r="C6" s="835"/>
      <c r="D6" s="835"/>
    </row>
    <row r="7" spans="2:4" x14ac:dyDescent="0.2">
      <c r="B7" s="35"/>
      <c r="C7" s="36"/>
      <c r="D7" s="35"/>
    </row>
    <row r="8" spans="2:4" x14ac:dyDescent="0.2">
      <c r="B8" s="836" t="s">
        <v>412</v>
      </c>
      <c r="C8" s="815"/>
      <c r="D8" s="815"/>
    </row>
    <row r="9" spans="2:4" x14ac:dyDescent="0.2">
      <c r="B9" s="836" t="s">
        <v>464</v>
      </c>
      <c r="C9" s="815"/>
      <c r="D9" s="815"/>
    </row>
    <row r="10" spans="2:4" x14ac:dyDescent="0.2">
      <c r="B10" s="35"/>
      <c r="C10" s="36"/>
      <c r="D10" s="35"/>
    </row>
    <row r="11" spans="2:4" x14ac:dyDescent="0.2">
      <c r="B11" s="35"/>
      <c r="C11" s="36"/>
      <c r="D11" s="35"/>
    </row>
    <row r="12" spans="2:4" x14ac:dyDescent="0.2">
      <c r="B12" s="35"/>
      <c r="C12" s="36"/>
      <c r="D12" s="35"/>
    </row>
    <row r="13" spans="2:4" x14ac:dyDescent="0.2">
      <c r="B13" s="35"/>
      <c r="C13" s="39" t="s">
        <v>61</v>
      </c>
      <c r="D13" s="35"/>
    </row>
    <row r="14" spans="2:4" x14ac:dyDescent="0.2">
      <c r="B14" s="35"/>
      <c r="C14" s="39"/>
      <c r="D14" s="35"/>
    </row>
    <row r="15" spans="2:4" x14ac:dyDescent="0.2">
      <c r="B15" s="35"/>
      <c r="C15" s="39"/>
      <c r="D15" s="35"/>
    </row>
    <row r="16" spans="2:4" x14ac:dyDescent="0.2">
      <c r="B16" s="35"/>
      <c r="C16" s="36"/>
      <c r="D16" s="35"/>
    </row>
    <row r="17" spans="1:6" x14ac:dyDescent="0.2">
      <c r="B17" s="209" t="s">
        <v>63</v>
      </c>
      <c r="C17" s="804" t="s">
        <v>471</v>
      </c>
      <c r="D17" s="35"/>
    </row>
    <row r="18" spans="1:6" x14ac:dyDescent="0.2">
      <c r="B18" s="209" t="s">
        <v>62</v>
      </c>
      <c r="C18" s="804" t="s">
        <v>472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64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80</v>
      </c>
      <c r="D22" s="35"/>
    </row>
    <row r="23" spans="1:6" x14ac:dyDescent="0.2">
      <c r="B23" s="35"/>
      <c r="C23" s="40" t="s">
        <v>470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802" t="s">
        <v>465</v>
      </c>
      <c r="B26" s="811" t="s">
        <v>469</v>
      </c>
      <c r="C26" s="811"/>
      <c r="D26" s="35"/>
      <c r="F26" s="208"/>
    </row>
    <row r="27" spans="1:6" x14ac:dyDescent="0.2">
      <c r="C27" s="7"/>
      <c r="F27" s="208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OPCI DIO</vt:lpstr>
      <vt:lpstr>RnZaduzivanja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2018-11-14T13:08:05Z</cp:lastPrinted>
  <dcterms:created xsi:type="dcterms:W3CDTF">2004-02-16T15:22:46Z</dcterms:created>
  <dcterms:modified xsi:type="dcterms:W3CDTF">2018-12-21T08:58:58Z</dcterms:modified>
</cp:coreProperties>
</file>