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38"/>
  </bookViews>
  <sheets>
    <sheet name="Rekapitulacija" sheetId="6" r:id="rId1"/>
    <sheet name="Građevinski" sheetId="4" r:id="rId2"/>
    <sheet name="Hidroinstalacije" sheetId="2" r:id="rId3"/>
    <sheet name="Vanjsko uređenje" sheetId="7" r:id="rId4"/>
    <sheet name="Elektroinstalacije" sheetId="1" r:id="rId5"/>
    <sheet name="Oprema" sheetId="5" r:id="rId6"/>
    <sheet name="Sheet2" sheetId="9" r:id="rId7"/>
  </sheets>
  <definedNames>
    <definedName name="_xlnm.Print_Area" localSheetId="4">Elektroinstalacije!$A$1:$H$140</definedName>
    <definedName name="_xlnm.Print_Area" localSheetId="1">Građevinski!$A$1:$F$92</definedName>
    <definedName name="_xlnm.Print_Area" localSheetId="2">Hidroinstalacije!$A$1:$F$133</definedName>
    <definedName name="_xlnm.Print_Area" localSheetId="0">Rekapitulacija!$A$1:$D$23</definedName>
    <definedName name="_xlnm.Print_Area" localSheetId="3">'Vanjsko uređenje'!$A$1:$F$118</definedName>
  </definedNames>
  <calcPr calcId="124519"/>
</workbook>
</file>

<file path=xl/calcChain.xml><?xml version="1.0" encoding="utf-8"?>
<calcChain xmlns="http://schemas.openxmlformats.org/spreadsheetml/2006/main">
  <c r="H8" i="1"/>
  <c r="C5" i="5" l="1"/>
  <c r="D5" s="1"/>
  <c r="I5"/>
  <c r="J5" s="1"/>
  <c r="M5"/>
  <c r="M13"/>
  <c r="H26" i="1" l="1"/>
  <c r="M8" i="5" l="1"/>
  <c r="M10"/>
  <c r="M15"/>
  <c r="M19"/>
  <c r="M22"/>
  <c r="M25"/>
  <c r="M28"/>
  <c r="M30"/>
  <c r="M34"/>
  <c r="C13" i="6" l="1"/>
  <c r="H55" i="1"/>
  <c r="H23"/>
  <c r="H24"/>
  <c r="H25"/>
  <c r="H28"/>
  <c r="H29"/>
  <c r="H30"/>
  <c r="H32"/>
  <c r="H39"/>
  <c r="H40"/>
  <c r="H43"/>
  <c r="H44"/>
  <c r="H47"/>
  <c r="H48"/>
  <c r="H50"/>
  <c r="H53"/>
  <c r="H57"/>
  <c r="H59"/>
  <c r="H62"/>
  <c r="H63"/>
  <c r="H64"/>
  <c r="H65"/>
  <c r="H66"/>
  <c r="H67"/>
  <c r="H68"/>
  <c r="H69"/>
  <c r="H70"/>
  <c r="H71"/>
  <c r="H72"/>
  <c r="H74"/>
  <c r="H75"/>
  <c r="H76"/>
  <c r="H77"/>
  <c r="H79"/>
  <c r="H81"/>
  <c r="H83"/>
  <c r="H88"/>
  <c r="H90"/>
  <c r="H92"/>
  <c r="H94"/>
  <c r="H96"/>
  <c r="H98"/>
  <c r="H100"/>
  <c r="H102"/>
  <c r="H104"/>
  <c r="H106"/>
  <c r="H108"/>
  <c r="H110"/>
  <c r="H112"/>
  <c r="H118"/>
  <c r="H119" s="1"/>
  <c r="H124"/>
  <c r="H126"/>
  <c r="H128"/>
  <c r="H130"/>
  <c r="H19"/>
  <c r="H20"/>
  <c r="H21"/>
  <c r="H22"/>
  <c r="H13"/>
  <c r="H14"/>
  <c r="H15"/>
  <c r="H16"/>
  <c r="H17"/>
  <c r="H18"/>
  <c r="H6"/>
  <c r="H7"/>
  <c r="H11"/>
  <c r="H12"/>
  <c r="H5"/>
  <c r="H132" l="1"/>
  <c r="H139" s="1"/>
  <c r="H114"/>
  <c r="H137" s="1"/>
  <c r="H84"/>
  <c r="H33"/>
  <c r="H135" s="1"/>
  <c r="F111" i="2"/>
  <c r="F32" i="7"/>
  <c r="F96"/>
  <c r="F59" i="4" l="1"/>
  <c r="F64" i="7" l="1"/>
  <c r="F61"/>
  <c r="F104"/>
  <c r="F100"/>
  <c r="F93"/>
  <c r="F86"/>
  <c r="F83"/>
  <c r="F74"/>
  <c r="F70"/>
  <c r="F65" l="1"/>
  <c r="F113" s="1"/>
  <c r="F88"/>
  <c r="F115" s="1"/>
  <c r="F106"/>
  <c r="F116" s="1"/>
  <c r="F78"/>
  <c r="F114" s="1"/>
  <c r="F51"/>
  <c r="F48"/>
  <c r="F47"/>
  <c r="F42"/>
  <c r="F35"/>
  <c r="F30"/>
  <c r="F22"/>
  <c r="F19"/>
  <c r="F18"/>
  <c r="F14"/>
  <c r="F11"/>
  <c r="F10"/>
  <c r="F6"/>
  <c r="F118" i="2"/>
  <c r="F119" s="1"/>
  <c r="F108"/>
  <c r="F105"/>
  <c r="F100"/>
  <c r="F99"/>
  <c r="F94"/>
  <c r="F91"/>
  <c r="F83"/>
  <c r="F80"/>
  <c r="F77"/>
  <c r="F75"/>
  <c r="F73"/>
  <c r="F70"/>
  <c r="F66"/>
  <c r="F63"/>
  <c r="F60"/>
  <c r="F59"/>
  <c r="F53"/>
  <c r="F50"/>
  <c r="F49"/>
  <c r="F46"/>
  <c r="F43"/>
  <c r="F40"/>
  <c r="F37"/>
  <c r="F33"/>
  <c r="F27"/>
  <c r="F24"/>
  <c r="F21"/>
  <c r="F18"/>
  <c r="F15"/>
  <c r="F6"/>
  <c r="F8" s="1"/>
  <c r="F122" s="1"/>
  <c r="F84" i="4"/>
  <c r="F81"/>
  <c r="F78"/>
  <c r="F75"/>
  <c r="F72"/>
  <c r="F69"/>
  <c r="F62"/>
  <c r="F48"/>
  <c r="F47"/>
  <c r="F44"/>
  <c r="F43"/>
  <c r="F40"/>
  <c r="F39"/>
  <c r="F38"/>
  <c r="F35"/>
  <c r="F34"/>
  <c r="F31"/>
  <c r="F24"/>
  <c r="F22"/>
  <c r="F20"/>
  <c r="F17"/>
  <c r="F14"/>
  <c r="F11"/>
  <c r="F8"/>
  <c r="I6" i="5"/>
  <c r="J6" s="1"/>
  <c r="I7"/>
  <c r="J7" s="1"/>
  <c r="I8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C32"/>
  <c r="C28"/>
  <c r="C25"/>
  <c r="C22"/>
  <c r="C19"/>
  <c r="C15"/>
  <c r="C10"/>
  <c r="C8"/>
  <c r="F101" i="2"/>
  <c r="F126" l="1"/>
  <c r="F85" i="4"/>
  <c r="F113" i="2"/>
  <c r="F127" s="1"/>
  <c r="J8" i="5"/>
  <c r="F53" i="7"/>
  <c r="F112" s="1"/>
  <c r="F24"/>
  <c r="F111" s="1"/>
  <c r="F54" i="2"/>
  <c r="F125" s="1"/>
  <c r="F28"/>
  <c r="F124" s="1"/>
  <c r="F64" i="4"/>
  <c r="F90" s="1"/>
  <c r="F91"/>
  <c r="F50"/>
  <c r="F89" s="1"/>
  <c r="F26"/>
  <c r="F88" s="1"/>
  <c r="H138" i="1"/>
  <c r="H136"/>
  <c r="J32" i="5"/>
  <c r="J19"/>
  <c r="H140" i="1" l="1"/>
  <c r="C11" i="6" s="1"/>
  <c r="J34" i="5"/>
  <c r="J39" s="1"/>
  <c r="F129" i="2"/>
  <c r="F117" i="7"/>
  <c r="C9" i="6" s="1"/>
  <c r="C7"/>
  <c r="F92" i="4"/>
  <c r="C5" i="6" s="1"/>
  <c r="D32" i="5"/>
  <c r="D28"/>
  <c r="D25"/>
  <c r="D22"/>
  <c r="D19"/>
  <c r="D15"/>
  <c r="D10"/>
  <c r="D8"/>
  <c r="D34" l="1"/>
  <c r="E72" i="1" l="1"/>
  <c r="E76"/>
  <c r="E78"/>
  <c r="E129"/>
  <c r="E135" l="1"/>
  <c r="E119"/>
  <c r="E138" s="1"/>
  <c r="E84"/>
  <c r="E136" s="1"/>
  <c r="E133"/>
  <c r="E139" s="1"/>
  <c r="E115"/>
  <c r="E137" s="1"/>
  <c r="E140" l="1"/>
  <c r="E143" l="1"/>
  <c r="C14" i="6" l="1"/>
</calcChain>
</file>

<file path=xl/sharedStrings.xml><?xml version="1.0" encoding="utf-8"?>
<sst xmlns="http://schemas.openxmlformats.org/spreadsheetml/2006/main" count="692" uniqueCount="398">
  <si>
    <t>RAZDJELNICE I NAPOJNI KABLOVI</t>
  </si>
  <si>
    <t>kom</t>
  </si>
  <si>
    <t>2NP 00 III / 2NV0 00 - 100 A</t>
  </si>
  <si>
    <t>paušal</t>
  </si>
  <si>
    <t>Dobava, montaža i spajanje n.ž. razdjelnika s vratima i bravicom, IP 54</t>
  </si>
  <si>
    <t>Kučište razdjelnika izraditi od lima dimenzije: (800*800*150) mm</t>
  </si>
  <si>
    <t>komplet sa slijedećom ugrađenom opremom:</t>
  </si>
  <si>
    <t>AS 100/R100/OI 230V</t>
  </si>
  <si>
    <t>katodni odvodnik PZH II V3+1/240 M</t>
  </si>
  <si>
    <t>Isključno tipkalo 1TP 22 UD</t>
  </si>
  <si>
    <t>zaštitna strujna sklopka FID 40 / 0,3A; 4p</t>
  </si>
  <si>
    <t>zaštitna strujna sklopka FID 63 / 0,3A; 4p</t>
  </si>
  <si>
    <t>automatski osigurač C 6 A; 3p</t>
  </si>
  <si>
    <t>automatski osigurač C 10 A; 3p</t>
  </si>
  <si>
    <t>automatski osigurač C 16 A; 1p</t>
  </si>
  <si>
    <t>automatski osigurač C 16 A; 3p</t>
  </si>
  <si>
    <t>automatski osigurač C 40 A; 3p</t>
  </si>
  <si>
    <t>osigurač 2NP 00 III / 2NV0 00-63 A</t>
  </si>
  <si>
    <t>osigurač 2NP 00 III / 2NV0 00-80 A</t>
  </si>
  <si>
    <t>strujni mjerni trafo 100/5 A</t>
  </si>
  <si>
    <t>sklopnik 1P, 16 A, 230 V</t>
  </si>
  <si>
    <t>Redne stezaljke, kabelske uvodnice, sabirnice natpisne pločice, spojni Pok kanali, P/F vodiči sabirnice te ostali sitni spojni i montažni material. U polju ostaviti mjesta za ugradnju cca 10% ugrađene opreme.</t>
  </si>
  <si>
    <t>Dobava, montaža i spajanje kompenzacijskog uređaja snage 37,5 kVAr , Un=400 V</t>
  </si>
  <si>
    <t>Dobava i polaganje cijevi n/ž na odstojne obujmice. Komplet s obujmicama i potrebnim priborom.</t>
  </si>
  <si>
    <t>plastična SPN cijev Φ 60 mm</t>
  </si>
  <si>
    <t>m</t>
  </si>
  <si>
    <t>Iskop rova dim 0.8x0.4 met. Nasipavanje posteljice od pijeska 10+10 cm te nakon polaganja kablova, zasipanje posteljice pijeskom, postavljanje gal štitnika i upozoravajuće trake te zatrpavanje rova i nabijanje zemlje.</t>
  </si>
  <si>
    <t>Dobava i polaganje u iskopani rov GAL štitnika i upozoavajuće trake s natpisom ''Oprez visoki napon''</t>
  </si>
  <si>
    <t>Dobava i uvlačenje u postavljene cijevi, na kabelske police kablova i vodova:</t>
  </si>
  <si>
    <t>PP00Y 4*35 mm ²</t>
  </si>
  <si>
    <t>UKUPNO</t>
  </si>
  <si>
    <t>INSTALACIJA RASVJETE I POGONA</t>
  </si>
  <si>
    <t>Dobava i montaža čeličnih, perforiranih, kabelskih polica izrađenih od pocinčanog čeličnog lima. Komplet s nosačima, spojnicama, kutnim elementima te svim potrebnim spojnim i montažnim materijalom:</t>
  </si>
  <si>
    <t>kabelska polica PK 100</t>
  </si>
  <si>
    <t>kabelska polica PK 200</t>
  </si>
  <si>
    <t>Dobava i postavljanje poklopaca, perforiranih, kabelskih polica, izrađenih od pocinčanog čeličnog lima komplet s svim potrebnim spojnim i montažnim materijalom:</t>
  </si>
  <si>
    <t>poklopac PPK 100</t>
  </si>
  <si>
    <t>poklopac PPK 200</t>
  </si>
  <si>
    <t>plastična SPN cijev Φ 16 mm</t>
  </si>
  <si>
    <t>plastična SPN cijev Φ 26 mm</t>
  </si>
  <si>
    <t>Iskop rova u zemlji IV dim 0.8x0.4 met. Nasipavanje posteljice od pijeska 10+10 cm te nakon polaganja kablova, zasipanje posteljice pijeskom, te zatrpavanje rova i nabijanje zemlje.</t>
  </si>
  <si>
    <t>Dobava i polaganje u iskopani rov zaštitnih cijevi</t>
  </si>
  <si>
    <t>Kabuplast Ø 50 mm</t>
  </si>
  <si>
    <t>Izrada temelja stupa izrađenog od betona marke MB 100 dimenzije 70 x 70 x 80 cm. U temelj treba ugraditi sidrene vijke i PVC cijevi fi 50 mm za uvod i izvod kablova.</t>
  </si>
  <si>
    <t>Dobava i montaža pocinčanog rasvjetnog stupa visine h = 5 m, promjer vrha stupa d = 60 mm, kao art.: CRS 1B Σ 500 ''Dalekovod'' s ugrađenim kanderlaberskim priključnim ormarićem.</t>
  </si>
  <si>
    <t>Dobava i uvlačenje u postavljene cijevi, na kabelske police, kablova i vodova:</t>
  </si>
  <si>
    <t>PPPY 3*1,5mm ²</t>
  </si>
  <si>
    <t>PPPY 4*1,5mm ²</t>
  </si>
  <si>
    <t>PPPY 5*1,5mm ²</t>
  </si>
  <si>
    <t>PPPY 3*2,5mm ²</t>
  </si>
  <si>
    <t>PPPY 5*2,5mm ²</t>
  </si>
  <si>
    <t>PP00PY 3*2,5mm ²</t>
  </si>
  <si>
    <t>PP00PY 5*2,5mm ²</t>
  </si>
  <si>
    <t>PFY 1*16mm ²</t>
  </si>
  <si>
    <t>PP00PY 5*16mm ²</t>
  </si>
  <si>
    <t>PP00PY 4*25mm ²</t>
  </si>
  <si>
    <t>Dobava, montaža i spajanje utičnica vodotjesne izvedbe, IP 44</t>
  </si>
  <si>
    <t>utičnica 16 A, 2P+E, 230 V</t>
  </si>
  <si>
    <t>utičnica 16 A, 3P+N+E, 400 V</t>
  </si>
  <si>
    <t>Dobava i montaža senzorskog prekidača 500 W , IP 54, s područjem osjetljivosti do 10 metara, s mogučnošću podešavanja prorade kod svjetlosti od 2 - 2000 luxa i vremena uključivanja od 8 sec. do 35 min. kao art. IS 1 600419 ''Steinel''</t>
  </si>
  <si>
    <t>Dobava i montaža rasvjetnih tijela, komplet s izvorima svjetlosti, predspojnim spravama, potrebnim ovjesnim priborom ili originalnim priborom za pričvršćenje, odnosno ugradnju. Komplet do pune funkcionalnosti.</t>
  </si>
  <si>
    <t>E1</t>
  </si>
  <si>
    <t>vodotjesna fluo svjetiljka 2*58W, IP 65, s elektronskom prigušnicom, kao art. Monsum - 5LS 412 7-2EA 0003 ''SITECO''</t>
  </si>
  <si>
    <t>E2</t>
  </si>
  <si>
    <t>Dobava i montaža halogenog reflektora 1*500 W , IP 54, opremljenog s senzorom pokreta s područjem osjetljivosti do 12 metara, s mogučnošću podešavanja prorade kod svjetlosti od 2 - 2000 luxa i vremena uključivanja od 8 sec. do 35 min. Kao HS 5140 art. 575212 ''Steinel''</t>
  </si>
  <si>
    <t>komplet</t>
  </si>
  <si>
    <t>INSTALACIJA ZAŠTITE OD MUNJE</t>
  </si>
  <si>
    <t>Dobava i izrada temeljnog uzemljivača postavljanjem, u beton prilikom betoniranja temelja, pocinčane trake P 30*4 mm U stavku uračunati varenje ili spoj trake svaka 2 metra, specijalnim spojnicama kao tip KON 09 firme HERMI na armaturno željezo. U slučaju varenje spoj premazati temeljnom bojom ili bitumenom.</t>
  </si>
  <si>
    <t>Dobava i polaganje u iskopani rov pocinčane trake P 30*4 mm.</t>
  </si>
  <si>
    <t>Dobava i montaža križnih spojnica tip kao KON-01, Rf-V, 050422 firme HERMI.</t>
  </si>
  <si>
    <t>Dobava i montaža nosača hvataljke, kao SON 16 art. 11622 firme ''HERMI''.</t>
  </si>
  <si>
    <t>Dobava i polaganje hvataljke izvedene vodičem od Al. Legure, Φ 8 mm, kao AH 1 art. 090250 firme ''HERMI''.</t>
  </si>
  <si>
    <t>Dobava i montaža spojnica za vodove okruglog presjeka kao tip KON-07, Rf-V, 040111 firme ''HERMI''.</t>
  </si>
  <si>
    <t>Dobava i montaža spojnice hvataljke na žljeb, KON 06 . br. 60122 ''Hermi''.</t>
  </si>
  <si>
    <t>Dobava i montaža obujmice za oluk Φ 120 mm KON 10A, art. 700 358 firme ''HERMI''.</t>
  </si>
  <si>
    <t>Dobava i materijala te izvedba spoja odvoda od aluminijske legure Φ 8 mm i metalnog nosivog stupa , spojnicom tip KON 02, art. 040 122 firme ''HERMI''.</t>
  </si>
  <si>
    <t>Izvedba spoja izvoda za uzemljenje s metalnim masama čeličnih stupova (Spoj izvedi pomoću dva vijka M8 * 30 mm i dvije upružne podlužne pločice.)</t>
  </si>
  <si>
    <t>Izrada premoštenja metalnih masa na objektu fleksibilnom Cu pletenicom presjeka 16 mm² i odgovarajućim stopicama i spojnicama.</t>
  </si>
  <si>
    <t>Razni sitni nespecificirani spojni i montažni materijal.</t>
  </si>
  <si>
    <t>Ispitivanje instalacije, izrada revizione knjige te izdavanje ispitnog protokola o ispitivanju gromobranske instalacije.</t>
  </si>
  <si>
    <t>PRIPREMNO ZAVRŠNI RADOVI</t>
  </si>
  <si>
    <t>MJERENJA I ISPITIVANJA</t>
  </si>
  <si>
    <t>Mjerenje neprekinutosti zaštitnog vodiča i izdavanje protokola</t>
  </si>
  <si>
    <t>Mjerenje otpora izolacije vodiča i izdavanje protokola.</t>
  </si>
  <si>
    <t>Mjerenje i ispitivanje funkcionalnosti zaštite od previsokog napona dodira te izdavanje protokola.</t>
  </si>
  <si>
    <t>Ispitivanje priključnog ili rasvjetnog mjesta na ispravnost i funkcioniranje prema shemi.</t>
  </si>
  <si>
    <t>REKAPITULACIJA</t>
  </si>
  <si>
    <t>GROMOBRANSKA INSTALACIJA</t>
  </si>
  <si>
    <t>Hrvoje Bradić ECP</t>
  </si>
  <si>
    <t>GRAĐEVINSKO OBRTNIČKI RADOVI</t>
  </si>
  <si>
    <t>ZEMLJANI RADOVI</t>
  </si>
  <si>
    <t>m3</t>
  </si>
  <si>
    <t>1.04.</t>
  </si>
  <si>
    <t>1.05.</t>
  </si>
  <si>
    <t>m2</t>
  </si>
  <si>
    <t>1.06.</t>
  </si>
  <si>
    <t>1.07.</t>
  </si>
  <si>
    <t>Dobava materijala iz iskopa (deponije na gradilištu),te nasipavanje okolo temeljnih stopa nadstrešnice , debljine cca 50 cm, te nabijanje po slojevima do zbijenosti ME= 30 KN/m2.Ukoliko odgovorna osoba na gradilištu utvrdi da materijal nije pogodan za izradu nasipa, nasip je potrebno izvesti šljunčanim materijalom!</t>
  </si>
  <si>
    <t>Odvoz preostale zemlje sa gradilišne na gradsku deponiju udaljenosti do 10 km, nakon izvršenih svih radova na zatrpavanju. Količina materijala data u sraslom stanju.</t>
  </si>
  <si>
    <t>UKUPNO ZEMLJANI RADOVI:</t>
  </si>
  <si>
    <t>2.00</t>
  </si>
  <si>
    <t>BETONSKI I ARMIRANO BETONSKI RADOVI</t>
  </si>
  <si>
    <t>2.01.</t>
  </si>
  <si>
    <t>Dobava i betoniranje podložnog betona debljine 5 cm ispod temeljnih greda, 10 cm ispod tem.stopa mršavim betonom C 12/15.U stavku potrebno uključiti i jedan sloj građevinske folije debljine 0,2 mm na dno iskopa - prirodni teren, radi manje potrošnje betona.</t>
  </si>
  <si>
    <t>2.02.</t>
  </si>
  <si>
    <t>2.03.</t>
  </si>
  <si>
    <t>2.04.</t>
  </si>
  <si>
    <t>beton sa kvarcnim posipom i gletanjem.</t>
  </si>
  <si>
    <t>glatka oplata</t>
  </si>
  <si>
    <t>Izrezivanje dilatacije i zapunjenje reški TE kitom</t>
  </si>
  <si>
    <t>2.05.</t>
  </si>
  <si>
    <t>beton</t>
  </si>
  <si>
    <t>oplata</t>
  </si>
  <si>
    <t>Dobava, sječenje, savijanje i postavljanje armature u sve armirano betonske stavke.Količina je data ap prema količini betona.NAPOMENA:Točna količina armature bit će data u planovima armature.</t>
  </si>
  <si>
    <t>MAG</t>
  </si>
  <si>
    <t>kg</t>
  </si>
  <si>
    <t>- RA, GA</t>
  </si>
  <si>
    <t>UKUPNO BET. I ARM.BETONSKI RADOVI:</t>
  </si>
  <si>
    <t>BRAVARSKI RADOVI</t>
  </si>
  <si>
    <t>NAPOMENA: - Izvoditelj radova dužan je izraditi sve konstrukcije stručno i solidno prema RADIONIČKIM NACRTIMA i detaljima iz projekta uz obaveznu kontrolu mjera na gradilištu. Radionički nacrt IZRAĐUJE IZVOĐAČ te je dužan predočiti ga projektantu prije početka izrade. - Izvoditelj je dužan ishoditi Uvjerenje o kvaliteti izvedenih radova - Jedinična cijena sadrži i sav potreban glavni i pomoćni materijal i pribor za pričvrščenje, sav rad, sav potreban transport do gradilišta i na gradilištu, sve potrebne skele i radne platforme, svu potrebnu energiju , sva ispitivanja kvalitete kao i sve potrebne mjere zaštite na radu radnika.</t>
  </si>
  <si>
    <t>3.01.</t>
  </si>
  <si>
    <t>3.02.</t>
  </si>
  <si>
    <t>UKUPNO BRAVARSKI RADOVI:</t>
  </si>
  <si>
    <t>4.00</t>
  </si>
  <si>
    <t>LIMARSKI RADOVI</t>
  </si>
  <si>
    <t>4.01.</t>
  </si>
  <si>
    <t>4.02.</t>
  </si>
  <si>
    <t>4.03.</t>
  </si>
  <si>
    <t>Dobava, izrada i montaža horizontalnog visećeg žlijeba iz pocinčanog lima deb. 0,6 mm RŠ 55 cm, pravokutnog presjeka 14/14 cm, koji se kukama iz plosnog željeza 3/5 mm pričvrščuje za čelične podrožnice krovišta. U cijeni kompletan žlijeb sa svim potrebnim nosačima žlijeba, i sitnim materijalom potrebnim za pričvršćenje. Izrada prema detalju i dogovoru s projektantom, a boja lima po izboru projektanta.</t>
  </si>
  <si>
    <t>4.04.</t>
  </si>
  <si>
    <t>4.05.</t>
  </si>
  <si>
    <t>4.06.</t>
  </si>
  <si>
    <t>Izrada, dobava i montaža opšava jednostrešnog krova kod višeg dijela strehe - vanjski opšav prepusta . Opšav izvesti iz pocinčanog bojenog lima ( kao fasadni lim), deb. 0,6 mm, složenog presjeka razvijene širine 60 cm.U cijeni kompletan opšav s nosačima i svim sitnim materijalom za pričvrščenje, kao i kitanjem trajnoelastičnim kitom.</t>
  </si>
  <si>
    <t>UKUPNO LIMARSKI RADOVI:</t>
  </si>
  <si>
    <t>BETONSKI I ARMIRANO BET.RADOVI</t>
  </si>
  <si>
    <t>A)</t>
  </si>
  <si>
    <t>PRIPREMNI RADOVI</t>
  </si>
  <si>
    <t>1.</t>
  </si>
  <si>
    <t>B)</t>
  </si>
  <si>
    <t>GRAĐEVINSKI RADOVI</t>
  </si>
  <si>
    <t>1/B</t>
  </si>
  <si>
    <t>2.</t>
  </si>
  <si>
    <t>Planiranje dna rova sa točnosti ± 2 cm.</t>
  </si>
  <si>
    <t>3.</t>
  </si>
  <si>
    <t>4.</t>
  </si>
  <si>
    <t>5.</t>
  </si>
  <si>
    <t>2/B</t>
  </si>
  <si>
    <t>a)</t>
  </si>
  <si>
    <t>vel. 350X170x15 cm</t>
  </si>
  <si>
    <t>veličine 20 x 50 x 20 cm</t>
  </si>
  <si>
    <t>6.</t>
  </si>
  <si>
    <t>7.</t>
  </si>
  <si>
    <t>veličine 25 x 25 x 35 cm</t>
  </si>
  <si>
    <t>b)</t>
  </si>
  <si>
    <t>veličine 20 x 20 x 35 cm</t>
  </si>
  <si>
    <t>8.</t>
  </si>
  <si>
    <t>UKUPNO BETONSKI I A.B. RADOVI :</t>
  </si>
  <si>
    <t>C)</t>
  </si>
  <si>
    <t>VODOVOD</t>
  </si>
  <si>
    <t>DN 110 mm</t>
  </si>
  <si>
    <t>DN 20 mm</t>
  </si>
  <si>
    <t>tip S-9</t>
  </si>
  <si>
    <t>Ispitivanje vodovodne mreže pod tlakom od 15 bara.</t>
  </si>
  <si>
    <t>9.</t>
  </si>
  <si>
    <t>prema ponudi</t>
  </si>
  <si>
    <t>D)</t>
  </si>
  <si>
    <t>KANALIZACIJA</t>
  </si>
  <si>
    <t>cijevi</t>
  </si>
  <si>
    <t>monoblok kanal sa padom dna kanala</t>
  </si>
  <si>
    <t>sabirni element</t>
  </si>
  <si>
    <t>završeci</t>
  </si>
  <si>
    <t>TEHNIX</t>
  </si>
  <si>
    <t>UKUPNO KANALIZACIJA:</t>
  </si>
  <si>
    <t>E)</t>
  </si>
  <si>
    <t>OSTALI RADOVI</t>
  </si>
  <si>
    <t>UKUPNO OSTALI RADOVI:</t>
  </si>
  <si>
    <t>R E K A P I T U L A C I J A</t>
  </si>
  <si>
    <t>Zemljani radovi</t>
  </si>
  <si>
    <t>Betonski i armirano betonski radovi</t>
  </si>
  <si>
    <t>RABAT 10 POSTO</t>
  </si>
  <si>
    <t>HORIZONTALNA PREŠA BALIRKA namjena: prešanje kartona, papira, PET i MET ambalaže, plastike,najlona,tetrapaka i drugih materijalatip : kao Tehnix HPB-25 ili drugo jednakovrijedno, dimenzije preše : 4750 x 980 x 2120 mm ( d x š x v )snaga motora : 380 V/5,5 kWpotisna sila : 25 tonadimenzije bale : 1000 x 720 x 720 mmnamjena: prešanje kartona, papira, PET i MET ambalaže, plastike i drugih materijalavezanje bala pomoću PP trake širine 15 mm koja se spaja metalnim spojnicama i priručnim alatom za vezanjemasa bale: do 250 kg zavisno od materijala koji se balira</t>
  </si>
  <si>
    <t>MOBILNA PLATFORMSKA VAGA H 507- Nosivost 3000 kg, podjeljak 1 kg- Dimenzije platforme: 1500 x 1250 mm- Pokazni uređaj: E 1005 - Izvedba s 4 mjerne doze</t>
  </si>
  <si>
    <t>HIDROINSTALACIJE</t>
  </si>
  <si>
    <t>ELEKTROINSTALACIJE</t>
  </si>
  <si>
    <t xml:space="preserve">VANJSKO UREĐENJE </t>
  </si>
  <si>
    <t>OPREMA</t>
  </si>
  <si>
    <t>I</t>
  </si>
  <si>
    <t>I-1.</t>
  </si>
  <si>
    <t>Iskolčenje osi i profila sa osiguranjem glavnih točaka. U geodetska mjerenja -uključen sav rad, materijal i prijevoz. Obračun po m2 površine uređenja.</t>
  </si>
  <si>
    <t>Izrada horizontalne signalizacije prema situaciji u projektu i pravilniku za oznake na kolniku.</t>
  </si>
  <si>
    <t>a</t>
  </si>
  <si>
    <t>znak stop</t>
  </si>
  <si>
    <t>b</t>
  </si>
  <si>
    <t>linija parkinga</t>
  </si>
  <si>
    <t>I-3.</t>
  </si>
  <si>
    <t>Radovi krčenja raslinja – grmovi, manja stabla , i slično, po m2 površine, vidjeti na licu mjesta. Sa odvozom na deponiju do 10 km.</t>
  </si>
  <si>
    <t>I-4.</t>
  </si>
  <si>
    <t>Rezanje ruba postojećeg asfalta i iskop dijela površine sa razgradnjom i odvozom srušenih dijelova na deponiju do 10 km.</t>
  </si>
  <si>
    <t>rezanje</t>
  </si>
  <si>
    <t>iskop</t>
  </si>
  <si>
    <t>I-5.</t>
  </si>
  <si>
    <t>Završno čišćenje okoliša od ostataka građenja i dr. Do spremnosti za uporabu. Po m2 očišćene površine ( asfalt i zelene površine).</t>
  </si>
  <si>
    <t>I - UKUPNO :</t>
  </si>
  <si>
    <t>ZEMLJANI RADOVI:</t>
  </si>
  <si>
    <t>II-1</t>
  </si>
  <si>
    <t>iskop humusa</t>
  </si>
  <si>
    <t>II-2.</t>
  </si>
  <si>
    <t>Planiranje i valjanje temeljnog tla nakon izvršenog iskopa, odgovar. mehanizacijom dok se ne postigne stupanj zbijenosti prema modulu stišljivosti, mjereno kružnom pločom Æ30 cm, Me = 25 MN/m². Obračun po m² uređene i sabijene posteljice. Poprečni nagib mora biti usmjeren od objekta prema van u padu 3%.</t>
  </si>
  <si>
    <t>II-3.</t>
  </si>
  <si>
    <t>Uređenje zelenih površina uz objekt i iza objekta na preostalom dijelu parcele.</t>
  </si>
  <si>
    <t>nasipavanje zemlje i grubo planiranje</t>
  </si>
  <si>
    <t>fino planiranje i sijanje trave</t>
  </si>
  <si>
    <t>II-4.</t>
  </si>
  <si>
    <t>Utovar u kamione, odvoz na deponiju do 10 km ostatka zemlje iz iskopa, istovar i planiranje na deponiji. Sve po m3 materijala u sraslom stanju. Količina u sraslom stanju (bez rastresitosti).</t>
  </si>
  <si>
    <t>II - UKUPNO :</t>
  </si>
  <si>
    <t>DONJI NOSIVI SLOJ</t>
  </si>
  <si>
    <t>III-1.</t>
  </si>
  <si>
    <t>III - UKUPNO</t>
  </si>
  <si>
    <t>BETONSKI RADOVI</t>
  </si>
  <si>
    <t>Nabava, doprema i ugradnja gotovih betonskih rubnika 15/25/100 cm, u sloj svježeg temeljnog betona MB15. Sve komplet sa zalijevanjem reški cem. Mortom. Rubnik kvalitete m+s od betona MB30, industrijski proizveden, sa glatkom obradom vanjskog ruba i zaobljenog brida.</t>
  </si>
  <si>
    <t>IV-4.</t>
  </si>
  <si>
    <t>Nabava, doprema i ugradnja gotovih betonskih slivnika od BC Ø500 mm, u sloj svježeg temeljnog betona MB15. Sve komplet sa probijanjem spoja , ugradnjom ljevanoželjezne rešetke 400 kN na vrhu sve do izrade priključka. Oko cijevi je bet. obloga 10 cm. Dubina do dna je 150 cm.</t>
  </si>
  <si>
    <t>IV - UKUPNO :</t>
  </si>
  <si>
    <t>ASFALTERSKI RADOVI</t>
  </si>
  <si>
    <t>V-1.</t>
  </si>
  <si>
    <t>Izrada nosivog sloja asfalta prometnih površina od bitumeniziranog. Šljunka (BNS). deb. 6cm . Ovaj sloj se nanosi na potpuno uređeni i po nadzornom organu preuzeti tamponski sloj. Predviđa se BNS izvesti od prirodnog granuliranog šljunka i pijeska max. veličine zrna 30 mm, korigiranog sastava prema potrebi s dodatkom kamenog brašna, kao i odsijavanjem većih zrna. Kao vezivo upotrijebiti bitumen tip BIT 45,60 i 90. Izrada i sastav mase treba biti u skladu s važećim tehničkim uvjetima i standardima.</t>
  </si>
  <si>
    <t>V - UKUPNO :</t>
  </si>
  <si>
    <t>OGRADA</t>
  </si>
  <si>
    <t>VI-1.</t>
  </si>
  <si>
    <t>VI-3</t>
  </si>
  <si>
    <t>Nabava, doprema i montaža pješačkih vratiju sa bravom i ključem, kao i ograda, visine 1,50m.</t>
  </si>
  <si>
    <t>REKAPITULACIJA – VANJSKO UREĐENJE</t>
  </si>
  <si>
    <t>PRIPREMNI I ZAVRŠ. RADOVI</t>
  </si>
  <si>
    <t>II</t>
  </si>
  <si>
    <t>III</t>
  </si>
  <si>
    <t>V</t>
  </si>
  <si>
    <t>IV</t>
  </si>
  <si>
    <t>I. GRAĐEVINSKO OBRTNIČKI RADOVI</t>
  </si>
  <si>
    <t>II. HIDROINSTALACIJE</t>
  </si>
  <si>
    <t>II. TROŠKOVNIK HIDROINSTALACIJA</t>
  </si>
  <si>
    <t xml:space="preserve">III. VANJSKO UREĐENJE </t>
  </si>
  <si>
    <t>I. PRIPREMNI I ZAVRŠNI RADOVI</t>
  </si>
  <si>
    <t>IV. ELEKTROINSTALACIJE</t>
  </si>
  <si>
    <t>V. OPREMA</t>
  </si>
  <si>
    <t>MIPEK</t>
  </si>
  <si>
    <t>II-2.1.</t>
  </si>
  <si>
    <t>Uređenje slabo nosivog temeljnog tla geotekstilom. Izvedba radova, ugradnja, obračun i kontrola kvalitete sukladno OTU 2-08.4. Mehanički zahtjevi za geotekstil:</t>
  </si>
  <si>
    <t>najveća vlačna sila &gt;23kN/m</t>
  </si>
  <si>
    <t>tlačna sila proboja klipa &gt;3850N</t>
  </si>
  <si>
    <t>statička sila proboja piramidom &gt;1000N</t>
  </si>
  <si>
    <t>Napomena: nakon obavljenog iskopa, vrši se pregled na licu mjesta te donosi konačna odluka o potrebi za geotekstilom, uz prisustvo nadzora!!</t>
  </si>
  <si>
    <t>završno planiranje na točnost +/- 1 cm prema kotama i nagibima u projektu te sabijanje u slojevima odgovarajućom mehanizacijom dok se ne postigne traženi stupanj nosivosti na kolniku, mjereno kružnom pločom Æ 30 cm. Obračun po m3 ugrađenog materijala u sabijenom stanju. Obračunato 40 cm nasipa i 50 cm tampona</t>
  </si>
  <si>
    <t>Izrada nasipa i tampona od kamenih i šljunčanih materijala sukladno OTU 2-09.3, odnosno tablici 2-09-3. Izvedba radova, obračun radova i kontrola kvalitete sukladno OTU 2-09. Stupanj zbijenosti Sz=95%, Modul stišljivosti Ms &gt; 40 MN7m².</t>
  </si>
  <si>
    <t>Izrada nosivog sloja od zrnatog kamenog materijala bez veziva. Izvedba radova, obračun radova i kontrola kvalitete sukladno OTU 5-01. Zahtjevi za ugrađeni nosivi sloj od zrnatog kamenog materijala bez veziva: Stupanj zbijenosti Sz=100%, Modul stišljivosti Ms &gt; 80 MN7m².</t>
  </si>
  <si>
    <t>M3</t>
  </si>
  <si>
    <t>1.01.</t>
  </si>
  <si>
    <t>1.02.</t>
  </si>
  <si>
    <t>1.03.</t>
  </si>
  <si>
    <t>RED.BR.</t>
  </si>
  <si>
    <t>VRSTA RADOVA</t>
  </si>
  <si>
    <t>JED.MJ.</t>
  </si>
  <si>
    <t>KOL.</t>
  </si>
  <si>
    <t>JED.CIJENA</t>
  </si>
  <si>
    <t>M2</t>
  </si>
  <si>
    <t>1.00</t>
  </si>
  <si>
    <t>m1</t>
  </si>
  <si>
    <t>3.00.</t>
  </si>
  <si>
    <t>kompl.</t>
  </si>
  <si>
    <t>UKUPNO PRIPREMNI RADOVI</t>
  </si>
  <si>
    <t>Iskop rova za polaganje vodovodnih i kanalizacijskih cijevi,vodomjernog okna,separatora,vrtnog hidranta i za revizijska okna u zemljištu C kategorije sa odbacivanjem zemlje na 1,00m od ruba rova.Nagib i dubina iskopa prema projektu.</t>
  </si>
  <si>
    <t>Trasiranje kanala za polaganje vanjskih instalacija vodovoda i kanalizacije do mjesta priključenja.Nanošenje visina(kota)prema projektu i kontrola visina iskopa i polaganja cijevi.Sve ovo radi se u prisustvu nadzornog inženjera,koji će svojim potpisom ovjeriti točnost izmjere.Eventualne izmjene dubina iskopa i niveleta kanala radi novih uvjeta priključenja mogu se izvršiti uz prethodnu suglasnost nadzornog inženjera i projektanta.</t>
  </si>
  <si>
    <t>Nasipavanje dna rova pijeskom u sloju od 10cm i fino planiranje u nagibu pod kojim se polažu cijevi.Nakon što su vodovodne i kanalizacijske cijevi položene i ispitane zasipavaju se pijeskom u sloju od10cm iznad tjemena cijevi.</t>
  </si>
  <si>
    <t>Zatrpavanje rova zemljom od iskopa nakon što su cijevi položene i ispitane na vodonepropusnost i funkcionalnost i zasipane pijeskom. Zatrpavanje se vrši u slojevima od po 30cm uz prethodno nabijanje.Prvi sloj nasipa zemljom ne smije sadržavati kamen ili neki drugi grubi materijal,ostali slojevi nasipavaju se preostalom zemljom od iskopa.</t>
  </si>
  <si>
    <t>Utovar,prijevoz i razastiranje preostale zemlje od iskopa,na udaljenost do 5km na mjesto koje odredi investitor.</t>
  </si>
  <si>
    <t>Izvedba okna za vrtni hidrant betonskom cijevi profila 60cm u C25/30,dužine 0,9m.Na dnu cijev ubetonirati u betonskom temelju,a na dnu nasuti šljunak.Zemljani radovi obračunavaju se posebno,svi ostali radovi,kao i potreban materijal,vrtni hidrant,poklopac iz dvostrukog rebrastog lona d=3-5mm s ispunom međuprostora stiroporom d=5cm,sve komplet gotovo.</t>
  </si>
  <si>
    <t xml:space="preserve">Dobava i ugradnja podložnog betona C16/20 ispod separatora ulja i masti. Sve komplet </t>
  </si>
  <si>
    <t>Izvedba betonskih postolja vanjskih ormarića za smještaj vatrogasnog pribora iz betona C16/20 u potrebnoj oplati.</t>
  </si>
  <si>
    <t>Izvedba otvora na slivnicima za spoj kanalizacijske cijevi DN160mm,te zatvaranje istog nakon montaže.Sve komplet.</t>
  </si>
  <si>
    <t>Izvedba betonskih postolja za vodovodne cijevi i armature u vodomjernom oknu iz betona C16/20u potrebnoj oplati.</t>
  </si>
  <si>
    <t>Izvedba betonskih sidra čvornih točaka vanjskog vodovoda betonom C12/15 u količini od 0,020 m3 po komadu u potrebnoj oplati.</t>
  </si>
  <si>
    <t>Dobava i ugradnja nadzemnog protupožarnog hidranta DN100,sa svim potrebnim prijelaznim i spojnim komadima(FF,komad,ventil sa ugradbenom garniturom, N komad). Sve komplet.</t>
  </si>
  <si>
    <t>Dobava i montaža vatrogasnih ručnih aparata za gašenje požara prahom ABC.Aparati se ugrađuju u ormariće veličine 80x35x22cm sastaklenim vratima s bravicom.</t>
  </si>
  <si>
    <t>Dobava i montaža tipskog protupožarnog ormarića opremljenog sa svim potrebnim priborom za vanjski nadzemni protupožarni hidrant.</t>
  </si>
  <si>
    <t>Ispitivanje hidranta na propisanu funkcionalnost od strane nadležne ustanove s izdavanjem odgovarajućeg atesta.</t>
  </si>
  <si>
    <t>Dezinfekcija vodovodne mreže sredstvom za dezinfekciju.</t>
  </si>
  <si>
    <t>Ispitivanje vode iz najudaljenijeg ispusta radi utvrđivanja kvalitete koja mora biti zdrava za piće sa svim propisanim karakteristikama,prema Pravilniku o zdravstvenoj ispravnosti vode za piće NNbr.47/08.Ispitivanje vrši nadležna medicinska ustanova koja daje i odgovarajući atest.</t>
  </si>
  <si>
    <t>Izvedba priključka građevine na planirani ulični vodovod te ugradnjom potrebnih fazonskih komada i armature u vodomjernookno.Izvedba vodomjernog okna predviđena je u zasebnoj stavci.Sve radove vezane na priključak vodovoda izvodi nadležnokomunalno poduzeće.</t>
  </si>
  <si>
    <t>Dobava i ugradnja kanalskih cijevi i fazonskih komada tipa PVC SN6 sa jačim stjenkama red 3 prema DIN19534 i 8062(normaEN1401)za vanjsku kanalizaciju.Cijevi se polažu na već pripremljenu podlogu u rovu.Spajanje cijevi izvesti prema uputstvu proizvođača.</t>
  </si>
  <si>
    <t>Ispitivanje kanalizacije na vodonepropusnost i funkcionalnost.</t>
  </si>
  <si>
    <t>Dobava i montaža kanala za linijsku odvodnju oborinskih voda jednakovrijednom po sistemu MONOBLOCK RD 200V.Tijelo kanala i pokrovna rešetka izvedeni su monolitno iz polimerbetona natur boje.Građevinska duljina kanala 100cm,građevinska širina 26cm,svjetla širina 20cm,ukupna visina 53cm,težina88/110kg,za razred opterećenja E600 kN u skladu s EN1433.Kanal se izvodi polaganjem na betonsku podlogu marke C25/30 debljine sloja 15cm a potrebno ga je bočno založiti betonom.Gornji rub kanala se izvodi u razini2–5mm ispod kote gotove završne okolne površine.Za čišćenje kanala predvidjeti tipski revizijski elementi 0,6m,s mogućnošću podizanja rešetke razreda opterećenja E600. Spoj na temeljnu kanalizaciju izvesti preko tipskog sabirnog elementa 0,6m s odljevom DN160 debljine 15cm,uključeno sve pripremne i završne radnje.</t>
  </si>
  <si>
    <t xml:space="preserve">kom </t>
  </si>
  <si>
    <t>Dobava i ugradnja tipskog montažnog separatora ulja i masti tipa kao TEHNIXV5000l protoke20l/s. Montaža i ugradnja separatora treba se izvoditi prema uputama proizvođača separatora.Izvedbu potrebne podloge i temeljne ploče za montažu separatora okna treba izvesti prema uputama isporučioca opreme.Zemljani i betonski radovi obračunavaju se posebno.Svi ostali radovi,kao i potreban materijal za montažu separatora sadržani su u jediničnoj cijeni separatora,sve komplet gotovo sa spojem na kanalizaciju.</t>
  </si>
  <si>
    <t>Geodetsko snimanje izvedenog vanjskog vodovoda i kanalizacije od strane ovl. geodeta</t>
  </si>
  <si>
    <t>I-2.</t>
  </si>
  <si>
    <t>IV-1.</t>
  </si>
  <si>
    <t xml:space="preserve"> Izrada habajućeg sloja ceste od asfalt betona deb. 3cm . Ovaj sloj nanosi se nakon preuzimanja po nadzornom organu, sloja od bitumenizir. Šljunka Za izradu ovog sloja treba upotrijebiti plemenitu kamenu sitnež vel. Zrna 0/11 mm, a kao vezivo upotrijebiti BIT. 45 i 60, a točan sastav mješavine određuje se laboratorijski. U pogledu kvalitete materijala za izradu i ugradnju, trebaju zadovoljavati uvjete propisane važećim standardima.</t>
  </si>
  <si>
    <t>V-2.</t>
  </si>
  <si>
    <t>VI</t>
  </si>
  <si>
    <t>VI-2.</t>
  </si>
  <si>
    <t>S</t>
  </si>
  <si>
    <t>M</t>
  </si>
  <si>
    <t>L</t>
  </si>
  <si>
    <t>ECP</t>
  </si>
  <si>
    <t>Dobava materijala iz iskopa ( humusa)- sa deponije gradilišta, te nasipavanje i fino planiranje terena oko objekta na dijelu iza nadstrešnice 1 do ograde,u širini cca 100 cm, te iza nadstrešnice 2 - u širini cca 100 cm,deblj. 20 cm.</t>
  </si>
  <si>
    <t>Izrada, dobava i montaža vertikala za odvod krovne vode. Vertikale se izrađuju iz pocinčanog lima deb. 0,60 mm, četvrtastog presjeka 12/12 cm, koje se obujmicama iz plosnog željeza debljine 8 mm pričvrščuju za horizontalne nosače fasade . U cijeni kompletna vertikala sa odvodom na teren, s potrebnim sitnim materijalom i plosnim pocinčanim, bojenim željezima na svakih cca 130 cm visine. U cijeni koljena i rukavci za 6 vertikala .</t>
  </si>
  <si>
    <t>tip s-50</t>
  </si>
  <si>
    <t>Izvedba priključka projektirane PVC kanalizacije DN200mm na sabirnu jamu i izrada sabirne jame.U cijenu uračunati dobavu i ugradnju potrebog sitnog pribora,spojnog i brtvenog materijala,fazonskog komada,sve komplet gotovo i spojeno.</t>
  </si>
  <si>
    <t>Nabava, doprema i montaža kolnih kliznih vratiju na elektropogon, od čeličnih profila, visine 1,50, zajeno s a svim radovima komplet, sa priključkom na struju, uz izmjeru na licu mjesta. Dužina 7,5m.</t>
  </si>
  <si>
    <t>Izrada, dobava i montaža opšava jednostrešnog krova ( nadstrešnica 1 i 2 ) ispod visečeg žlijeba - vanjski opšav prepusta . Opšav izvesti iz pocinčanog bojenog lima ( kao fasadni lim), deb. 0,6 mm, složenog presjeka razvijene širine 55 cm.U cijeni kompleta opšav s nosačima i svim sitnim materijalom za pričvrščenje, kao i kitanjem trajnoelastičnim kitom.</t>
  </si>
  <si>
    <t>Izvedba vodomjernog okna svijetle veličine 300x150cm iz vodonepropusnog betona C25/30 u potrebnoj glatkoj oplati.Penjalice za silaz u okno su iz betonskog željeza f20mm .Poklopac okna je iz lijevanog željeza veličine 60x60 cm nosivosti A15 sa natpisom"VODOVOD".Dno okna izvesti u padu prema rešetki iz lijevanog željeza bez sifona veličine 20x20cm,čiju odvodnju izvesti sa drenažnom cijevi DN110mm koja se ugrađuje u drenažni pijesak.Cijena sadrži sve komplet gotovo s dobavom i ugradnjom betona u potrebnoj oplati,izradom i montažom armature,lijevano željeznim poklopcem i penjalicama,te lijevano željeznom rešetkom i drenažnom cijevi.Zemljani radovi obračunavaju se posebno.Svi ostali radovi,kao i potreban materijal,izrada i montaža armature sadržani su u jediničnoj cijeni okna-sve komplet gotovo.</t>
  </si>
  <si>
    <t>Dobava, montaža i spajanje na novi priključak:</t>
  </si>
  <si>
    <t>VANJSKO UREĐENJE</t>
  </si>
  <si>
    <t>II-1.1</t>
  </si>
  <si>
    <t xml:space="preserve">Nabava i dovoz materijala za nasipavanje tla, za poravnavanje terena. </t>
  </si>
  <si>
    <t>U cijeni je: - nasipavanje zemljom u sloju 15-30 cm, grubo i fino planiranje. Odabrati kvalitetnu zemlju. Uključeno i sijanje travne smjese 3-4 dag/m2 sa grabljanjem površine uz gnojenje miner.gnojivom jednokratno zalijevanje. Sve po m3 nasipanog humusa (bez rastresitosti)</t>
  </si>
  <si>
    <t>Izrada nasipa i tampona od kamenih i šljunčanih materijala sukladno OTU 2-09.3, odnosno tablici 2-09-3. Izvedba radova, obračun radova i kontrola kvalitete sukladno OTU 2-09. Debljine min 30 cm (tampon u) u sabijenom stanju. Stavka obuhvaća: nabavu, dovoz, nasipavanje, razastiranje, istovar, potrebno vlaženje,</t>
  </si>
  <si>
    <t>Nabava, doprema i montaža industrijske ograde visine 2m, stupovi na razmaku 2,50 m , od pocinčanih plastificiranih panela (kao Betafence i sl.) , uključeno i radovi iskopa i betoniranja temelja, sve do gotovosti.</t>
  </si>
  <si>
    <t>VI-1.1</t>
  </si>
  <si>
    <t xml:space="preserve">Nabava materijala, dovoz i izrada AB potpornog zida na jugoistočnoj i jugozapadnoj strani čestice. Uz sam rub ograde. Visina zida od 1,0 do 2,6 m. </t>
  </si>
  <si>
    <t>Široki strojni iskop humusa i temeljnog tla za poravnavanje čestice prema presjecima u projektu. Iskop vršiti isključivo strojno, a ručno oko instalacija (uključeno u jediničnu cijenu). U cijenu uključiti iskop sa guranjem na stranu i privremenim deponiranjem na gradilištu. Obračun po m3 stvarno izvršenog iskopa tla u sraslom stanju. Napomena: Uz odluku nadzornog inženjera iskopani materijal će se koristiti za zasipavanje zelenih površina a ostatak će se odvesti na deponiju - prijevoz je u st. 4.</t>
  </si>
  <si>
    <r>
      <t xml:space="preserve">Cijevi </t>
    </r>
    <r>
      <rPr>
        <sz val="10"/>
        <color theme="1"/>
        <rFont val="Calibri"/>
        <family val="2"/>
        <charset val="238"/>
      </rPr>
      <t>Ø</t>
    </r>
    <r>
      <rPr>
        <sz val="10"/>
        <color theme="1"/>
        <rFont val="Calibri"/>
        <family val="2"/>
      </rPr>
      <t xml:space="preserve"> 110 za oborinsku odvodnju od slivnika do slivnika, i od slivnika do separatora. </t>
    </r>
  </si>
  <si>
    <t xml:space="preserve">Dobava i montaža polietilenskih PEHD vodovodnih cijevi i fazonskih komada za radni tlak PN10 bara,proizvedenih prema ISO normama i DIN-u 8074 i 8075 s potvrdom o kvaliteti DVG .  </t>
  </si>
  <si>
    <t>DN 50 mm</t>
  </si>
  <si>
    <t>Strojno skidanje humusa na mjestu građenja u sloju debljine do 30 cm (na udaljenosti 50 cm od ruba temelja) , sa guranjem na gradilišnu deponiju, udaljenosti do 50 m.</t>
  </si>
  <si>
    <t>Strojni -djelomično ručni iskop materijala C ktg. , tj. produbljenje iskopa (djelomično ručno dotjerivanje rubova i dna iskopa ) za temelje  natstrešnice, portirnice i betonskih površina dubine cca 80 cm, sa transportom materijala na gradilišni deponij. Stranice i dno iskopa moraju biti pravilni</t>
  </si>
  <si>
    <t>Dobava, nasipavanje i nabijanje šljunčanog materijala u sloju debljine 20 cm, ispod arm.betonske podne ploče nadstrešnice, portirnice i betonskih površina .Nabijanje izvesti u slojevima na zbijenost od ME=40 KN/m2.</t>
  </si>
  <si>
    <t>Planiranje posteljice temelja nakon iskopa s točnošću +- 3 cm, i prosječnim otkopom od 0,05m3/m2 mateijalom C kategorije.</t>
  </si>
  <si>
    <t>I. GRAĐEVINSKO OBRTNIČKI RADOVI - nadstrešnica, portirnica i betonske ploče</t>
  </si>
  <si>
    <t>ZEMLJANI RADOVI - nadstrešnica, portirnica i betonske površine</t>
  </si>
  <si>
    <t>BETONSKI I ARMIRANO BETONSKI RADOVI - nadstrešnica, portirnica i betonske površine</t>
  </si>
  <si>
    <t>Dobava i betoniranje AB temeljnih greda nadstrešnice, portirnice i betoniranih površina betonom C25/30 u dvostranoj oplati, dimenzije greda50/55cm.Presjek betona do 0,20m3/m2.</t>
  </si>
  <si>
    <t>Dobava i betoniranje AB podne ploče nadstrešnice, sa vanjske strane sa zubom 10/6cm,debljine ploče 15 cm u padu, betonom VNP- (vodonepropustnim betonom )tlačne čvrstoče C30/37, presjeka 0,15 m3/m2. Vodonepropustnost se postiže dodavanjem u beton superplastifikatora, kao Sika ViscoCrete 5-800 u omjeru 0,6% na količinu cementa po m3. Upotreba u svemu prema uputi proizvođača. Prilikom betoniranja izvesti i jamu za vagu, dubine 15 cm dimenzija 1,5x1,5 m sa okomitim stranicama. Gornju površinu ab ploče zagladiti do crnog sjaja.Prilikom betoniranja ugraditi sve anker ploče za stupove, kao i čelične "L"profile (u zasebnoj stavci) kao zaštita rubova ploče na ulazima na nadsrtešnicu prilikom transporta viljuškarom, kao i zaštita rubova prostora za vagu .Ploča je dilatirana u poljima od 40 m2, što je uključeno u cijenu. U stavku potrebno uključiti i jedan sloj građ.folije debljine 0,2 mm na ispod ploče , radi manje potrošnje betona.</t>
  </si>
  <si>
    <t>Podbetoniravanje betonomC25/30,u visini od temeljnih stopa do anker ploča i ploče, u oplati.</t>
  </si>
  <si>
    <t>Izrada, dobava i montaža čelične konstrukcije nadstrešnice  , koje se sastoje od slijedećih elemenata:1. Čelični nosivi stupovi: HEA 200 mm, HEA 180 mm,HEA 160 mm, 2. Glavni čelični krovni nosači sSN HE 200 A mm .Sekundarni krovni nosaći - Podrožnice . Fasadni nosači UPN 160 mm5. Krovni spregovi ø 16 mm6. Vertikalni spregovi ø 20 mm7.Fasadni nosaći UPN 160 mm7. Čelične papuče i pločevine8. Spojne ploče , ukrute i vijci, zavari U cijeni kompletna postava s antikorozivnom zaštitom i dvokomponentnom epoksidnom bojom po izoru projektanta.</t>
  </si>
  <si>
    <t>Izrada, dobava i montaža čeličnog pocinčanog "L" profila dim 50/40/4 mm, koji se ugrađuje u podnu AB ploču kao zaštita rubova na ulazima u nadstrešnicu  (zbog ulaza viljuškara u objekat).</t>
  </si>
  <si>
    <t xml:space="preserve">ČELIČNA KONSTRUKCIJA NADSTREŠNICA </t>
  </si>
  <si>
    <t>BRAVARSKI RADOVI - nadstrešnica</t>
  </si>
  <si>
    <t>Dobava i montaža krovnih panela deb. 30 mm, sastavljenih iz gornjeg trapeznog čeličnog pocinčanog bojenog-plastificiranog lima deb. 0,6 mm, ispune od poliuretana debljine 3 cm, te donjeg nisko profiliranog bojenog lima deblj. 0,6 mm.U cijeni kompletno pokrivanje jednostrešnog krovišta, nagiba 9 , sa izvedbom svih proboja na krovu,sa svim sitnim materijalom za pričvrščenje , brtvljenje , kao i bočni opšavi.Boja gornjeg i donjeg lima po izboru projektanta, a u dogovoru s investitorom.Obračun m2 razvijene površine.</t>
  </si>
  <si>
    <t>Dobava materijala i oblagane stražnje fasade nadstrešnice (vertikalna limena obloga) čel. Pocinč. Plastificiranim profiliranim limom , debljine 0,6 mm, koji se pričvrščuje na horizontalne čelične profile. U cijeni kompletna vertikalna obloga, sa početnim u profilom na uzdignutom ab zubu, sa svim pričvrščenjima i kitanjima.</t>
  </si>
  <si>
    <t>VI - UKUPNO :</t>
  </si>
  <si>
    <t xml:space="preserve">pdv 25 % </t>
  </si>
  <si>
    <t>SVEUKUPNO</t>
  </si>
  <si>
    <t>JED.MJ</t>
  </si>
  <si>
    <t>KOLIČINA</t>
  </si>
  <si>
    <t>KOL</t>
  </si>
  <si>
    <t>2.10.</t>
  </si>
  <si>
    <t>2.11.</t>
  </si>
  <si>
    <t>2.12.</t>
  </si>
  <si>
    <t>3.10.</t>
  </si>
  <si>
    <t>3.11.</t>
  </si>
  <si>
    <t>3.12.</t>
  </si>
  <si>
    <t>3.13.</t>
  </si>
  <si>
    <t>5.01.</t>
  </si>
  <si>
    <t>Čišćenje objekta nakon završetka radova i odlaganje otpadnog materijala na deponiju na gradilištu.</t>
  </si>
  <si>
    <t>JED.MJERE</t>
  </si>
  <si>
    <t>TROŠKOVNIK OPREME</t>
  </si>
  <si>
    <t>V. UKUPNO OPREMA</t>
  </si>
  <si>
    <t>Dobava i polaganje u iskopani rov GAL štitnika i upozoravajuće trake s natpisom ''Oprez visoki napon''</t>
  </si>
  <si>
    <t>KOMUNALNI KONTEJNER ZA PRIHVAT SELEKTIRANOG OTPADA ZATVORENI (staklo, drvo, stiropor, kablovi, limenke, metal i čelik, folije, stare baterije+ zauljeni otpad)  - 5 m³</t>
  </si>
  <si>
    <t xml:space="preserve">KOMUNALNI KONTEJNER ZA PRIHVAT SELEKTIRANOG OTPADA ZATVORENI (papir, guma, plastika, bijela tehnika i komunalni otpad) - 10 m³ 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</si>
  <si>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</si>
  <si>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</si>
  <si>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</si>
  <si>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</si>
  <si>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</si>
  <si>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</si>
  <si>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</si>
  <si>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</si>
  <si>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</si>
  <si>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</si>
  <si>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</si>
  <si>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</si>
  <si>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</si>
  <si>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</si>
  <si>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</si>
  <si>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</si>
  <si>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</si>
  <si>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</si>
  <si>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</si>
  <si>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</si>
  <si>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</si>
  <si>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</si>
  <si>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</si>
  <si>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</si>
  <si>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</si>
  <si>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</si>
  <si>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>5.1.</t>
  </si>
  <si>
    <t>5.2.</t>
  </si>
  <si>
    <t>5.3.</t>
  </si>
  <si>
    <t>5.4.</t>
  </si>
  <si>
    <t>EKO KONTEJNER ZA RABLJENE AKOMULATORE, zapremine 1000 lit.- zapremina : V = 1000 litara mogućnost prenošenja viličarom ili ručnim viličarom- kontejner je izrađen iz čeličnog lima Č.0361 - kontejner zaštićen temeljnom i završnom bojom- boja : zelena RAL 6016- unutra zaštićen katranepoksidnom smolom- izrađen prema sustavu ISO 9001 i 14001- certifikat propisa zakona zaštite na radu,tehničkim zahtjevima proizvodnje, općoj sigurnosti i zdravlju pri uporabi radne opreme, pravilnik o ispitivanju radnog okoliša, te strojeva i uređaja sa posebnim opasnostima- izjava o sukladnosti proizvoda</t>
  </si>
  <si>
    <t>EKO KONTEJNER ZA FLUORESCENTNE CIJEVI dužine 1600 mm Dimenzije: 1720 x 720 x 1000 mmTežina : 160 kgNosivost : 1100 kgEko kontejner za stare fluorescentne cijevi namijenjen je za odlaganje, sakupljanje i skladištenje fluorescentnih cijevi dužine 1600 mm i kraćih cijevi kontejner je zatvoren poklopcem koji se jednostavno po potrebi može skinuti robusna i kvalitetna izvedba, laka manipulacija i pražnjenje, s posebno kvalitetnom zaštitom od korozije garancija su dugovječnosti ovog proizvoda Materijal izrade: Č.0361Izvana i iznutra antikorozivno zaštićen temeljnom i završnom crvenom bojom (RAL 3020)</t>
  </si>
  <si>
    <t xml:space="preserve">EKO cisterna za otpadno ulje – V = 1000 litara - zapremina : opremljen je armaturom za prikupljanje i pražnjenje- mogućnost prenošenja viljuškarom,dizalicom- kontejner je izrađen iz čeličnog lima Č.0361 - boja : kataloška zelena RAL 6016- izrađen prema sustavu ISO 9001 i 14001- certifikat propisa zakona zaštite na radu,tehničkim zahtjevima proizvodnje,općoj sigurnosti  i zdravlju pri uporabi radne opreme,pravilnik o ispitivanju radnog okoliša, te strojeva i uređaja sa posebnim opasnostima- izjava o sukladnosti proizvoda, 1 za motorno ulje, 1 za jestivo ulje  </t>
  </si>
  <si>
    <t>METALNI KONTEJNERI ZA SKUPLJANJE TEKSTILA volumena 5 m3. Metalne izvedbe Sistem samozatvaranjemOslonjem na vlastite oslonceBoja ; smeđaNatpis ; prema zahtjevu kupcaDupli sustav zaključavanja</t>
  </si>
  <si>
    <t xml:space="preserve">Montažna kućica kontejner, od 27 m2. U kojem je smještena portirnica i sanitarni čvor </t>
  </si>
  <si>
    <t>MOBILNO EKOLOŠKO SPREMIŠTE ZA SOL I PIJESAK. Cjelokupno spremište je zaštićeno temeljnom i završnom bojom- boja spremišta: zelena RAL 6016- izrađen prema sustavu ISO 9001 i 14001- certifikat propisa zakona zaštite na radu,tehničkim zahtjevima proizvodnje,općoj sigurnosti sigurnosti i zdravlju pri uporabi radne opreme,pravilnik o ispitivanju radnog okoliša, te strojeva i uređaja sa posebnim opasnostima- izjava o sukladnosti proizvoda</t>
  </si>
  <si>
    <t>EKO KONTEJNER ZA MEDICINSKI OTPAD, -kontejner je izrađen iz čeličnog lima Č.0361 - kontejner zaštićen temeljnom i završnom bojom- boja : zelena RAL 6016- izrađen prema sustavu ISO 9001 i 14001- certifikat propisa zakona zaštite na radu,tehničkim zahtjevima proizvodnje, općoj sigurnosti  i zdravlju pri uporabi radne opreme,pravilnik o ispitivanju radnog okoliša, te strojeva i uređaja sa posebnim opasnostima- izjava o sukladnosti proizvoda</t>
  </si>
  <si>
    <t>Redne stezaljke, kabelske uvodnice, sabirnice natpisne pločice, spojni Pok kanali, P/F vodiči sabirnice te ostali sitni spojni i montažni materijal.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</si>
</sst>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28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14" fillId="4" borderId="0" applyNumberFormat="0" applyBorder="0" applyAlignment="0" applyProtection="0"/>
    <xf numFmtId="9" fontId="15" fillId="0" borderId="0" applyFont="0" applyFill="0" applyBorder="0" applyAlignment="0" applyProtection="0"/>
  </cellStyleXfs>
  <cellXfs count="16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4" fillId="2" borderId="0" xfId="0" applyNumberFormat="1" applyFont="1" applyFill="1" applyBorder="1"/>
    <xf numFmtId="4" fontId="3" fillId="2" borderId="0" xfId="0" applyNumberFormat="1" applyFont="1" applyFill="1" applyBorder="1"/>
    <xf numFmtId="4" fontId="5" fillId="2" borderId="0" xfId="0" applyNumberFormat="1" applyFont="1" applyFill="1"/>
    <xf numFmtId="4" fontId="8" fillId="0" borderId="0" xfId="0" applyNumberFormat="1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NumberFormat="1" applyFont="1" applyAlignment="1">
      <alignment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4" fontId="8" fillId="0" borderId="0" xfId="0" applyNumberFormat="1" applyFont="1" applyAlignment="1">
      <alignment wrapText="1"/>
    </xf>
    <xf numFmtId="4" fontId="11" fillId="0" borderId="0" xfId="0" applyNumberFormat="1" applyFont="1"/>
    <xf numFmtId="4" fontId="1" fillId="0" borderId="0" xfId="0" applyNumberFormat="1" applyFont="1"/>
    <xf numFmtId="4" fontId="0" fillId="0" borderId="0" xfId="0" applyNumberFormat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/>
    </xf>
    <xf numFmtId="0" fontId="8" fillId="0" borderId="0" xfId="0" applyFont="1" applyAlignment="1">
      <alignment horizontal="left" wrapText="1"/>
    </xf>
    <xf numFmtId="4" fontId="14" fillId="4" borderId="0" xfId="2" applyNumberFormat="1"/>
    <xf numFmtId="4" fontId="1" fillId="0" borderId="0" xfId="0" applyNumberFormat="1" applyFont="1" applyAlignment="1">
      <alignment horizontal="center" vertical="center" textRotation="180"/>
    </xf>
    <xf numFmtId="9" fontId="0" fillId="0" borderId="0" xfId="3" applyFont="1"/>
    <xf numFmtId="0" fontId="0" fillId="0" borderId="0" xfId="0" applyBorder="1"/>
    <xf numFmtId="4" fontId="7" fillId="0" borderId="0" xfId="0" applyNumberFormat="1" applyFont="1"/>
    <xf numFmtId="4" fontId="1" fillId="0" borderId="1" xfId="0" applyNumberFormat="1" applyFont="1" applyBorder="1"/>
    <xf numFmtId="4" fontId="6" fillId="3" borderId="1" xfId="1" applyNumberFormat="1" applyBorder="1"/>
    <xf numFmtId="0" fontId="7" fillId="0" borderId="0" xfId="0" applyFont="1" applyAlignment="1">
      <alignment horizontal="justify" wrapText="1"/>
    </xf>
    <xf numFmtId="0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wrapText="1"/>
    </xf>
    <xf numFmtId="4" fontId="0" fillId="0" borderId="2" xfId="0" applyNumberFormat="1" applyBorder="1"/>
    <xf numFmtId="0" fontId="0" fillId="0" borderId="2" xfId="0" applyBorder="1"/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4" fontId="0" fillId="0" borderId="0" xfId="0" applyNumberFormat="1" applyFill="1"/>
    <xf numFmtId="0" fontId="8" fillId="0" borderId="0" xfId="0" applyFont="1" applyBorder="1" applyAlignment="1">
      <alignment wrapText="1"/>
    </xf>
    <xf numFmtId="4" fontId="9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0" fontId="0" fillId="0" borderId="0" xfId="0" applyNumberFormat="1" applyAlignment="1">
      <alignment vertical="top"/>
    </xf>
    <xf numFmtId="4" fontId="8" fillId="0" borderId="0" xfId="0" applyNumberFormat="1" applyFont="1" applyBorder="1"/>
    <xf numFmtId="0" fontId="18" fillId="0" borderId="0" xfId="0" applyFont="1" applyBorder="1" applyAlignment="1">
      <alignment wrapText="1"/>
    </xf>
    <xf numFmtId="4" fontId="0" fillId="0" borderId="0" xfId="0" applyNumberFormat="1" applyFill="1" applyBorder="1"/>
    <xf numFmtId="4" fontId="8" fillId="0" borderId="0" xfId="0" applyNumberFormat="1" applyFont="1" applyFill="1"/>
    <xf numFmtId="4" fontId="19" fillId="0" borderId="0" xfId="0" applyNumberFormat="1" applyFont="1"/>
    <xf numFmtId="4" fontId="12" fillId="0" borderId="0" xfId="0" applyNumberFormat="1" applyFont="1" applyFill="1"/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center" wrapText="1"/>
    </xf>
    <xf numFmtId="0" fontId="6" fillId="0" borderId="0" xfId="1" applyFill="1"/>
    <xf numFmtId="0" fontId="20" fillId="0" borderId="0" xfId="1" applyFont="1" applyFill="1"/>
    <xf numFmtId="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4" fontId="21" fillId="0" borderId="0" xfId="0" applyNumberFormat="1" applyFont="1"/>
    <xf numFmtId="4" fontId="20" fillId="0" borderId="0" xfId="0" applyNumberFormat="1" applyFont="1" applyAlignment="1">
      <alignment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21" fillId="0" borderId="0" xfId="0" applyFont="1"/>
    <xf numFmtId="0" fontId="8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16" fontId="0" fillId="0" borderId="0" xfId="0" applyNumberFormat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4" fontId="0" fillId="0" borderId="3" xfId="0" applyNumberFormat="1" applyBorder="1"/>
    <xf numFmtId="4" fontId="0" fillId="0" borderId="4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8" fillId="0" borderId="0" xfId="0" applyNumberFormat="1" applyFont="1" applyFill="1" applyAlignment="1">
      <alignment wrapText="1"/>
    </xf>
    <xf numFmtId="4" fontId="0" fillId="0" borderId="3" xfId="0" applyNumberFormat="1" applyFill="1" applyBorder="1"/>
    <xf numFmtId="4" fontId="0" fillId="0" borderId="2" xfId="0" applyNumberFormat="1" applyFill="1" applyBorder="1"/>
    <xf numFmtId="4" fontId="0" fillId="0" borderId="5" xfId="0" applyNumberFormat="1" applyFill="1" applyBorder="1"/>
    <xf numFmtId="4" fontId="21" fillId="0" borderId="0" xfId="0" applyNumberFormat="1" applyFont="1" applyFill="1"/>
    <xf numFmtId="4" fontId="7" fillId="0" borderId="0" xfId="0" applyNumberFormat="1" applyFont="1" applyFill="1"/>
    <xf numFmtId="0" fontId="10" fillId="0" borderId="0" xfId="0" applyFont="1" applyFill="1" applyAlignment="1">
      <alignment wrapText="1"/>
    </xf>
    <xf numFmtId="4" fontId="8" fillId="0" borderId="3" xfId="0" applyNumberFormat="1" applyFont="1" applyBorder="1"/>
    <xf numFmtId="4" fontId="4" fillId="0" borderId="3" xfId="0" applyNumberFormat="1" applyFont="1" applyFill="1" applyBorder="1"/>
    <xf numFmtId="4" fontId="8" fillId="0" borderId="3" xfId="0" applyNumberFormat="1" applyFont="1" applyFill="1" applyBorder="1"/>
    <xf numFmtId="4" fontId="21" fillId="0" borderId="5" xfId="0" applyNumberFormat="1" applyFont="1" applyFill="1" applyBorder="1"/>
    <xf numFmtId="4" fontId="21" fillId="0" borderId="1" xfId="0" applyNumberFormat="1" applyFont="1" applyFill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wrapText="1"/>
    </xf>
    <xf numFmtId="0" fontId="0" fillId="0" borderId="3" xfId="0" applyBorder="1"/>
    <xf numFmtId="4" fontId="21" fillId="0" borderId="5" xfId="0" applyNumberFormat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4" fontId="0" fillId="0" borderId="5" xfId="0" applyNumberFormat="1" applyBorder="1"/>
    <xf numFmtId="0" fontId="20" fillId="0" borderId="0" xfId="1" applyFont="1" applyFill="1" applyBorder="1"/>
    <xf numFmtId="0" fontId="21" fillId="0" borderId="1" xfId="0" applyFont="1" applyFill="1" applyBorder="1" applyAlignment="1">
      <alignment wrapText="1"/>
    </xf>
    <xf numFmtId="0" fontId="21" fillId="0" borderId="0" xfId="0" applyFont="1" applyFill="1" applyAlignment="1">
      <alignment vertical="top"/>
    </xf>
    <xf numFmtId="0" fontId="21" fillId="0" borderId="1" xfId="0" applyFont="1" applyFill="1" applyBorder="1"/>
    <xf numFmtId="4" fontId="21" fillId="0" borderId="0" xfId="0" applyNumberFormat="1" applyFont="1" applyBorder="1"/>
    <xf numFmtId="4" fontId="0" fillId="0" borderId="0" xfId="0" applyNumberFormat="1" applyBorder="1" applyAlignment="1">
      <alignment wrapText="1"/>
    </xf>
    <xf numFmtId="4" fontId="13" fillId="0" borderId="0" xfId="1" applyNumberFormat="1" applyFont="1" applyFill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4" fontId="3" fillId="5" borderId="0" xfId="0" applyNumberFormat="1" applyFont="1" applyFill="1" applyBorder="1"/>
    <xf numFmtId="0" fontId="2" fillId="5" borderId="0" xfId="0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4" fontId="16" fillId="5" borderId="0" xfId="0" applyNumberFormat="1" applyFont="1" applyFill="1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7" fillId="0" borderId="0" xfId="0" applyNumberFormat="1" applyFont="1" applyBorder="1"/>
    <xf numFmtId="0" fontId="7" fillId="0" borderId="0" xfId="0" applyFont="1" applyBorder="1"/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justify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justify" wrapText="1"/>
    </xf>
    <xf numFmtId="4" fontId="16" fillId="2" borderId="0" xfId="0" applyNumberFormat="1" applyFont="1" applyFill="1"/>
    <xf numFmtId="0" fontId="0" fillId="0" borderId="0" xfId="0" applyNumberFormat="1" applyAlignment="1">
      <alignment horizontal="justify" vertical="center" wrapText="1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/>
    </xf>
    <xf numFmtId="4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24" fillId="2" borderId="0" xfId="0" applyNumberFormat="1" applyFont="1" applyFill="1"/>
    <xf numFmtId="0" fontId="7" fillId="0" borderId="0" xfId="0" applyFont="1" applyAlignment="1">
      <alignment horizontal="justify"/>
    </xf>
    <xf numFmtId="4" fontId="7" fillId="5" borderId="0" xfId="0" applyNumberFormat="1" applyFont="1" applyFill="1" applyBorder="1"/>
    <xf numFmtId="4" fontId="2" fillId="5" borderId="0" xfId="0" applyNumberFormat="1" applyFont="1" applyFill="1" applyBorder="1"/>
    <xf numFmtId="0" fontId="0" fillId="0" borderId="0" xfId="0" applyNumberFormat="1" applyAlignment="1">
      <alignment horizontal="center" vertical="center" wrapText="1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center" wrapText="1"/>
    </xf>
    <xf numFmtId="0" fontId="0" fillId="5" borderId="0" xfId="0" applyFill="1" applyAlignment="1">
      <alignment horizontal="justify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1" xfId="0" applyNumberFormat="1" applyFont="1" applyBorder="1"/>
    <xf numFmtId="0" fontId="0" fillId="5" borderId="0" xfId="0" applyNumberFormat="1" applyFill="1" applyAlignment="1">
      <alignment horizontal="justify" vertical="top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right" vertical="center"/>
    </xf>
    <xf numFmtId="4" fontId="17" fillId="0" borderId="0" xfId="0" applyNumberFormat="1" applyFont="1" applyAlignment="1">
      <alignment vertical="center" wrapText="1"/>
    </xf>
  </cellXfs>
  <cellStyles count="4">
    <cellStyle name="Dobro" xfId="2" builtinId="26"/>
    <cellStyle name="Loše" xfId="1" builtinId="27"/>
    <cellStyle name="Obično" xfId="0" builtinId="0"/>
    <cellStyle name="Postota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43"/>
  <sheetViews>
    <sheetView tabSelected="1" view="pageLayout" zoomScaleSheetLayoutView="80" workbookViewId="0">
      <selection activeCell="C5" sqref="C5"/>
    </sheetView>
  </sheetViews>
  <sheetFormatPr defaultRowHeight="15"/>
  <cols>
    <col min="1" max="1" width="5" customWidth="1"/>
    <col min="2" max="2" width="33.5703125" customWidth="1"/>
    <col min="3" max="3" width="18.140625" style="21" customWidth="1"/>
    <col min="4" max="4" width="7.28515625" style="1" customWidth="1"/>
  </cols>
  <sheetData>
    <row r="3" spans="1:5" s="1" customFormat="1">
      <c r="A3"/>
      <c r="B3" t="s">
        <v>86</v>
      </c>
      <c r="C3" s="21"/>
      <c r="E3"/>
    </row>
    <row r="5" spans="1:5" s="1" customFormat="1">
      <c r="A5" t="s">
        <v>186</v>
      </c>
      <c r="B5" t="s">
        <v>89</v>
      </c>
      <c r="C5" s="21">
        <f>Građevinski!F92</f>
        <v>0</v>
      </c>
      <c r="E5"/>
    </row>
    <row r="7" spans="1:5" s="1" customFormat="1">
      <c r="A7" t="s">
        <v>233</v>
      </c>
      <c r="B7" t="s">
        <v>182</v>
      </c>
      <c r="C7" s="21">
        <f>Hidroinstalacije!F129</f>
        <v>0</v>
      </c>
      <c r="E7"/>
    </row>
    <row r="8" spans="1:5" s="1" customFormat="1">
      <c r="A8"/>
      <c r="B8"/>
      <c r="C8" s="21"/>
      <c r="E8"/>
    </row>
    <row r="9" spans="1:5" s="1" customFormat="1">
      <c r="A9" t="s">
        <v>234</v>
      </c>
      <c r="B9" t="s">
        <v>184</v>
      </c>
      <c r="C9" s="21">
        <f>'Vanjsko uređenje'!F117</f>
        <v>0</v>
      </c>
      <c r="E9"/>
    </row>
    <row r="10" spans="1:5" s="1" customFormat="1">
      <c r="A10"/>
      <c r="B10"/>
      <c r="C10" s="21"/>
      <c r="E10"/>
    </row>
    <row r="11" spans="1:5" s="1" customFormat="1">
      <c r="A11" t="s">
        <v>236</v>
      </c>
      <c r="B11" t="s">
        <v>183</v>
      </c>
      <c r="C11" s="21">
        <f>Elektroinstalacije!H140</f>
        <v>0</v>
      </c>
      <c r="E11"/>
    </row>
    <row r="13" spans="1:5" s="1" customFormat="1">
      <c r="A13" s="6" t="s">
        <v>235</v>
      </c>
      <c r="B13" s="6" t="s">
        <v>185</v>
      </c>
      <c r="C13" s="22">
        <f>Oprema!M34</f>
        <v>0</v>
      </c>
      <c r="D13" s="7"/>
      <c r="E13"/>
    </row>
    <row r="14" spans="1:5" s="26" customFormat="1" ht="22.5" customHeight="1">
      <c r="A14" s="23"/>
      <c r="B14" s="24" t="s">
        <v>30</v>
      </c>
      <c r="C14" s="25">
        <f>SUM(C5:C13)</f>
        <v>0</v>
      </c>
      <c r="D14" s="112"/>
      <c r="E14" s="23"/>
    </row>
    <row r="16" spans="1:5">
      <c r="B16" s="113"/>
      <c r="C16" s="114"/>
      <c r="D16" s="33"/>
    </row>
    <row r="17" spans="2:3">
      <c r="B17" s="113" t="s">
        <v>340</v>
      </c>
      <c r="C17" s="114"/>
    </row>
    <row r="18" spans="2:3">
      <c r="B18" s="113" t="s">
        <v>341</v>
      </c>
      <c r="C18" s="114"/>
    </row>
    <row r="19" spans="2:3">
      <c r="B19" s="113"/>
      <c r="C19" s="114"/>
    </row>
    <row r="143" spans="1:2">
      <c r="A143" s="27"/>
      <c r="B143" s="27"/>
    </row>
  </sheetData>
  <pageMargins left="0.7" right="0.7" top="0.75" bottom="0.75" header="0.3" footer="0.3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93"/>
  <sheetViews>
    <sheetView view="pageBreakPreview" topLeftCell="A78" zoomScale="90" zoomScaleSheetLayoutView="90" workbookViewId="0">
      <selection activeCell="F8" sqref="F8"/>
    </sheetView>
  </sheetViews>
  <sheetFormatPr defaultRowHeight="15"/>
  <cols>
    <col min="1" max="1" width="9.28515625" style="49" bestFit="1" customWidth="1"/>
    <col min="2" max="2" width="63.28515625" style="13" customWidth="1"/>
    <col min="3" max="3" width="9.7109375" style="13" customWidth="1"/>
    <col min="4" max="4" width="14.42578125" style="17" customWidth="1"/>
    <col min="5" max="5" width="13.140625" style="4" customWidth="1"/>
    <col min="6" max="6" width="17.42578125" style="1" customWidth="1"/>
    <col min="7" max="7" width="9.140625" style="69"/>
  </cols>
  <sheetData>
    <row r="2" spans="1:7" ht="37.5">
      <c r="B2" s="54" t="s">
        <v>327</v>
      </c>
      <c r="C2" s="54"/>
      <c r="D2" s="55"/>
    </row>
    <row r="3" spans="1:7" ht="18.75">
      <c r="B3" s="54"/>
      <c r="C3" s="54"/>
      <c r="D3" s="55"/>
    </row>
    <row r="4" spans="1:7">
      <c r="B4" s="12"/>
      <c r="C4" s="12"/>
      <c r="D4" s="48"/>
    </row>
    <row r="5" spans="1:7">
      <c r="A5" s="49" t="s">
        <v>258</v>
      </c>
      <c r="B5" s="51" t="s">
        <v>259</v>
      </c>
      <c r="C5" s="13" t="s">
        <v>260</v>
      </c>
      <c r="D5" s="52" t="s">
        <v>261</v>
      </c>
      <c r="E5" s="4" t="s">
        <v>262</v>
      </c>
      <c r="F5" s="1" t="s">
        <v>30</v>
      </c>
    </row>
    <row r="6" spans="1:7">
      <c r="A6" s="49" t="s">
        <v>264</v>
      </c>
      <c r="B6" s="12" t="s">
        <v>328</v>
      </c>
      <c r="C6" s="12"/>
      <c r="D6" s="48"/>
    </row>
    <row r="7" spans="1:7" ht="52.5" customHeight="1">
      <c r="A7" s="49" t="s">
        <v>255</v>
      </c>
      <c r="B7" s="13" t="s">
        <v>323</v>
      </c>
    </row>
    <row r="8" spans="1:7">
      <c r="C8" s="13" t="s">
        <v>254</v>
      </c>
      <c r="D8" s="17">
        <v>157</v>
      </c>
      <c r="F8" s="1">
        <f>D8*E8</f>
        <v>0</v>
      </c>
      <c r="G8" s="69" t="s">
        <v>299</v>
      </c>
    </row>
    <row r="10" spans="1:7" ht="64.5">
      <c r="A10" s="79" t="s">
        <v>256</v>
      </c>
      <c r="B10" s="14" t="s">
        <v>324</v>
      </c>
    </row>
    <row r="11" spans="1:7">
      <c r="C11" s="13" t="s">
        <v>254</v>
      </c>
      <c r="D11" s="17">
        <v>53</v>
      </c>
      <c r="F11" s="1">
        <f>D11*E11</f>
        <v>0</v>
      </c>
      <c r="G11" s="69" t="s">
        <v>299</v>
      </c>
    </row>
    <row r="13" spans="1:7" ht="26.25">
      <c r="A13" s="53" t="s">
        <v>257</v>
      </c>
      <c r="B13" s="13" t="s">
        <v>326</v>
      </c>
    </row>
    <row r="14" spans="1:7">
      <c r="C14" s="13" t="s">
        <v>263</v>
      </c>
      <c r="D14" s="17">
        <v>66</v>
      </c>
      <c r="F14" s="1">
        <f>D14*E14</f>
        <v>0</v>
      </c>
      <c r="G14" s="69" t="s">
        <v>299</v>
      </c>
    </row>
    <row r="16" spans="1:7" ht="61.5" customHeight="1">
      <c r="A16" s="49" t="s">
        <v>92</v>
      </c>
      <c r="B16" s="13" t="s">
        <v>325</v>
      </c>
    </row>
    <row r="17" spans="1:7">
      <c r="C17" s="13" t="s">
        <v>254</v>
      </c>
      <c r="D17" s="17">
        <v>105</v>
      </c>
      <c r="F17" s="1">
        <f>D17*E17</f>
        <v>0</v>
      </c>
      <c r="G17" s="69" t="s">
        <v>299</v>
      </c>
    </row>
    <row r="19" spans="1:7" ht="64.5">
      <c r="A19" s="49" t="s">
        <v>93</v>
      </c>
      <c r="B19" s="14" t="s">
        <v>97</v>
      </c>
      <c r="C19" s="14"/>
    </row>
    <row r="20" spans="1:7">
      <c r="C20" s="13" t="s">
        <v>254</v>
      </c>
      <c r="D20" s="17">
        <v>13.5</v>
      </c>
      <c r="F20" s="1">
        <f>D20*E20</f>
        <v>0</v>
      </c>
      <c r="G20" s="69" t="s">
        <v>299</v>
      </c>
    </row>
    <row r="22" spans="1:7" ht="51.75">
      <c r="A22" s="79" t="s">
        <v>95</v>
      </c>
      <c r="B22" s="14" t="s">
        <v>303</v>
      </c>
      <c r="C22" s="14" t="s">
        <v>254</v>
      </c>
      <c r="D22" s="17">
        <v>11</v>
      </c>
      <c r="F22" s="1">
        <f>D22*E22</f>
        <v>0</v>
      </c>
      <c r="G22" s="69" t="s">
        <v>299</v>
      </c>
    </row>
    <row r="24" spans="1:7" ht="39">
      <c r="A24" s="49" t="s">
        <v>96</v>
      </c>
      <c r="B24" s="13" t="s">
        <v>98</v>
      </c>
      <c r="C24" s="13" t="s">
        <v>254</v>
      </c>
      <c r="D24" s="17">
        <v>53</v>
      </c>
      <c r="F24" s="1">
        <f>D24*E24</f>
        <v>0</v>
      </c>
      <c r="G24" s="69" t="s">
        <v>299</v>
      </c>
    </row>
    <row r="25" spans="1:7" ht="15.75" thickBot="1">
      <c r="A25" s="64"/>
      <c r="B25" s="77"/>
      <c r="C25" s="77"/>
      <c r="D25" s="78"/>
      <c r="E25" s="42"/>
      <c r="F25" s="42"/>
    </row>
    <row r="26" spans="1:7" ht="15.75" thickBot="1">
      <c r="A26" s="81"/>
      <c r="B26" s="82" t="s">
        <v>99</v>
      </c>
      <c r="C26" s="82"/>
      <c r="D26" s="83"/>
      <c r="E26" s="84"/>
      <c r="F26" s="88">
        <f>SUM(F8:F25)</f>
        <v>0</v>
      </c>
      <c r="G26" s="69" t="s">
        <v>299</v>
      </c>
    </row>
    <row r="28" spans="1:7" ht="26.25">
      <c r="A28" s="49" t="s">
        <v>100</v>
      </c>
      <c r="B28" s="12" t="s">
        <v>329</v>
      </c>
      <c r="C28" s="12"/>
      <c r="D28" s="48"/>
    </row>
    <row r="30" spans="1:7" ht="51.75">
      <c r="A30" s="49" t="s">
        <v>102</v>
      </c>
      <c r="B30" s="87" t="s">
        <v>103</v>
      </c>
      <c r="C30" s="14"/>
    </row>
    <row r="31" spans="1:7">
      <c r="C31" s="13" t="s">
        <v>254</v>
      </c>
      <c r="D31" s="17">
        <v>6.6</v>
      </c>
      <c r="F31" s="1">
        <f>D31*E31</f>
        <v>0</v>
      </c>
    </row>
    <row r="33" spans="1:7" ht="41.25" customHeight="1">
      <c r="A33" s="49" t="s">
        <v>104</v>
      </c>
      <c r="B33" s="13" t="s">
        <v>330</v>
      </c>
    </row>
    <row r="34" spans="1:7">
      <c r="B34" s="13" t="s">
        <v>111</v>
      </c>
      <c r="C34" s="13" t="s">
        <v>91</v>
      </c>
      <c r="D34" s="17">
        <v>53</v>
      </c>
      <c r="F34" s="1">
        <f>D34*E34</f>
        <v>0</v>
      </c>
    </row>
    <row r="35" spans="1:7">
      <c r="B35" s="13" t="s">
        <v>112</v>
      </c>
      <c r="C35" s="13" t="s">
        <v>94</v>
      </c>
      <c r="D35" s="17">
        <v>148.22999999999999</v>
      </c>
      <c r="F35" s="1">
        <f>D35*E35</f>
        <v>0</v>
      </c>
    </row>
    <row r="37" spans="1:7" ht="186" customHeight="1">
      <c r="A37" s="56" t="s">
        <v>105</v>
      </c>
      <c r="B37" s="14" t="s">
        <v>331</v>
      </c>
      <c r="C37" s="14"/>
    </row>
    <row r="38" spans="1:7">
      <c r="B38" s="13" t="s">
        <v>107</v>
      </c>
      <c r="C38" s="13" t="s">
        <v>91</v>
      </c>
      <c r="D38" s="17">
        <v>88</v>
      </c>
      <c r="F38" s="1">
        <f>D38*E38</f>
        <v>0</v>
      </c>
    </row>
    <row r="39" spans="1:7">
      <c r="B39" s="13" t="s">
        <v>108</v>
      </c>
      <c r="C39" s="13" t="s">
        <v>94</v>
      </c>
      <c r="D39" s="17">
        <v>88</v>
      </c>
      <c r="F39" s="1">
        <f>D39*E39</f>
        <v>0</v>
      </c>
    </row>
    <row r="40" spans="1:7">
      <c r="B40" s="13" t="s">
        <v>109</v>
      </c>
      <c r="C40" s="13" t="s">
        <v>265</v>
      </c>
      <c r="D40" s="17">
        <v>13.2</v>
      </c>
      <c r="F40" s="1">
        <f>D40*E40</f>
        <v>0</v>
      </c>
    </row>
    <row r="41" spans="1:7" s="1" customFormat="1">
      <c r="A41" s="50"/>
      <c r="B41" s="13"/>
      <c r="C41" s="13"/>
      <c r="D41" s="17"/>
      <c r="E41" s="4"/>
      <c r="G41" s="69"/>
    </row>
    <row r="42" spans="1:7" s="1" customFormat="1" ht="29.25" customHeight="1">
      <c r="A42" s="50" t="s">
        <v>106</v>
      </c>
      <c r="B42" s="13" t="s">
        <v>332</v>
      </c>
      <c r="C42" s="13"/>
      <c r="D42" s="17"/>
      <c r="E42" s="4"/>
      <c r="G42" s="69"/>
    </row>
    <row r="43" spans="1:7" s="1" customFormat="1">
      <c r="A43" s="50"/>
      <c r="B43" s="13" t="s">
        <v>111</v>
      </c>
      <c r="C43" s="13" t="s">
        <v>91</v>
      </c>
      <c r="D43" s="17">
        <v>1</v>
      </c>
      <c r="E43" s="4"/>
      <c r="F43" s="1">
        <f>D43*E43</f>
        <v>0</v>
      </c>
      <c r="G43" s="69"/>
    </row>
    <row r="44" spans="1:7" s="1" customFormat="1">
      <c r="A44" s="50"/>
      <c r="B44" s="13" t="s">
        <v>112</v>
      </c>
      <c r="C44" s="13" t="s">
        <v>94</v>
      </c>
      <c r="D44" s="17">
        <v>15</v>
      </c>
      <c r="E44" s="4"/>
      <c r="F44" s="1">
        <f>D44*E44</f>
        <v>0</v>
      </c>
      <c r="G44" s="69"/>
    </row>
    <row r="45" spans="1:7" s="1" customFormat="1">
      <c r="A45" s="50"/>
      <c r="B45" s="13"/>
      <c r="C45" s="13"/>
      <c r="D45" s="17"/>
      <c r="E45" s="4"/>
      <c r="G45" s="69"/>
    </row>
    <row r="46" spans="1:7" s="1" customFormat="1" ht="55.5" customHeight="1">
      <c r="A46" s="50" t="s">
        <v>110</v>
      </c>
      <c r="B46" s="13" t="s">
        <v>113</v>
      </c>
      <c r="C46" s="13"/>
      <c r="D46" s="17"/>
      <c r="E46" s="4"/>
      <c r="G46" s="69"/>
    </row>
    <row r="47" spans="1:7" s="1" customFormat="1">
      <c r="A47" s="50"/>
      <c r="B47" s="13" t="s">
        <v>114</v>
      </c>
      <c r="C47" s="13" t="s">
        <v>115</v>
      </c>
      <c r="D47" s="17">
        <v>6234</v>
      </c>
      <c r="E47" s="4"/>
      <c r="F47" s="1">
        <f>D47*E47</f>
        <v>0</v>
      </c>
      <c r="G47" s="69"/>
    </row>
    <row r="48" spans="1:7" s="1" customFormat="1">
      <c r="A48" s="50"/>
      <c r="B48" s="13" t="s">
        <v>116</v>
      </c>
      <c r="C48" s="13" t="s">
        <v>115</v>
      </c>
      <c r="D48" s="17">
        <v>4156</v>
      </c>
      <c r="E48" s="4"/>
      <c r="F48" s="1">
        <f>D48*E48</f>
        <v>0</v>
      </c>
      <c r="G48" s="69"/>
    </row>
    <row r="49" spans="1:7" s="1" customFormat="1" ht="15.75" thickBot="1">
      <c r="A49" s="80"/>
      <c r="B49" s="77"/>
      <c r="C49" s="77"/>
      <c r="D49" s="78"/>
      <c r="E49" s="42"/>
      <c r="F49" s="89"/>
      <c r="G49" s="69"/>
    </row>
    <row r="50" spans="1:7" s="1" customFormat="1" ht="15.75" thickBot="1">
      <c r="A50" s="85"/>
      <c r="B50" s="82" t="s">
        <v>117</v>
      </c>
      <c r="C50" s="82"/>
      <c r="D50" s="83"/>
      <c r="E50" s="84"/>
      <c r="F50" s="90">
        <f>SUM(F31:F49)</f>
        <v>0</v>
      </c>
      <c r="G50" s="69"/>
    </row>
    <row r="51" spans="1:7" s="1" customFormat="1">
      <c r="A51" s="50"/>
      <c r="B51" s="13"/>
      <c r="C51" s="13"/>
      <c r="D51" s="17"/>
      <c r="E51" s="4"/>
      <c r="F51" s="46"/>
      <c r="G51" s="69"/>
    </row>
    <row r="52" spans="1:7" s="1" customFormat="1">
      <c r="A52" s="50"/>
      <c r="B52" s="13"/>
      <c r="C52" s="13"/>
      <c r="D52" s="17"/>
      <c r="E52" s="4"/>
      <c r="G52" s="69"/>
    </row>
    <row r="53" spans="1:7" s="1" customFormat="1">
      <c r="A53" s="50" t="s">
        <v>266</v>
      </c>
      <c r="B53" s="12" t="s">
        <v>336</v>
      </c>
      <c r="C53" s="12"/>
      <c r="D53" s="48"/>
      <c r="E53" s="4"/>
      <c r="G53" s="69"/>
    </row>
    <row r="54" spans="1:7" s="1" customFormat="1">
      <c r="A54" s="50"/>
      <c r="B54" s="12"/>
      <c r="C54" s="12"/>
      <c r="D54" s="48"/>
      <c r="E54" s="4"/>
      <c r="G54" s="69"/>
    </row>
    <row r="55" spans="1:7" s="1" customFormat="1" ht="142.5" customHeight="1">
      <c r="A55" s="50"/>
      <c r="B55" s="14" t="s">
        <v>119</v>
      </c>
      <c r="C55" s="14"/>
      <c r="D55" s="17"/>
      <c r="E55" s="4"/>
      <c r="G55" s="69"/>
    </row>
    <row r="56" spans="1:7" s="1" customFormat="1">
      <c r="A56" s="50"/>
      <c r="B56" s="13"/>
      <c r="C56" s="13"/>
      <c r="D56" s="17"/>
      <c r="E56" s="4"/>
      <c r="G56" s="69"/>
    </row>
    <row r="57" spans="1:7" s="1" customFormat="1">
      <c r="A57" s="50" t="s">
        <v>120</v>
      </c>
      <c r="B57" s="12" t="s">
        <v>335</v>
      </c>
      <c r="C57" s="12"/>
      <c r="D57" s="48"/>
      <c r="E57" s="4"/>
      <c r="G57" s="69"/>
    </row>
    <row r="58" spans="1:7" s="1" customFormat="1" ht="128.25" customHeight="1">
      <c r="A58" s="50"/>
      <c r="B58" s="14" t="s">
        <v>333</v>
      </c>
      <c r="C58" s="14"/>
      <c r="D58" s="17"/>
      <c r="E58" s="4"/>
      <c r="G58" s="69"/>
    </row>
    <row r="59" spans="1:7" s="1" customFormat="1">
      <c r="A59" s="50"/>
      <c r="B59" s="13"/>
      <c r="C59" s="13" t="s">
        <v>94</v>
      </c>
      <c r="D59" s="17">
        <v>96</v>
      </c>
      <c r="E59" s="4"/>
      <c r="F59" s="1">
        <f>D59*E59</f>
        <v>0</v>
      </c>
      <c r="G59" s="69" t="s">
        <v>300</v>
      </c>
    </row>
    <row r="60" spans="1:7" s="1" customFormat="1">
      <c r="A60" s="50"/>
      <c r="B60" s="13"/>
      <c r="C60" s="13"/>
      <c r="D60" s="17"/>
      <c r="E60" s="4"/>
      <c r="F60" s="4"/>
      <c r="G60" s="69"/>
    </row>
    <row r="61" spans="1:7" s="1" customFormat="1" ht="39">
      <c r="A61" s="50" t="s">
        <v>121</v>
      </c>
      <c r="B61" s="13" t="s">
        <v>334</v>
      </c>
      <c r="C61" s="13"/>
      <c r="D61" s="17"/>
      <c r="E61" s="4"/>
      <c r="G61" s="69"/>
    </row>
    <row r="62" spans="1:7" s="1" customFormat="1">
      <c r="A62" s="50"/>
      <c r="B62" s="13"/>
      <c r="C62" s="13" t="s">
        <v>265</v>
      </c>
      <c r="D62" s="17">
        <v>20</v>
      </c>
      <c r="E62" s="4"/>
      <c r="F62" s="1">
        <f>D62*E62</f>
        <v>0</v>
      </c>
      <c r="G62" s="69" t="s">
        <v>300</v>
      </c>
    </row>
    <row r="63" spans="1:7" s="1" customFormat="1" ht="15.75" thickBot="1">
      <c r="A63" s="80"/>
      <c r="B63" s="77"/>
      <c r="C63" s="77"/>
      <c r="D63" s="78"/>
      <c r="E63" s="42"/>
      <c r="F63" s="89"/>
      <c r="G63" s="69"/>
    </row>
    <row r="64" spans="1:7" s="1" customFormat="1" ht="15.75" thickBot="1">
      <c r="A64" s="85"/>
      <c r="B64" s="82" t="s">
        <v>122</v>
      </c>
      <c r="C64" s="82"/>
      <c r="D64" s="83"/>
      <c r="E64" s="84"/>
      <c r="F64" s="90">
        <f>SUM(F56:F63)</f>
        <v>0</v>
      </c>
      <c r="G64" s="69" t="s">
        <v>300</v>
      </c>
    </row>
    <row r="65" spans="1:7" s="1" customFormat="1">
      <c r="A65" s="50"/>
      <c r="B65" s="13"/>
      <c r="C65" s="13"/>
      <c r="D65" s="17"/>
      <c r="E65" s="4"/>
      <c r="G65" s="69"/>
    </row>
    <row r="66" spans="1:7" s="1" customFormat="1">
      <c r="A66" s="50" t="s">
        <v>123</v>
      </c>
      <c r="B66" s="12" t="s">
        <v>124</v>
      </c>
      <c r="C66" s="12"/>
      <c r="D66" s="48"/>
      <c r="E66" s="4"/>
      <c r="G66" s="69"/>
    </row>
    <row r="67" spans="1:7" s="1" customFormat="1">
      <c r="A67" s="50"/>
      <c r="B67" s="13"/>
      <c r="C67" s="13"/>
      <c r="D67" s="17"/>
      <c r="E67" s="4"/>
      <c r="G67" s="69"/>
    </row>
    <row r="68" spans="1:7" s="1" customFormat="1" ht="102.75">
      <c r="A68" s="50" t="s">
        <v>125</v>
      </c>
      <c r="B68" s="14" t="s">
        <v>337</v>
      </c>
      <c r="C68" s="14"/>
      <c r="D68" s="17"/>
      <c r="E68" s="4"/>
      <c r="G68" s="69"/>
    </row>
    <row r="69" spans="1:7" s="1" customFormat="1">
      <c r="A69" s="50"/>
      <c r="B69" s="13"/>
      <c r="C69" s="13" t="s">
        <v>94</v>
      </c>
      <c r="D69" s="17">
        <v>110</v>
      </c>
      <c r="E69" s="4"/>
      <c r="F69" s="1">
        <f>D69*E69</f>
        <v>0</v>
      </c>
      <c r="G69" s="69" t="s">
        <v>301</v>
      </c>
    </row>
    <row r="70" spans="1:7" s="1" customFormat="1">
      <c r="A70" s="50"/>
      <c r="B70" s="13"/>
      <c r="C70" s="13"/>
      <c r="D70" s="17"/>
      <c r="E70" s="4"/>
      <c r="G70" s="69"/>
    </row>
    <row r="71" spans="1:7" s="1" customFormat="1" ht="64.5">
      <c r="A71" s="50" t="s">
        <v>126</v>
      </c>
      <c r="B71" s="14" t="s">
        <v>338</v>
      </c>
      <c r="C71" s="14"/>
      <c r="D71" s="17"/>
      <c r="E71" s="4"/>
      <c r="G71" s="69"/>
    </row>
    <row r="72" spans="1:7" s="1" customFormat="1">
      <c r="A72" s="50"/>
      <c r="B72" s="13"/>
      <c r="C72" s="13" t="s">
        <v>94</v>
      </c>
      <c r="D72" s="17">
        <v>127</v>
      </c>
      <c r="E72" s="4"/>
      <c r="F72" s="1">
        <f>D72*E72</f>
        <v>0</v>
      </c>
      <c r="G72" s="69" t="s">
        <v>301</v>
      </c>
    </row>
    <row r="73" spans="1:7" s="1" customFormat="1">
      <c r="A73" s="50"/>
      <c r="B73" s="13"/>
      <c r="C73" s="13"/>
      <c r="D73" s="17"/>
      <c r="E73" s="4"/>
      <c r="G73" s="69"/>
    </row>
    <row r="74" spans="1:7" s="1" customFormat="1" ht="77.25">
      <c r="A74" s="50" t="s">
        <v>127</v>
      </c>
      <c r="B74" s="14" t="s">
        <v>128</v>
      </c>
      <c r="C74" s="14"/>
      <c r="D74" s="17"/>
      <c r="E74" s="4"/>
      <c r="G74" s="69"/>
    </row>
    <row r="75" spans="1:7" s="1" customFormat="1">
      <c r="A75" s="50"/>
      <c r="B75" s="13"/>
      <c r="C75" s="13" t="s">
        <v>265</v>
      </c>
      <c r="D75" s="17">
        <v>28</v>
      </c>
      <c r="E75" s="4"/>
      <c r="F75" s="1">
        <f>D75*E75</f>
        <v>0</v>
      </c>
      <c r="G75" s="69" t="s">
        <v>301</v>
      </c>
    </row>
    <row r="76" spans="1:7" s="1" customFormat="1">
      <c r="A76" s="50"/>
      <c r="B76" s="13"/>
      <c r="C76" s="13"/>
      <c r="D76" s="17"/>
      <c r="E76" s="4"/>
      <c r="G76" s="69"/>
    </row>
    <row r="77" spans="1:7" s="1" customFormat="1" ht="90">
      <c r="A77" s="50" t="s">
        <v>129</v>
      </c>
      <c r="B77" s="14" t="s">
        <v>304</v>
      </c>
      <c r="C77" s="14"/>
      <c r="D77" s="17"/>
      <c r="E77" s="4"/>
      <c r="G77" s="69"/>
    </row>
    <row r="78" spans="1:7" s="1" customFormat="1">
      <c r="A78" s="50"/>
      <c r="B78" s="13"/>
      <c r="C78" s="13" t="s">
        <v>265</v>
      </c>
      <c r="D78" s="17">
        <v>20</v>
      </c>
      <c r="E78" s="4"/>
      <c r="F78" s="1">
        <f>D78*E78</f>
        <v>0</v>
      </c>
      <c r="G78" s="69" t="s">
        <v>301</v>
      </c>
    </row>
    <row r="79" spans="1:7" s="1" customFormat="1">
      <c r="A79" s="50"/>
      <c r="B79" s="13"/>
      <c r="C79" s="13"/>
      <c r="D79" s="17"/>
      <c r="E79" s="4"/>
      <c r="G79" s="69"/>
    </row>
    <row r="80" spans="1:7" s="1" customFormat="1" ht="64.5">
      <c r="A80" s="50" t="s">
        <v>130</v>
      </c>
      <c r="B80" s="14" t="s">
        <v>308</v>
      </c>
      <c r="C80" s="14"/>
      <c r="D80" s="17"/>
      <c r="E80" s="4"/>
      <c r="G80" s="69"/>
    </row>
    <row r="81" spans="1:7" s="1" customFormat="1">
      <c r="A81" s="50"/>
      <c r="B81" s="13"/>
      <c r="C81" s="13" t="s">
        <v>265</v>
      </c>
      <c r="D81" s="17">
        <v>20</v>
      </c>
      <c r="E81" s="4"/>
      <c r="F81" s="1">
        <f>D81*E81</f>
        <v>0</v>
      </c>
      <c r="G81" s="69" t="s">
        <v>301</v>
      </c>
    </row>
    <row r="82" spans="1:7" s="1" customFormat="1">
      <c r="A82" s="50"/>
      <c r="B82" s="13"/>
      <c r="C82" s="13"/>
      <c r="D82" s="17"/>
      <c r="E82" s="4"/>
      <c r="G82" s="69"/>
    </row>
    <row r="83" spans="1:7" s="1" customFormat="1" ht="64.5">
      <c r="A83" s="50" t="s">
        <v>131</v>
      </c>
      <c r="B83" s="14" t="s">
        <v>132</v>
      </c>
      <c r="C83" s="14"/>
      <c r="D83" s="17"/>
      <c r="E83" s="4"/>
      <c r="F83" s="46"/>
      <c r="G83" s="69"/>
    </row>
    <row r="84" spans="1:7" s="1" customFormat="1" ht="15.75" thickBot="1">
      <c r="A84" s="80"/>
      <c r="B84" s="77"/>
      <c r="C84" s="77" t="s">
        <v>265</v>
      </c>
      <c r="D84" s="78">
        <v>20</v>
      </c>
      <c r="E84" s="42"/>
      <c r="F84" s="89">
        <f>D84*E84</f>
        <v>0</v>
      </c>
      <c r="G84" s="69" t="s">
        <v>301</v>
      </c>
    </row>
    <row r="85" spans="1:7" s="1" customFormat="1" ht="15.75" thickBot="1">
      <c r="A85" s="86"/>
      <c r="B85" s="82" t="s">
        <v>133</v>
      </c>
      <c r="C85" s="82"/>
      <c r="D85" s="83"/>
      <c r="E85" s="84"/>
      <c r="F85" s="88">
        <f>SUM(F68:F84)</f>
        <v>0</v>
      </c>
      <c r="G85" s="69" t="s">
        <v>301</v>
      </c>
    </row>
    <row r="86" spans="1:7" s="1" customFormat="1">
      <c r="A86" s="50"/>
      <c r="B86" s="13"/>
      <c r="C86" s="13"/>
      <c r="D86" s="17"/>
      <c r="E86" s="4"/>
      <c r="F86" s="46"/>
      <c r="G86" s="69"/>
    </row>
    <row r="87" spans="1:7" ht="15.75" thickBot="1">
      <c r="A87" s="64"/>
      <c r="B87" s="77"/>
      <c r="C87" s="77"/>
      <c r="D87" s="78"/>
      <c r="E87" s="42"/>
      <c r="F87" s="89"/>
    </row>
    <row r="88" spans="1:7" s="1" customFormat="1">
      <c r="A88" s="50"/>
      <c r="B88" s="13" t="s">
        <v>90</v>
      </c>
      <c r="C88" s="13"/>
      <c r="D88" s="17"/>
      <c r="E88" s="4"/>
      <c r="F88" s="46">
        <f>F26</f>
        <v>0</v>
      </c>
      <c r="G88" s="69" t="s">
        <v>299</v>
      </c>
    </row>
    <row r="89" spans="1:7" s="1" customFormat="1">
      <c r="A89" s="50"/>
      <c r="B89" s="13" t="s">
        <v>134</v>
      </c>
      <c r="C89" s="13"/>
      <c r="D89" s="17"/>
      <c r="E89" s="4"/>
      <c r="F89" s="91">
        <f>F50</f>
        <v>0</v>
      </c>
      <c r="G89" s="69" t="s">
        <v>299</v>
      </c>
    </row>
    <row r="90" spans="1:7" s="1" customFormat="1">
      <c r="A90" s="50"/>
      <c r="B90" s="13" t="s">
        <v>118</v>
      </c>
      <c r="C90" s="13"/>
      <c r="D90" s="17"/>
      <c r="E90" s="4"/>
      <c r="F90" s="46">
        <f>F64</f>
        <v>0</v>
      </c>
      <c r="G90" s="69" t="s">
        <v>300</v>
      </c>
    </row>
    <row r="91" spans="1:7" s="1" customFormat="1" ht="15.75" thickBot="1">
      <c r="A91" s="80"/>
      <c r="B91" s="77" t="s">
        <v>124</v>
      </c>
      <c r="C91" s="77"/>
      <c r="D91" s="78"/>
      <c r="E91" s="42"/>
      <c r="F91" s="89">
        <f>F85</f>
        <v>0</v>
      </c>
      <c r="G91" s="69" t="s">
        <v>301</v>
      </c>
    </row>
    <row r="92" spans="1:7" s="1" customFormat="1">
      <c r="A92" s="50"/>
      <c r="B92" t="s">
        <v>237</v>
      </c>
      <c r="C92"/>
      <c r="E92" s="59"/>
      <c r="F92" s="92">
        <f>SUM(F88:F91)</f>
        <v>0</v>
      </c>
      <c r="G92" s="69"/>
    </row>
    <row r="93" spans="1:7">
      <c r="F93" s="46"/>
    </row>
  </sheetData>
  <pageMargins left="0.70866141732283472" right="0.19685039370078741" top="0.47244094488188981" bottom="0.43307086614173229" header="0.31496062992125984" footer="0.19685039370078741"/>
  <pageSetup paperSize="9" scale="70" orientation="portrait" r:id="rId1"/>
  <headerFooter>
    <oddFooter>&amp;R&amp;P/&amp;N</oddFooter>
  </headerFooter>
  <rowBreaks count="1" manualBreakCount="1">
    <brk id="5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29"/>
  <sheetViews>
    <sheetView view="pageBreakPreview" topLeftCell="B120" zoomScaleSheetLayoutView="100" workbookViewId="0">
      <selection activeCell="F129" sqref="F129"/>
    </sheetView>
  </sheetViews>
  <sheetFormatPr defaultRowHeight="15"/>
  <cols>
    <col min="1" max="1" width="9.140625" style="49"/>
    <col min="2" max="2" width="66.5703125" customWidth="1"/>
    <col min="3" max="3" width="9.28515625" customWidth="1"/>
    <col min="4" max="5" width="12" customWidth="1"/>
    <col min="6" max="6" width="13.7109375" customWidth="1"/>
  </cols>
  <sheetData>
    <row r="1" spans="1:7" s="1" customFormat="1" ht="18.75">
      <c r="A1" s="50"/>
      <c r="B1" s="93" t="s">
        <v>239</v>
      </c>
      <c r="C1" s="11"/>
      <c r="D1" s="11"/>
      <c r="E1" s="11"/>
    </row>
    <row r="2" spans="1:7" s="1" customFormat="1">
      <c r="A2" s="50"/>
      <c r="B2" s="13"/>
      <c r="C2" s="11"/>
      <c r="D2" s="11"/>
      <c r="E2" s="11"/>
    </row>
    <row r="3" spans="1:7" s="1" customFormat="1">
      <c r="A3" s="50" t="s">
        <v>135</v>
      </c>
      <c r="B3" s="12" t="s">
        <v>136</v>
      </c>
      <c r="C3" s="11" t="s">
        <v>342</v>
      </c>
      <c r="D3" s="11" t="s">
        <v>261</v>
      </c>
      <c r="E3" s="11" t="s">
        <v>262</v>
      </c>
      <c r="F3" s="1" t="s">
        <v>30</v>
      </c>
    </row>
    <row r="4" spans="1:7" s="1" customFormat="1">
      <c r="A4" s="50"/>
      <c r="B4" s="13"/>
      <c r="C4" s="11"/>
      <c r="D4" s="11"/>
      <c r="E4" s="11"/>
    </row>
    <row r="5" spans="1:7" s="1" customFormat="1" ht="77.25">
      <c r="A5" s="50" t="s">
        <v>137</v>
      </c>
      <c r="B5" s="14" t="s">
        <v>270</v>
      </c>
      <c r="C5" s="11"/>
      <c r="D5" s="11"/>
      <c r="E5" s="11"/>
    </row>
    <row r="6" spans="1:7" s="1" customFormat="1">
      <c r="A6" s="50"/>
      <c r="B6" s="13"/>
      <c r="C6" s="11" t="s">
        <v>267</v>
      </c>
      <c r="D6" s="11">
        <v>1</v>
      </c>
      <c r="E6" s="11"/>
      <c r="F6" s="91">
        <f>D6*E6</f>
        <v>0</v>
      </c>
    </row>
    <row r="7" spans="1:7" s="1" customFormat="1" ht="15.75" thickBot="1">
      <c r="A7" s="50"/>
      <c r="B7" s="13"/>
      <c r="C7" s="11"/>
      <c r="D7" s="11"/>
      <c r="E7" s="11"/>
    </row>
    <row r="8" spans="1:7" s="1" customFormat="1" ht="15.75" thickBot="1">
      <c r="A8" s="85"/>
      <c r="B8" s="82" t="s">
        <v>268</v>
      </c>
      <c r="C8" s="94"/>
      <c r="D8" s="94"/>
      <c r="E8" s="94"/>
      <c r="F8" s="90">
        <f>SUM(F6:F7)</f>
        <v>0</v>
      </c>
    </row>
    <row r="9" spans="1:7" s="1" customFormat="1">
      <c r="A9" s="50"/>
      <c r="B9" s="47"/>
      <c r="C9" s="57"/>
      <c r="D9" s="57"/>
      <c r="E9" s="57"/>
      <c r="F9" s="59"/>
    </row>
    <row r="10" spans="1:7" s="1" customFormat="1">
      <c r="A10" s="50" t="s">
        <v>138</v>
      </c>
      <c r="B10" s="58" t="s">
        <v>139</v>
      </c>
      <c r="C10" s="57"/>
      <c r="D10" s="57"/>
      <c r="E10" s="57"/>
      <c r="F10" s="59"/>
    </row>
    <row r="11" spans="1:7" s="1" customFormat="1">
      <c r="A11" s="50"/>
      <c r="B11" s="58"/>
      <c r="C11" s="57"/>
      <c r="D11" s="57"/>
      <c r="E11" s="57"/>
      <c r="F11" s="59"/>
    </row>
    <row r="12" spans="1:7" s="1" customFormat="1">
      <c r="A12" s="50" t="s">
        <v>140</v>
      </c>
      <c r="B12" s="58" t="s">
        <v>90</v>
      </c>
      <c r="C12" s="57"/>
      <c r="D12" s="57"/>
      <c r="E12" s="57"/>
      <c r="F12" s="59"/>
    </row>
    <row r="13" spans="1:7" s="1" customFormat="1">
      <c r="A13" s="50"/>
      <c r="B13" s="13"/>
      <c r="C13" s="11"/>
      <c r="D13" s="11"/>
      <c r="E13" s="11"/>
    </row>
    <row r="14" spans="1:7" s="1" customFormat="1" ht="39.75" customHeight="1">
      <c r="A14" s="50" t="s">
        <v>137</v>
      </c>
      <c r="B14" s="13" t="s">
        <v>269</v>
      </c>
      <c r="C14" s="11"/>
      <c r="D14" s="11"/>
      <c r="E14" s="11"/>
    </row>
    <row r="15" spans="1:7" s="1" customFormat="1">
      <c r="A15" s="50"/>
      <c r="B15" s="13"/>
      <c r="C15" s="11" t="s">
        <v>91</v>
      </c>
      <c r="D15" s="11">
        <v>30</v>
      </c>
      <c r="E15" s="11"/>
      <c r="F15" s="1">
        <f>D15*E15</f>
        <v>0</v>
      </c>
      <c r="G15" s="1" t="s">
        <v>299</v>
      </c>
    </row>
    <row r="16" spans="1:7" s="1" customFormat="1">
      <c r="A16" s="50"/>
      <c r="B16" s="13"/>
      <c r="C16" s="11"/>
      <c r="D16" s="11"/>
      <c r="E16" s="11"/>
    </row>
    <row r="17" spans="1:7" s="1" customFormat="1">
      <c r="A17" s="50" t="s">
        <v>141</v>
      </c>
      <c r="B17" s="13" t="s">
        <v>142</v>
      </c>
      <c r="C17" s="11"/>
      <c r="D17" s="11"/>
      <c r="E17" s="11"/>
    </row>
    <row r="18" spans="1:7" s="1" customFormat="1">
      <c r="A18" s="50"/>
      <c r="B18" s="13"/>
      <c r="C18" s="11" t="s">
        <v>94</v>
      </c>
      <c r="D18" s="11">
        <v>25</v>
      </c>
      <c r="E18" s="11"/>
      <c r="F18" s="1">
        <f>D18*E18</f>
        <v>0</v>
      </c>
      <c r="G18" s="1" t="s">
        <v>299</v>
      </c>
    </row>
    <row r="19" spans="1:7" s="1" customFormat="1">
      <c r="A19" s="50"/>
      <c r="B19" s="13"/>
      <c r="C19" s="11"/>
      <c r="D19" s="11"/>
      <c r="E19" s="11"/>
    </row>
    <row r="20" spans="1:7" s="1" customFormat="1" ht="39">
      <c r="A20" s="50" t="s">
        <v>143</v>
      </c>
      <c r="B20" s="13" t="s">
        <v>271</v>
      </c>
      <c r="C20" s="11"/>
      <c r="D20" s="11"/>
      <c r="E20" s="11"/>
    </row>
    <row r="21" spans="1:7" s="1" customFormat="1">
      <c r="A21" s="50"/>
      <c r="B21" s="13"/>
      <c r="C21" s="11" t="s">
        <v>91</v>
      </c>
      <c r="D21" s="11">
        <v>5</v>
      </c>
      <c r="E21" s="11"/>
      <c r="F21" s="1">
        <f>D21*E21</f>
        <v>0</v>
      </c>
      <c r="G21" s="1" t="s">
        <v>299</v>
      </c>
    </row>
    <row r="22" spans="1:7" s="1" customFormat="1">
      <c r="A22" s="50"/>
      <c r="B22" s="13"/>
      <c r="C22" s="11"/>
      <c r="D22" s="11"/>
      <c r="E22" s="11"/>
    </row>
    <row r="23" spans="1:7" s="1" customFormat="1" ht="64.5">
      <c r="A23" s="50" t="s">
        <v>144</v>
      </c>
      <c r="B23" s="14" t="s">
        <v>272</v>
      </c>
      <c r="C23" s="11"/>
      <c r="D23" s="11"/>
      <c r="E23" s="11"/>
    </row>
    <row r="24" spans="1:7" s="1" customFormat="1">
      <c r="A24" s="50"/>
      <c r="B24" s="13"/>
      <c r="C24" s="11" t="s">
        <v>91</v>
      </c>
      <c r="D24" s="11">
        <v>15</v>
      </c>
      <c r="E24" s="11"/>
      <c r="F24" s="1">
        <f>D24*E24</f>
        <v>0</v>
      </c>
      <c r="G24" s="1" t="s">
        <v>299</v>
      </c>
    </row>
    <row r="25" spans="1:7" s="1" customFormat="1">
      <c r="A25" s="50"/>
      <c r="B25" s="13"/>
      <c r="C25" s="11"/>
      <c r="D25" s="11"/>
      <c r="E25" s="11"/>
    </row>
    <row r="26" spans="1:7" s="1" customFormat="1" ht="26.25">
      <c r="A26" s="50" t="s">
        <v>145</v>
      </c>
      <c r="B26" s="13" t="s">
        <v>273</v>
      </c>
      <c r="C26" s="11"/>
      <c r="D26" s="11"/>
      <c r="E26" s="11"/>
    </row>
    <row r="27" spans="1:7" s="1" customFormat="1" ht="15.75" thickBot="1">
      <c r="A27" s="50"/>
      <c r="B27" s="13"/>
      <c r="C27" s="11" t="s">
        <v>91</v>
      </c>
      <c r="D27" s="11">
        <v>30</v>
      </c>
      <c r="E27" s="11"/>
      <c r="F27" s="1">
        <f>D27*E27</f>
        <v>0</v>
      </c>
      <c r="G27" s="1" t="s">
        <v>299</v>
      </c>
    </row>
    <row r="28" spans="1:7" s="1" customFormat="1" ht="19.5" thickBot="1">
      <c r="A28" s="85"/>
      <c r="B28" s="82" t="s">
        <v>99</v>
      </c>
      <c r="C28" s="94"/>
      <c r="D28" s="94"/>
      <c r="E28" s="95"/>
      <c r="F28" s="90">
        <f>SUM(F15:F27)</f>
        <v>0</v>
      </c>
      <c r="G28" s="1" t="s">
        <v>299</v>
      </c>
    </row>
    <row r="29" spans="1:7" s="1" customFormat="1">
      <c r="A29" s="50"/>
      <c r="B29" s="13"/>
      <c r="C29" s="11"/>
      <c r="D29" s="11"/>
      <c r="E29" s="11"/>
    </row>
    <row r="30" spans="1:7" s="1" customFormat="1">
      <c r="A30" s="50" t="s">
        <v>146</v>
      </c>
      <c r="B30" s="12" t="s">
        <v>101</v>
      </c>
      <c r="C30" s="11"/>
      <c r="D30" s="11"/>
      <c r="E30" s="11"/>
    </row>
    <row r="31" spans="1:7" s="1" customFormat="1">
      <c r="A31" s="50" t="s">
        <v>137</v>
      </c>
      <c r="B31" s="13"/>
      <c r="C31" s="11"/>
      <c r="D31" s="11"/>
      <c r="E31" s="11"/>
    </row>
    <row r="32" spans="1:7" s="1" customFormat="1" ht="141">
      <c r="A32" s="50"/>
      <c r="B32" s="14" t="s">
        <v>309</v>
      </c>
      <c r="C32" s="11"/>
      <c r="D32" s="11"/>
      <c r="E32" s="11"/>
    </row>
    <row r="33" spans="1:7" s="1" customFormat="1">
      <c r="A33" s="50"/>
      <c r="B33" s="13"/>
      <c r="C33" s="11" t="s">
        <v>1</v>
      </c>
      <c r="D33" s="11">
        <v>1</v>
      </c>
      <c r="E33" s="11"/>
      <c r="F33" s="1">
        <f>D33*E33</f>
        <v>0</v>
      </c>
      <c r="G33" s="1" t="s">
        <v>299</v>
      </c>
    </row>
    <row r="34" spans="1:7" s="1" customFormat="1">
      <c r="A34" s="50"/>
      <c r="B34" s="13"/>
      <c r="C34" s="11"/>
      <c r="D34" s="11"/>
      <c r="E34" s="11"/>
    </row>
    <row r="35" spans="1:7" s="1" customFormat="1">
      <c r="A35" s="50"/>
      <c r="B35" s="14"/>
      <c r="C35" s="11"/>
      <c r="D35" s="11"/>
      <c r="E35" s="11"/>
    </row>
    <row r="36" spans="1:7" s="1" customFormat="1" ht="64.5">
      <c r="A36" s="50" t="s">
        <v>143</v>
      </c>
      <c r="B36" s="14" t="s">
        <v>274</v>
      </c>
      <c r="C36" s="11"/>
      <c r="D36" s="11"/>
      <c r="E36" s="11"/>
    </row>
    <row r="37" spans="1:7" s="1" customFormat="1">
      <c r="A37" s="50"/>
      <c r="B37" s="13"/>
      <c r="C37" s="11" t="s">
        <v>1</v>
      </c>
      <c r="D37" s="11">
        <v>1</v>
      </c>
      <c r="E37" s="11"/>
      <c r="F37" s="1">
        <f>D37*E37</f>
        <v>0</v>
      </c>
      <c r="G37" s="1" t="s">
        <v>299</v>
      </c>
    </row>
    <row r="38" spans="1:7" s="1" customFormat="1">
      <c r="A38" s="50"/>
      <c r="B38" s="13"/>
      <c r="C38" s="11"/>
      <c r="D38" s="11"/>
      <c r="E38" s="11"/>
    </row>
    <row r="39" spans="1:7" s="1" customFormat="1" ht="26.25" customHeight="1">
      <c r="A39" s="50" t="s">
        <v>144</v>
      </c>
      <c r="B39" s="13" t="s">
        <v>275</v>
      </c>
      <c r="C39" s="11"/>
      <c r="D39" s="11"/>
      <c r="E39" s="11"/>
    </row>
    <row r="40" spans="1:7" s="1" customFormat="1">
      <c r="A40" s="50"/>
      <c r="B40" s="13" t="s">
        <v>148</v>
      </c>
      <c r="C40" s="11" t="s">
        <v>91</v>
      </c>
      <c r="D40" s="11">
        <v>0.9</v>
      </c>
      <c r="E40" s="11"/>
      <c r="F40" s="1">
        <f>D40*E40</f>
        <v>0</v>
      </c>
      <c r="G40" s="1" t="s">
        <v>299</v>
      </c>
    </row>
    <row r="41" spans="1:7" s="1" customFormat="1">
      <c r="A41" s="50"/>
      <c r="B41" s="13"/>
      <c r="C41" s="11"/>
      <c r="D41" s="11"/>
      <c r="E41" s="11"/>
    </row>
    <row r="42" spans="1:7" s="1" customFormat="1" ht="26.25">
      <c r="A42" s="50" t="s">
        <v>145</v>
      </c>
      <c r="B42" s="13" t="s">
        <v>276</v>
      </c>
      <c r="C42" s="11"/>
      <c r="D42" s="11"/>
      <c r="E42" s="11"/>
    </row>
    <row r="43" spans="1:7" s="1" customFormat="1">
      <c r="A43" s="50"/>
      <c r="B43" s="13" t="s">
        <v>149</v>
      </c>
      <c r="C43" s="11" t="s">
        <v>1</v>
      </c>
      <c r="D43" s="11">
        <v>4</v>
      </c>
      <c r="E43" s="11"/>
      <c r="F43" s="1">
        <f>D43*E43</f>
        <v>0</v>
      </c>
      <c r="G43" s="1" t="s">
        <v>299</v>
      </c>
    </row>
    <row r="44" spans="1:7" s="1" customFormat="1">
      <c r="A44" s="50"/>
      <c r="B44" s="13"/>
      <c r="C44" s="11"/>
      <c r="D44" s="11"/>
      <c r="E44" s="11"/>
    </row>
    <row r="45" spans="1:7" s="1" customFormat="1" ht="26.25">
      <c r="A45" s="50" t="s">
        <v>150</v>
      </c>
      <c r="B45" s="13" t="s">
        <v>277</v>
      </c>
      <c r="C45" s="11"/>
      <c r="D45" s="11"/>
      <c r="E45" s="11"/>
    </row>
    <row r="46" spans="1:7" s="1" customFormat="1">
      <c r="A46" s="50"/>
      <c r="B46" s="13"/>
      <c r="C46" s="11" t="s">
        <v>1</v>
      </c>
      <c r="D46" s="11">
        <v>4</v>
      </c>
      <c r="E46" s="11"/>
      <c r="F46" s="1">
        <f>D46*E46</f>
        <v>0</v>
      </c>
      <c r="G46" s="1" t="s">
        <v>299</v>
      </c>
    </row>
    <row r="47" spans="1:7" s="1" customFormat="1">
      <c r="A47" s="50"/>
      <c r="B47" s="13"/>
      <c r="C47" s="11"/>
      <c r="D47" s="11"/>
      <c r="E47" s="11"/>
    </row>
    <row r="48" spans="1:7" s="1" customFormat="1" ht="26.25">
      <c r="A48" s="50" t="s">
        <v>151</v>
      </c>
      <c r="B48" s="13" t="s">
        <v>278</v>
      </c>
      <c r="C48" s="11"/>
      <c r="D48" s="11"/>
      <c r="E48" s="11"/>
    </row>
    <row r="49" spans="1:7" s="1" customFormat="1">
      <c r="A49" s="50" t="s">
        <v>147</v>
      </c>
      <c r="B49" s="13" t="s">
        <v>152</v>
      </c>
      <c r="C49" s="11" t="s">
        <v>1</v>
      </c>
      <c r="D49" s="11">
        <v>1</v>
      </c>
      <c r="E49" s="11"/>
      <c r="F49" s="1">
        <f>D49*E49</f>
        <v>0</v>
      </c>
      <c r="G49" s="1" t="s">
        <v>299</v>
      </c>
    </row>
    <row r="50" spans="1:7" s="1" customFormat="1">
      <c r="A50" s="50" t="s">
        <v>153</v>
      </c>
      <c r="B50" s="13" t="s">
        <v>154</v>
      </c>
      <c r="C50" s="11" t="s">
        <v>1</v>
      </c>
      <c r="D50" s="11">
        <v>1</v>
      </c>
      <c r="E50" s="11"/>
      <c r="F50" s="1">
        <f>D50*E50</f>
        <v>0</v>
      </c>
      <c r="G50" s="1" t="s">
        <v>299</v>
      </c>
    </row>
    <row r="51" spans="1:7" s="1" customFormat="1">
      <c r="A51" s="50"/>
      <c r="B51" s="13"/>
      <c r="C51" s="11"/>
      <c r="D51" s="11"/>
      <c r="E51" s="11"/>
    </row>
    <row r="52" spans="1:7" s="1" customFormat="1" ht="26.25">
      <c r="A52" s="50" t="s">
        <v>155</v>
      </c>
      <c r="B52" s="13" t="s">
        <v>279</v>
      </c>
      <c r="C52" s="11"/>
      <c r="D52" s="11"/>
      <c r="E52" s="11"/>
    </row>
    <row r="53" spans="1:7" s="1" customFormat="1" ht="15.75" thickBot="1">
      <c r="A53" s="50"/>
      <c r="B53" s="13"/>
      <c r="C53" s="11" t="s">
        <v>1</v>
      </c>
      <c r="D53" s="11">
        <v>1</v>
      </c>
      <c r="E53" s="11"/>
      <c r="F53" s="1">
        <f>D53*E53</f>
        <v>0</v>
      </c>
      <c r="G53" s="1" t="s">
        <v>299</v>
      </c>
    </row>
    <row r="54" spans="1:7" s="1" customFormat="1" ht="19.5" thickBot="1">
      <c r="A54" s="85"/>
      <c r="B54" s="82" t="s">
        <v>156</v>
      </c>
      <c r="C54" s="94"/>
      <c r="D54" s="94"/>
      <c r="E54" s="95"/>
      <c r="F54" s="90">
        <f>SUM(F33:F53)</f>
        <v>0</v>
      </c>
      <c r="G54" s="1" t="s">
        <v>299</v>
      </c>
    </row>
    <row r="55" spans="1:7" s="1" customFormat="1">
      <c r="A55" s="50"/>
      <c r="B55" s="13"/>
      <c r="C55" s="11"/>
      <c r="D55" s="11"/>
      <c r="E55" s="11"/>
    </row>
    <row r="56" spans="1:7" s="1" customFormat="1">
      <c r="A56" s="50" t="s">
        <v>157</v>
      </c>
      <c r="B56" s="12" t="s">
        <v>158</v>
      </c>
      <c r="C56" s="11"/>
      <c r="D56" s="11"/>
      <c r="E56" s="11"/>
    </row>
    <row r="57" spans="1:7" s="1" customFormat="1">
      <c r="A57" s="50"/>
      <c r="B57" s="13" t="s">
        <v>137</v>
      </c>
      <c r="C57" s="11"/>
      <c r="D57" s="11"/>
      <c r="E57" s="11"/>
    </row>
    <row r="58" spans="1:7" s="1" customFormat="1" ht="39">
      <c r="A58" s="50"/>
      <c r="B58" s="14" t="s">
        <v>321</v>
      </c>
      <c r="C58" s="11"/>
      <c r="D58" s="11"/>
      <c r="E58" s="11"/>
    </row>
    <row r="59" spans="1:7" s="1" customFormat="1">
      <c r="A59" s="50"/>
      <c r="B59" s="13" t="s">
        <v>322</v>
      </c>
      <c r="C59" s="11" t="s">
        <v>25</v>
      </c>
      <c r="D59" s="11">
        <v>50</v>
      </c>
      <c r="E59" s="11"/>
      <c r="F59" s="1">
        <f>D59*E59</f>
        <v>0</v>
      </c>
    </row>
    <row r="60" spans="1:7" s="1" customFormat="1">
      <c r="A60" s="50"/>
      <c r="B60" s="13" t="s">
        <v>160</v>
      </c>
      <c r="C60" s="11" t="s">
        <v>25</v>
      </c>
      <c r="D60" s="11">
        <v>40</v>
      </c>
      <c r="E60" s="11"/>
      <c r="F60" s="1">
        <f>D60*E60</f>
        <v>0</v>
      </c>
    </row>
    <row r="61" spans="1:7" s="1" customFormat="1">
      <c r="A61" s="50"/>
      <c r="B61" s="13"/>
      <c r="C61" s="11"/>
      <c r="D61" s="11"/>
      <c r="E61" s="11"/>
    </row>
    <row r="62" spans="1:7" s="1" customFormat="1" ht="39">
      <c r="A62" s="50" t="s">
        <v>141</v>
      </c>
      <c r="B62" s="13" t="s">
        <v>280</v>
      </c>
      <c r="C62" s="11"/>
      <c r="D62" s="11"/>
      <c r="E62" s="11"/>
    </row>
    <row r="63" spans="1:7" s="1" customFormat="1">
      <c r="A63" s="50"/>
      <c r="B63" s="13"/>
      <c r="C63" s="11" t="s">
        <v>1</v>
      </c>
      <c r="D63" s="11">
        <v>1</v>
      </c>
      <c r="E63" s="11"/>
      <c r="F63" s="1">
        <f>D63*E63</f>
        <v>0</v>
      </c>
    </row>
    <row r="64" spans="1:7" s="1" customFormat="1">
      <c r="A64" s="50"/>
      <c r="B64" s="13"/>
      <c r="C64" s="11"/>
      <c r="D64" s="11"/>
      <c r="E64" s="11"/>
    </row>
    <row r="65" spans="1:6" s="1" customFormat="1" ht="39">
      <c r="A65" s="50" t="s">
        <v>143</v>
      </c>
      <c r="B65" s="13" t="s">
        <v>281</v>
      </c>
      <c r="C65" s="11"/>
      <c r="D65" s="11"/>
      <c r="E65" s="11"/>
    </row>
    <row r="66" spans="1:6" s="1" customFormat="1">
      <c r="A66" s="50"/>
      <c r="B66" s="13" t="s">
        <v>161</v>
      </c>
      <c r="C66" s="11" t="s">
        <v>1</v>
      </c>
      <c r="D66" s="11">
        <v>3</v>
      </c>
      <c r="E66" s="11"/>
      <c r="F66" s="1">
        <f>D66*E66</f>
        <v>0</v>
      </c>
    </row>
    <row r="67" spans="1:6" s="1" customFormat="1">
      <c r="A67" s="50"/>
      <c r="B67" s="13" t="s">
        <v>305</v>
      </c>
      <c r="C67" s="11" t="s">
        <v>1</v>
      </c>
      <c r="D67" s="11">
        <v>1</v>
      </c>
      <c r="E67" s="11"/>
    </row>
    <row r="68" spans="1:6" s="1" customFormat="1">
      <c r="A68" s="50"/>
      <c r="B68" s="13"/>
      <c r="C68" s="11"/>
      <c r="D68" s="11"/>
      <c r="E68" s="11"/>
    </row>
    <row r="69" spans="1:6" s="1" customFormat="1" ht="26.25">
      <c r="A69" s="50" t="s">
        <v>144</v>
      </c>
      <c r="B69" s="13" t="s">
        <v>282</v>
      </c>
      <c r="C69" s="11"/>
      <c r="D69" s="11"/>
      <c r="E69" s="11"/>
    </row>
    <row r="70" spans="1:6" s="1" customFormat="1">
      <c r="A70" s="50"/>
      <c r="B70" s="13"/>
      <c r="C70" s="11" t="s">
        <v>1</v>
      </c>
      <c r="D70" s="11">
        <v>1</v>
      </c>
      <c r="E70" s="11"/>
      <c r="F70" s="1">
        <f>D70*E70</f>
        <v>0</v>
      </c>
    </row>
    <row r="71" spans="1:6" s="1" customFormat="1">
      <c r="A71" s="50"/>
      <c r="B71" s="13"/>
      <c r="C71" s="11"/>
      <c r="D71" s="11"/>
      <c r="E71" s="11"/>
    </row>
    <row r="72" spans="1:6" s="1" customFormat="1" ht="26.25">
      <c r="A72" s="50" t="s">
        <v>145</v>
      </c>
      <c r="B72" s="13" t="s">
        <v>283</v>
      </c>
      <c r="C72" s="11"/>
      <c r="D72" s="11"/>
      <c r="E72" s="11"/>
    </row>
    <row r="73" spans="1:6" s="1" customFormat="1">
      <c r="A73" s="50"/>
      <c r="B73" s="13"/>
      <c r="C73" s="11" t="s">
        <v>1</v>
      </c>
      <c r="D73" s="11">
        <v>1</v>
      </c>
      <c r="E73" s="11"/>
      <c r="F73" s="1">
        <f>D73*E73</f>
        <v>0</v>
      </c>
    </row>
    <row r="74" spans="1:6" s="1" customFormat="1">
      <c r="A74" s="50"/>
      <c r="B74" s="13"/>
      <c r="C74" s="11"/>
      <c r="D74" s="11"/>
      <c r="E74" s="11"/>
    </row>
    <row r="75" spans="1:6" s="1" customFormat="1">
      <c r="A75" s="50" t="s">
        <v>150</v>
      </c>
      <c r="B75" s="13" t="s">
        <v>162</v>
      </c>
      <c r="C75" s="11" t="s">
        <v>25</v>
      </c>
      <c r="D75" s="11">
        <v>50</v>
      </c>
      <c r="E75" s="11"/>
      <c r="F75" s="1">
        <f>D75*E75</f>
        <v>0</v>
      </c>
    </row>
    <row r="76" spans="1:6" s="1" customFormat="1">
      <c r="A76" s="50"/>
      <c r="B76" s="13"/>
      <c r="C76" s="11"/>
      <c r="D76" s="11"/>
      <c r="E76" s="11"/>
    </row>
    <row r="77" spans="1:6" s="1" customFormat="1">
      <c r="A77" s="50" t="s">
        <v>151</v>
      </c>
      <c r="B77" s="13" t="s">
        <v>284</v>
      </c>
      <c r="C77" s="11" t="s">
        <v>25</v>
      </c>
      <c r="D77" s="11">
        <v>50</v>
      </c>
      <c r="E77" s="11"/>
      <c r="F77" s="1">
        <f>D77*E77</f>
        <v>0</v>
      </c>
    </row>
    <row r="78" spans="1:6" s="1" customFormat="1">
      <c r="A78" s="50"/>
      <c r="B78" s="13"/>
      <c r="C78" s="11"/>
      <c r="D78" s="11"/>
      <c r="E78" s="11"/>
    </row>
    <row r="79" spans="1:6" s="1" customFormat="1" ht="51.75">
      <c r="A79" s="50" t="s">
        <v>155</v>
      </c>
      <c r="B79" s="13" t="s">
        <v>285</v>
      </c>
      <c r="C79" s="11"/>
      <c r="D79" s="11"/>
      <c r="E79" s="11"/>
    </row>
    <row r="80" spans="1:6" s="1" customFormat="1">
      <c r="A80" s="50"/>
      <c r="B80" s="13"/>
      <c r="C80" s="11" t="s">
        <v>65</v>
      </c>
      <c r="D80" s="11">
        <v>1</v>
      </c>
      <c r="E80" s="11"/>
      <c r="F80" s="1">
        <f>D80*E80</f>
        <v>0</v>
      </c>
    </row>
    <row r="81" spans="1:7" s="1" customFormat="1">
      <c r="A81" s="50"/>
      <c r="B81" s="13"/>
      <c r="C81" s="11"/>
      <c r="D81" s="11"/>
      <c r="E81" s="11"/>
    </row>
    <row r="82" spans="1:7" s="1" customFormat="1" ht="51.75">
      <c r="A82" s="50" t="s">
        <v>163</v>
      </c>
      <c r="B82" s="13" t="s">
        <v>286</v>
      </c>
      <c r="C82" s="11"/>
      <c r="D82" s="11"/>
      <c r="E82" s="11"/>
    </row>
    <row r="83" spans="1:7" s="1" customFormat="1">
      <c r="A83" s="50"/>
      <c r="B83" s="13"/>
      <c r="C83" s="11" t="s">
        <v>1</v>
      </c>
      <c r="D83" s="11">
        <v>1</v>
      </c>
      <c r="E83" s="11"/>
      <c r="F83" s="1">
        <f>D83*E83</f>
        <v>0</v>
      </c>
    </row>
    <row r="84" spans="1:7" s="1" customFormat="1" ht="15.75" thickBot="1">
      <c r="A84" s="50"/>
      <c r="B84" s="13"/>
      <c r="C84" s="11"/>
      <c r="D84" s="11"/>
      <c r="E84" s="11"/>
      <c r="F84" s="46"/>
    </row>
    <row r="85" spans="1:7" s="1" customFormat="1" ht="15.75" thickBot="1">
      <c r="A85" s="85"/>
      <c r="B85" s="82"/>
      <c r="C85" s="94"/>
      <c r="D85" s="94"/>
      <c r="E85" s="96"/>
      <c r="F85" s="90"/>
    </row>
    <row r="86" spans="1:7" s="1" customFormat="1">
      <c r="A86" s="50"/>
      <c r="B86" s="13"/>
      <c r="C86" s="11"/>
      <c r="D86" s="11"/>
      <c r="E86" s="60"/>
      <c r="F86" s="46"/>
    </row>
    <row r="87" spans="1:7" s="1" customFormat="1">
      <c r="A87" s="50" t="s">
        <v>165</v>
      </c>
      <c r="B87" s="12" t="s">
        <v>166</v>
      </c>
      <c r="C87" s="11"/>
      <c r="D87" s="11"/>
      <c r="E87" s="11"/>
      <c r="F87" s="46"/>
    </row>
    <row r="88" spans="1:7" s="1" customFormat="1">
      <c r="A88" s="50"/>
      <c r="B88" s="13"/>
      <c r="C88" s="11"/>
      <c r="D88" s="11"/>
      <c r="E88" s="11"/>
      <c r="F88" s="46"/>
      <c r="G88" s="1" t="s">
        <v>299</v>
      </c>
    </row>
    <row r="89" spans="1:7" s="1" customFormat="1" ht="51.75">
      <c r="A89" s="50" t="s">
        <v>137</v>
      </c>
      <c r="B89" s="13" t="s">
        <v>287</v>
      </c>
      <c r="C89" s="11"/>
      <c r="D89" s="11"/>
      <c r="E89" s="11"/>
    </row>
    <row r="90" spans="1:7" s="1" customFormat="1">
      <c r="A90" s="50" t="s">
        <v>147</v>
      </c>
      <c r="B90" s="13" t="s">
        <v>167</v>
      </c>
      <c r="C90" s="11"/>
      <c r="D90" s="11"/>
      <c r="E90" s="11"/>
    </row>
    <row r="91" spans="1:7" s="1" customFormat="1">
      <c r="A91" s="50"/>
      <c r="B91" s="13" t="s">
        <v>159</v>
      </c>
      <c r="C91" s="11" t="s">
        <v>25</v>
      </c>
      <c r="D91" s="11">
        <v>5</v>
      </c>
      <c r="E91" s="11"/>
      <c r="F91" s="1">
        <f>D91*E91</f>
        <v>0</v>
      </c>
      <c r="G91" s="1" t="s">
        <v>299</v>
      </c>
    </row>
    <row r="92" spans="1:7" s="1" customFormat="1">
      <c r="A92" s="50"/>
      <c r="B92" s="13"/>
      <c r="C92" s="11"/>
      <c r="D92" s="11"/>
      <c r="E92" s="11"/>
      <c r="G92" s="1" t="s">
        <v>299</v>
      </c>
    </row>
    <row r="93" spans="1:7" s="1" customFormat="1">
      <c r="A93" s="50"/>
      <c r="B93" s="13"/>
      <c r="C93" s="11"/>
      <c r="D93" s="11"/>
      <c r="E93" s="11"/>
    </row>
    <row r="94" spans="1:7" s="1" customFormat="1">
      <c r="A94" s="50" t="s">
        <v>141</v>
      </c>
      <c r="B94" s="13" t="s">
        <v>288</v>
      </c>
      <c r="C94" s="11" t="s">
        <v>25</v>
      </c>
      <c r="D94" s="11">
        <v>5</v>
      </c>
      <c r="E94" s="11"/>
      <c r="F94" s="1">
        <f>D94*E94</f>
        <v>0</v>
      </c>
      <c r="G94" s="1" t="s">
        <v>299</v>
      </c>
    </row>
    <row r="95" spans="1:7" s="1" customFormat="1">
      <c r="A95" s="50"/>
      <c r="B95" s="13"/>
      <c r="C95" s="11"/>
      <c r="D95" s="11"/>
      <c r="E95" s="11"/>
    </row>
    <row r="96" spans="1:7" s="1" customFormat="1">
      <c r="A96" s="50"/>
      <c r="B96" s="13"/>
      <c r="C96" s="11"/>
      <c r="D96" s="11"/>
      <c r="E96" s="11"/>
    </row>
    <row r="97" spans="1:7" s="1" customFormat="1" ht="153.75">
      <c r="A97" s="50" t="s">
        <v>143</v>
      </c>
      <c r="B97" s="14" t="s">
        <v>289</v>
      </c>
      <c r="C97" s="11"/>
      <c r="D97" s="11"/>
      <c r="E97" s="11"/>
    </row>
    <row r="98" spans="1:7" s="1" customFormat="1">
      <c r="A98" s="50"/>
      <c r="B98" s="14"/>
      <c r="C98" s="11"/>
      <c r="D98" s="11"/>
      <c r="E98" s="11"/>
    </row>
    <row r="99" spans="1:7" s="1" customFormat="1">
      <c r="A99" s="50"/>
      <c r="B99" s="13" t="s">
        <v>168</v>
      </c>
      <c r="C99" s="11" t="s">
        <v>25</v>
      </c>
      <c r="D99" s="11">
        <v>40</v>
      </c>
      <c r="E99" s="11"/>
      <c r="F99" s="1">
        <f>D99*E99</f>
        <v>0</v>
      </c>
      <c r="G99" s="1" t="s">
        <v>299</v>
      </c>
    </row>
    <row r="100" spans="1:7" s="1" customFormat="1">
      <c r="A100" s="50"/>
      <c r="B100" s="13" t="s">
        <v>169</v>
      </c>
      <c r="C100" s="11" t="s">
        <v>290</v>
      </c>
      <c r="D100" s="11">
        <v>2</v>
      </c>
      <c r="E100" s="11"/>
      <c r="F100" s="1">
        <f>D100*E100</f>
        <v>0</v>
      </c>
      <c r="G100" s="1" t="s">
        <v>299</v>
      </c>
    </row>
    <row r="101" spans="1:7" s="1" customFormat="1">
      <c r="A101" s="50"/>
      <c r="B101" s="30" t="s">
        <v>170</v>
      </c>
      <c r="C101" s="11" t="s">
        <v>290</v>
      </c>
      <c r="D101" s="11">
        <v>2</v>
      </c>
      <c r="E101" s="61"/>
      <c r="F101" s="1">
        <f>D101*E101</f>
        <v>0</v>
      </c>
      <c r="G101" s="1" t="s">
        <v>299</v>
      </c>
    </row>
    <row r="102" spans="1:7" s="1" customFormat="1">
      <c r="A102" s="50"/>
      <c r="B102" s="13" t="s">
        <v>169</v>
      </c>
      <c r="C102" s="11"/>
      <c r="D102" s="11"/>
      <c r="E102" s="18"/>
    </row>
    <row r="103" spans="1:7" s="1" customFormat="1">
      <c r="A103" s="50"/>
      <c r="B103" s="13"/>
      <c r="C103" s="11"/>
      <c r="D103" s="11"/>
      <c r="E103" s="11"/>
    </row>
    <row r="104" spans="1:7" s="1" customFormat="1" ht="90">
      <c r="A104" s="50" t="s">
        <v>144</v>
      </c>
      <c r="B104" s="14" t="s">
        <v>291</v>
      </c>
      <c r="C104" s="11"/>
      <c r="D104" s="11"/>
      <c r="E104" s="11"/>
    </row>
    <row r="105" spans="1:7" s="1" customFormat="1">
      <c r="A105" s="50"/>
      <c r="B105" s="13" t="s">
        <v>1</v>
      </c>
      <c r="C105" s="11" t="s">
        <v>1</v>
      </c>
      <c r="D105" s="11">
        <v>1</v>
      </c>
      <c r="E105" s="11"/>
      <c r="F105" s="1">
        <f>D105*E105</f>
        <v>0</v>
      </c>
      <c r="G105" s="1" t="s">
        <v>299</v>
      </c>
    </row>
    <row r="106" spans="1:7" s="1" customFormat="1">
      <c r="A106" s="50"/>
      <c r="B106" s="13"/>
      <c r="C106" s="11"/>
      <c r="D106" s="11"/>
      <c r="E106" s="11"/>
    </row>
    <row r="107" spans="1:7" s="1" customFormat="1" ht="51.75">
      <c r="A107" s="50" t="s">
        <v>145</v>
      </c>
      <c r="B107" s="13" t="s">
        <v>306</v>
      </c>
      <c r="C107" s="11"/>
      <c r="D107" s="11"/>
      <c r="E107" s="11"/>
    </row>
    <row r="108" spans="1:7" s="1" customFormat="1">
      <c r="A108" s="50"/>
      <c r="B108" s="13" t="s">
        <v>164</v>
      </c>
      <c r="C108" s="11" t="s">
        <v>1</v>
      </c>
      <c r="D108" s="11">
        <v>1</v>
      </c>
      <c r="E108" s="11"/>
      <c r="F108" s="1">
        <f>D108*E108</f>
        <v>0</v>
      </c>
      <c r="G108" s="1" t="s">
        <v>299</v>
      </c>
    </row>
    <row r="109" spans="1:7" s="1" customFormat="1">
      <c r="A109" s="50"/>
      <c r="B109" s="13"/>
      <c r="C109" s="11"/>
      <c r="D109" s="11"/>
      <c r="E109" s="11"/>
    </row>
    <row r="110" spans="1:7" s="1" customFormat="1" ht="26.25">
      <c r="A110" s="50" t="s">
        <v>150</v>
      </c>
      <c r="B110" s="14" t="s">
        <v>320</v>
      </c>
      <c r="C110" s="11"/>
      <c r="D110" s="11"/>
      <c r="E110" s="11"/>
    </row>
    <row r="111" spans="1:7" s="1" customFormat="1">
      <c r="A111" s="50"/>
      <c r="B111" s="14"/>
      <c r="C111" s="11" t="s">
        <v>25</v>
      </c>
      <c r="D111" s="11">
        <v>60</v>
      </c>
      <c r="E111" s="11"/>
      <c r="F111" s="1">
        <f>D111*E111</f>
        <v>0</v>
      </c>
    </row>
    <row r="112" spans="1:7" s="1" customFormat="1" ht="15.75" thickBot="1">
      <c r="A112" s="50"/>
      <c r="B112" s="13"/>
      <c r="C112" s="11"/>
      <c r="D112" s="11"/>
      <c r="E112" s="11"/>
      <c r="F112" s="46"/>
    </row>
    <row r="113" spans="1:7" s="1" customFormat="1" ht="19.5" thickBot="1">
      <c r="A113" s="85"/>
      <c r="B113" s="82" t="s">
        <v>172</v>
      </c>
      <c r="C113" s="94"/>
      <c r="D113" s="94"/>
      <c r="E113" s="95"/>
      <c r="F113" s="90">
        <f>SUM(F91:F112)</f>
        <v>0</v>
      </c>
      <c r="G113" s="1" t="s">
        <v>299</v>
      </c>
    </row>
    <row r="114" spans="1:7" s="1" customFormat="1">
      <c r="A114" s="50"/>
      <c r="B114" s="13"/>
      <c r="C114" s="11"/>
      <c r="D114" s="11"/>
      <c r="E114" s="11"/>
      <c r="F114" s="46"/>
    </row>
    <row r="115" spans="1:7" s="1" customFormat="1">
      <c r="A115" s="50" t="s">
        <v>173</v>
      </c>
      <c r="B115" s="13" t="s">
        <v>174</v>
      </c>
      <c r="C115" s="11"/>
      <c r="D115" s="11"/>
      <c r="E115" s="11"/>
      <c r="F115" s="46"/>
    </row>
    <row r="116" spans="1:7" s="1" customFormat="1">
      <c r="A116" s="50"/>
      <c r="B116" s="13"/>
      <c r="C116" s="11"/>
      <c r="D116" s="11"/>
      <c r="E116" s="11"/>
      <c r="F116" s="91"/>
    </row>
    <row r="117" spans="1:7" s="1" customFormat="1" ht="37.5" customHeight="1">
      <c r="A117" s="50" t="s">
        <v>137</v>
      </c>
      <c r="B117" s="13" t="s">
        <v>292</v>
      </c>
      <c r="C117" s="11"/>
      <c r="D117" s="11"/>
      <c r="E117" s="11"/>
      <c r="F117" s="91"/>
    </row>
    <row r="118" spans="1:7" s="1" customFormat="1" ht="15.75" thickBot="1">
      <c r="A118" s="50"/>
      <c r="B118" s="13"/>
      <c r="C118" s="11" t="s">
        <v>25</v>
      </c>
      <c r="D118" s="11">
        <v>1000</v>
      </c>
      <c r="E118" s="11"/>
      <c r="F118" s="91">
        <f>D118*E118</f>
        <v>0</v>
      </c>
    </row>
    <row r="119" spans="1:7" s="1" customFormat="1" ht="15.75" thickBot="1">
      <c r="A119" s="85"/>
      <c r="B119" s="82" t="s">
        <v>175</v>
      </c>
      <c r="C119" s="94"/>
      <c r="D119" s="94"/>
      <c r="E119" s="94"/>
      <c r="F119" s="97">
        <f>F118</f>
        <v>0</v>
      </c>
    </row>
    <row r="120" spans="1:7">
      <c r="B120" s="13"/>
      <c r="C120" s="11"/>
      <c r="D120" s="11"/>
      <c r="E120" s="11"/>
      <c r="F120" s="91"/>
    </row>
    <row r="121" spans="1:7" s="1" customFormat="1">
      <c r="A121" s="50"/>
      <c r="B121" s="13" t="s">
        <v>176</v>
      </c>
      <c r="C121" s="11"/>
      <c r="D121" s="11"/>
      <c r="E121" s="11"/>
      <c r="F121" s="91"/>
    </row>
    <row r="122" spans="1:7" s="1" customFormat="1">
      <c r="A122" s="50" t="s">
        <v>135</v>
      </c>
      <c r="B122" s="13" t="s">
        <v>136</v>
      </c>
      <c r="C122" s="11"/>
      <c r="D122" s="11"/>
      <c r="E122" s="11"/>
      <c r="F122" s="91">
        <f>F8</f>
        <v>0</v>
      </c>
    </row>
    <row r="123" spans="1:7" s="1" customFormat="1">
      <c r="A123" s="50" t="s">
        <v>138</v>
      </c>
      <c r="B123" s="13" t="s">
        <v>139</v>
      </c>
      <c r="C123" s="11"/>
      <c r="D123" s="11"/>
      <c r="E123" s="11"/>
      <c r="F123" s="91"/>
    </row>
    <row r="124" spans="1:7" s="1" customFormat="1">
      <c r="A124" s="50" t="s">
        <v>137</v>
      </c>
      <c r="B124" s="13" t="s">
        <v>177</v>
      </c>
      <c r="C124" s="11"/>
      <c r="D124" s="11"/>
      <c r="E124" s="11"/>
      <c r="F124" s="91">
        <f>F28</f>
        <v>0</v>
      </c>
      <c r="G124" s="1" t="s">
        <v>299</v>
      </c>
    </row>
    <row r="125" spans="1:7" s="1" customFormat="1">
      <c r="A125" s="50" t="s">
        <v>141</v>
      </c>
      <c r="B125" s="13" t="s">
        <v>178</v>
      </c>
      <c r="C125" s="11"/>
      <c r="D125" s="11"/>
      <c r="E125" s="11"/>
      <c r="F125" s="91">
        <f>F54</f>
        <v>0</v>
      </c>
      <c r="G125" s="1" t="s">
        <v>299</v>
      </c>
    </row>
    <row r="126" spans="1:7" s="1" customFormat="1">
      <c r="A126" s="50" t="s">
        <v>157</v>
      </c>
      <c r="B126" s="13" t="s">
        <v>158</v>
      </c>
      <c r="C126" s="11"/>
      <c r="D126" s="11"/>
      <c r="E126" s="11"/>
      <c r="F126" s="91">
        <f>F85</f>
        <v>0</v>
      </c>
      <c r="G126" s="1" t="s">
        <v>299</v>
      </c>
    </row>
    <row r="127" spans="1:7" s="1" customFormat="1">
      <c r="A127" s="50" t="s">
        <v>165</v>
      </c>
      <c r="B127" s="13" t="s">
        <v>166</v>
      </c>
      <c r="C127" s="11"/>
      <c r="D127" s="11"/>
      <c r="E127" s="11"/>
      <c r="F127" s="91">
        <f>F113</f>
        <v>0</v>
      </c>
      <c r="G127" s="1" t="s">
        <v>299</v>
      </c>
    </row>
    <row r="128" spans="1:7" s="1" customFormat="1">
      <c r="A128" s="50" t="s">
        <v>173</v>
      </c>
      <c r="B128" s="15" t="s">
        <v>174</v>
      </c>
      <c r="C128" s="16"/>
      <c r="D128" s="16"/>
      <c r="E128" s="16"/>
      <c r="F128" s="98">
        <v>0</v>
      </c>
    </row>
    <row r="129" spans="1:6" s="1" customFormat="1" ht="15.75">
      <c r="A129" s="50"/>
      <c r="B129" t="s">
        <v>238</v>
      </c>
      <c r="C129" s="11"/>
      <c r="D129" s="11"/>
      <c r="E129" s="62"/>
      <c r="F129" s="46">
        <f>SUM(F124:F128)</f>
        <v>0</v>
      </c>
    </row>
  </sheetData>
  <pageMargins left="0.70866141732283472" right="0.27559055118110237" top="0.47244094488188981" bottom="0.47244094488188981" header="0.31496062992125984" footer="0.19685039370078741"/>
  <pageSetup paperSize="9" scale="60" orientation="portrait" r:id="rId1"/>
  <headerFooter>
    <oddFooter>&amp;R&amp;P/&amp;N</oddFooter>
  </headerFooter>
  <rowBreaks count="3" manualBreakCount="3">
    <brk id="29" max="5" man="1"/>
    <brk id="73" max="5" man="1"/>
    <brk id="9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133"/>
  <sheetViews>
    <sheetView view="pageBreakPreview" topLeftCell="A16" zoomScaleSheetLayoutView="100" workbookViewId="0">
      <selection activeCell="F10" sqref="F10"/>
    </sheetView>
  </sheetViews>
  <sheetFormatPr defaultRowHeight="15"/>
  <cols>
    <col min="1" max="1" width="6.5703125" style="49" customWidth="1"/>
    <col min="2" max="2" width="64.28515625" style="2" customWidth="1"/>
    <col min="3" max="3" width="9" customWidth="1"/>
    <col min="4" max="4" width="9.140625" style="1" bestFit="1" customWidth="1"/>
    <col min="5" max="5" width="12" style="1" bestFit="1" customWidth="1"/>
    <col min="6" max="6" width="10.140625" style="1" bestFit="1" customWidth="1"/>
  </cols>
  <sheetData>
    <row r="1" spans="1:6" ht="18.75">
      <c r="B1" s="54" t="s">
        <v>240</v>
      </c>
    </row>
    <row r="2" spans="1:6">
      <c r="B2"/>
    </row>
    <row r="3" spans="1:6">
      <c r="B3" s="2" t="s">
        <v>241</v>
      </c>
      <c r="C3" t="s">
        <v>342</v>
      </c>
      <c r="D3" s="1" t="s">
        <v>261</v>
      </c>
      <c r="E3" s="1" t="s">
        <v>262</v>
      </c>
      <c r="F3" s="1" t="s">
        <v>30</v>
      </c>
    </row>
    <row r="5" spans="1:6" ht="45">
      <c r="A5" s="63" t="s">
        <v>187</v>
      </c>
      <c r="B5" s="2" t="s">
        <v>188</v>
      </c>
    </row>
    <row r="6" spans="1:6">
      <c r="C6" s="2" t="s">
        <v>94</v>
      </c>
      <c r="D6" s="1">
        <v>3815</v>
      </c>
      <c r="F6" s="72">
        <f>D6*E6</f>
        <v>0</v>
      </c>
    </row>
    <row r="7" spans="1:6">
      <c r="C7" s="2"/>
    </row>
    <row r="8" spans="1:6" ht="30">
      <c r="A8" s="49" t="s">
        <v>293</v>
      </c>
      <c r="B8" s="2" t="s">
        <v>189</v>
      </c>
    </row>
    <row r="10" spans="1:6">
      <c r="A10" s="49" t="s">
        <v>190</v>
      </c>
      <c r="B10" s="2" t="s">
        <v>191</v>
      </c>
      <c r="C10" t="s">
        <v>1</v>
      </c>
      <c r="D10" s="1">
        <v>2</v>
      </c>
      <c r="F10" s="1">
        <f>D10*E10</f>
        <v>0</v>
      </c>
    </row>
    <row r="11" spans="1:6">
      <c r="A11" s="49" t="s">
        <v>192</v>
      </c>
      <c r="B11" s="2" t="s">
        <v>193</v>
      </c>
      <c r="C11" t="s">
        <v>25</v>
      </c>
      <c r="D11" s="1">
        <v>30</v>
      </c>
      <c r="F11" s="1">
        <f>D11*E11</f>
        <v>0</v>
      </c>
    </row>
    <row r="13" spans="1:6" ht="30">
      <c r="A13" s="63" t="s">
        <v>194</v>
      </c>
      <c r="B13" s="2" t="s">
        <v>195</v>
      </c>
    </row>
    <row r="14" spans="1:6">
      <c r="C14" t="s">
        <v>94</v>
      </c>
      <c r="D14" s="1">
        <v>2000</v>
      </c>
      <c r="F14" s="1">
        <f>D14*E14</f>
        <v>0</v>
      </c>
    </row>
    <row r="16" spans="1:6" ht="30">
      <c r="A16" s="63" t="s">
        <v>196</v>
      </c>
      <c r="B16" s="2" t="s">
        <v>197</v>
      </c>
    </row>
    <row r="18" spans="1:6">
      <c r="A18" s="49" t="s">
        <v>190</v>
      </c>
      <c r="B18" s="2" t="s">
        <v>198</v>
      </c>
      <c r="C18" t="s">
        <v>25</v>
      </c>
      <c r="D18" s="1">
        <v>10</v>
      </c>
      <c r="F18" s="1">
        <f>D18*E18</f>
        <v>0</v>
      </c>
    </row>
    <row r="19" spans="1:6">
      <c r="A19" s="49" t="s">
        <v>192</v>
      </c>
      <c r="B19" s="2" t="s">
        <v>199</v>
      </c>
      <c r="C19" t="s">
        <v>94</v>
      </c>
      <c r="D19" s="1">
        <v>10</v>
      </c>
      <c r="F19" s="1">
        <f>D19*E19</f>
        <v>0</v>
      </c>
    </row>
    <row r="21" spans="1:6" ht="30">
      <c r="A21" s="63" t="s">
        <v>200</v>
      </c>
      <c r="B21" s="2" t="s">
        <v>201</v>
      </c>
    </row>
    <row r="22" spans="1:6">
      <c r="C22" t="s">
        <v>94</v>
      </c>
      <c r="D22" s="1">
        <v>3815</v>
      </c>
      <c r="F22" s="1">
        <f>D22*E22</f>
        <v>0</v>
      </c>
    </row>
    <row r="23" spans="1:6" ht="15.75" thickBot="1">
      <c r="A23" s="64"/>
      <c r="B23" s="44"/>
      <c r="C23" s="43"/>
      <c r="D23" s="42"/>
      <c r="E23" s="42"/>
      <c r="F23" s="42"/>
    </row>
    <row r="24" spans="1:6" ht="15.75" thickBot="1">
      <c r="A24" s="99"/>
      <c r="B24" s="100" t="s">
        <v>202</v>
      </c>
      <c r="C24" s="101"/>
      <c r="D24" s="84"/>
      <c r="E24" s="88"/>
      <c r="F24" s="102">
        <f>SUM(F6:F23)</f>
        <v>0</v>
      </c>
    </row>
    <row r="25" spans="1:6">
      <c r="E25" s="46"/>
    </row>
    <row r="26" spans="1:6">
      <c r="A26" s="49" t="s">
        <v>233</v>
      </c>
      <c r="B26" s="2" t="s">
        <v>203</v>
      </c>
    </row>
    <row r="28" spans="1:6" ht="120">
      <c r="A28" s="63" t="s">
        <v>204</v>
      </c>
      <c r="B28" s="3" t="s">
        <v>319</v>
      </c>
    </row>
    <row r="30" spans="1:6" s="76" customFormat="1">
      <c r="A30" s="74" t="s">
        <v>190</v>
      </c>
      <c r="B30" s="75" t="s">
        <v>205</v>
      </c>
      <c r="C30" s="76" t="s">
        <v>91</v>
      </c>
      <c r="D30" s="72">
        <v>1179</v>
      </c>
      <c r="E30" s="72"/>
      <c r="F30" s="72">
        <f>D30*E30</f>
        <v>0</v>
      </c>
    </row>
    <row r="31" spans="1:6" s="76" customFormat="1">
      <c r="A31" s="74"/>
      <c r="B31" s="75"/>
      <c r="D31" s="72"/>
      <c r="E31" s="72"/>
      <c r="F31" s="72"/>
    </row>
    <row r="32" spans="1:6" s="76" customFormat="1">
      <c r="A32" s="74" t="s">
        <v>312</v>
      </c>
      <c r="B32" s="75" t="s">
        <v>313</v>
      </c>
      <c r="C32" s="76" t="s">
        <v>91</v>
      </c>
      <c r="D32" s="72">
        <v>1923</v>
      </c>
      <c r="E32" s="72"/>
      <c r="F32" s="72">
        <f>D32*E32</f>
        <v>0</v>
      </c>
    </row>
    <row r="34" spans="1:9" ht="75">
      <c r="A34" s="63" t="s">
        <v>206</v>
      </c>
      <c r="B34" s="3" t="s">
        <v>207</v>
      </c>
    </row>
    <row r="35" spans="1:9">
      <c r="C35" t="s">
        <v>94</v>
      </c>
      <c r="D35" s="1">
        <v>3815</v>
      </c>
      <c r="F35" s="1">
        <f>D35*E35</f>
        <v>0</v>
      </c>
    </row>
    <row r="36" spans="1:9" ht="15.75" customHeight="1">
      <c r="B36" s="20"/>
    </row>
    <row r="37" spans="1:9" ht="45.75" customHeight="1">
      <c r="A37" s="20" t="s">
        <v>245</v>
      </c>
      <c r="B37" s="66" t="s">
        <v>246</v>
      </c>
    </row>
    <row r="38" spans="1:9" ht="15.75" customHeight="1">
      <c r="B38" s="20" t="s">
        <v>247</v>
      </c>
      <c r="I38" s="20"/>
    </row>
    <row r="39" spans="1:9" ht="15.75" customHeight="1">
      <c r="B39" s="20" t="s">
        <v>248</v>
      </c>
      <c r="I39" s="20"/>
    </row>
    <row r="40" spans="1:9" ht="15.75" customHeight="1">
      <c r="B40" s="20" t="s">
        <v>249</v>
      </c>
      <c r="I40" s="20"/>
    </row>
    <row r="41" spans="1:9" ht="35.25" customHeight="1">
      <c r="B41" s="73" t="s">
        <v>250</v>
      </c>
    </row>
    <row r="42" spans="1:9">
      <c r="B42" s="20"/>
      <c r="C42" t="s">
        <v>94</v>
      </c>
      <c r="D42" s="1">
        <v>3815</v>
      </c>
      <c r="F42" s="1">
        <f>D42*E42</f>
        <v>0</v>
      </c>
    </row>
    <row r="44" spans="1:9" ht="30">
      <c r="A44" s="2" t="s">
        <v>208</v>
      </c>
      <c r="B44" s="2" t="s">
        <v>209</v>
      </c>
    </row>
    <row r="45" spans="1:9" ht="75">
      <c r="B45" s="3" t="s">
        <v>314</v>
      </c>
    </row>
    <row r="47" spans="1:9">
      <c r="A47" s="49" t="s">
        <v>190</v>
      </c>
      <c r="B47" s="2" t="s">
        <v>210</v>
      </c>
      <c r="C47" t="s">
        <v>91</v>
      </c>
      <c r="D47" s="1">
        <v>426</v>
      </c>
      <c r="F47" s="1">
        <f>D47*E47</f>
        <v>0</v>
      </c>
    </row>
    <row r="48" spans="1:9">
      <c r="A48" s="49" t="s">
        <v>192</v>
      </c>
      <c r="B48" s="2" t="s">
        <v>211</v>
      </c>
      <c r="C48" t="s">
        <v>94</v>
      </c>
      <c r="D48" s="1">
        <v>1420</v>
      </c>
      <c r="F48" s="1">
        <f>D48*E48</f>
        <v>0</v>
      </c>
    </row>
    <row r="50" spans="1:11" ht="45">
      <c r="A50" s="2" t="s">
        <v>212</v>
      </c>
      <c r="B50" s="2" t="s">
        <v>213</v>
      </c>
    </row>
    <row r="51" spans="1:11">
      <c r="C51" t="s">
        <v>91</v>
      </c>
      <c r="D51" s="1">
        <v>200</v>
      </c>
      <c r="F51" s="1">
        <f>D51*E51</f>
        <v>0</v>
      </c>
    </row>
    <row r="52" spans="1:11" ht="15.75" thickBot="1">
      <c r="A52" s="103"/>
      <c r="B52" s="104"/>
      <c r="C52" s="34"/>
      <c r="D52" s="4"/>
      <c r="E52" s="4"/>
    </row>
    <row r="53" spans="1:11" ht="15.75" thickBot="1">
      <c r="A53" s="99"/>
      <c r="B53" s="100" t="s">
        <v>214</v>
      </c>
      <c r="C53" s="101"/>
      <c r="D53" s="84"/>
      <c r="E53" s="88"/>
      <c r="F53" s="105">
        <f>SUM(F29:F52)</f>
        <v>0</v>
      </c>
    </row>
    <row r="55" spans="1:11">
      <c r="B55" s="2" t="s">
        <v>215</v>
      </c>
    </row>
    <row r="57" spans="1:11" ht="81.75" customHeight="1">
      <c r="A57" s="63" t="s">
        <v>216</v>
      </c>
      <c r="B57" s="3" t="s">
        <v>315</v>
      </c>
    </row>
    <row r="58" spans="1:11" ht="77.25" customHeight="1">
      <c r="B58" s="3" t="s">
        <v>251</v>
      </c>
    </row>
    <row r="60" spans="1:11" ht="63" customHeight="1">
      <c r="A60" s="49" t="s">
        <v>190</v>
      </c>
      <c r="B60" s="2" t="s">
        <v>252</v>
      </c>
    </row>
    <row r="61" spans="1:11">
      <c r="C61" s="68" t="s">
        <v>91</v>
      </c>
      <c r="D61" s="1">
        <v>520</v>
      </c>
      <c r="F61" s="1">
        <f>D61*E61</f>
        <v>0</v>
      </c>
    </row>
    <row r="62" spans="1:11">
      <c r="C62" s="67"/>
      <c r="F62" s="19"/>
      <c r="J62" s="1"/>
      <c r="K62" s="1"/>
    </row>
    <row r="63" spans="1:11" ht="73.5" customHeight="1">
      <c r="A63" s="49" t="s">
        <v>192</v>
      </c>
      <c r="B63" s="3" t="s">
        <v>253</v>
      </c>
      <c r="C63" s="67"/>
      <c r="F63" s="19"/>
      <c r="J63" s="1"/>
      <c r="K63" s="1"/>
    </row>
    <row r="64" spans="1:11" ht="15.75" thickBot="1">
      <c r="A64" s="103"/>
      <c r="B64" s="104"/>
      <c r="C64" s="106" t="s">
        <v>91</v>
      </c>
      <c r="D64" s="4">
        <v>520</v>
      </c>
      <c r="E64" s="4"/>
      <c r="F64" s="110">
        <f>D64*E64</f>
        <v>0</v>
      </c>
      <c r="J64" s="1"/>
      <c r="K64" s="1"/>
    </row>
    <row r="65" spans="1:6" ht="15.75" thickBot="1">
      <c r="A65" s="99"/>
      <c r="B65" s="100" t="s">
        <v>217</v>
      </c>
      <c r="C65" s="101"/>
      <c r="D65" s="84"/>
      <c r="E65" s="88"/>
      <c r="F65" s="105">
        <f>SUM(F61:F64)</f>
        <v>0</v>
      </c>
    </row>
    <row r="66" spans="1:6">
      <c r="D66" s="46"/>
      <c r="E66" s="46"/>
    </row>
    <row r="67" spans="1:6">
      <c r="A67" s="49" t="s">
        <v>236</v>
      </c>
      <c r="B67" s="2" t="s">
        <v>218</v>
      </c>
    </row>
    <row r="69" spans="1:6" ht="75">
      <c r="A69" s="49" t="s">
        <v>294</v>
      </c>
      <c r="B69" s="3" t="s">
        <v>219</v>
      </c>
    </row>
    <row r="70" spans="1:6">
      <c r="C70" t="s">
        <v>25</v>
      </c>
      <c r="D70" s="1">
        <v>160</v>
      </c>
      <c r="F70" s="4">
        <f>D70*E70</f>
        <v>0</v>
      </c>
    </row>
    <row r="73" spans="1:6" ht="75">
      <c r="A73" s="63" t="s">
        <v>220</v>
      </c>
      <c r="B73" s="3" t="s">
        <v>221</v>
      </c>
    </row>
    <row r="74" spans="1:6">
      <c r="C74" s="2" t="s">
        <v>1</v>
      </c>
      <c r="D74" s="1">
        <v>5</v>
      </c>
      <c r="F74" s="4">
        <f>D74*E74</f>
        <v>0</v>
      </c>
    </row>
    <row r="75" spans="1:6">
      <c r="C75" s="2"/>
      <c r="F75" s="4"/>
    </row>
    <row r="76" spans="1:6">
      <c r="C76" s="2"/>
      <c r="F76" s="4"/>
    </row>
    <row r="77" spans="1:6" ht="15.75" thickBot="1">
      <c r="C77" s="2"/>
      <c r="F77" s="4"/>
    </row>
    <row r="78" spans="1:6" ht="15.75" thickBot="1">
      <c r="A78" s="99"/>
      <c r="B78" s="100" t="s">
        <v>222</v>
      </c>
      <c r="C78" s="101"/>
      <c r="D78" s="84"/>
      <c r="E78" s="84"/>
      <c r="F78" s="105">
        <f>SUM(F70:F77)</f>
        <v>0</v>
      </c>
    </row>
    <row r="79" spans="1:6">
      <c r="E79" s="46"/>
    </row>
    <row r="80" spans="1:6">
      <c r="B80" s="2" t="s">
        <v>223</v>
      </c>
    </row>
    <row r="81" spans="1:7" ht="29.25" customHeight="1"/>
    <row r="82" spans="1:7" ht="120">
      <c r="A82" s="63" t="s">
        <v>224</v>
      </c>
      <c r="B82" s="3" t="s">
        <v>225</v>
      </c>
    </row>
    <row r="83" spans="1:7">
      <c r="C83" t="s">
        <v>94</v>
      </c>
      <c r="D83" s="1">
        <v>1449</v>
      </c>
      <c r="F83" s="4">
        <f>D83*E83</f>
        <v>0</v>
      </c>
    </row>
    <row r="84" spans="1:7">
      <c r="B84" s="20"/>
    </row>
    <row r="85" spans="1:7" ht="105">
      <c r="A85" s="49" t="s">
        <v>296</v>
      </c>
      <c r="B85" s="3" t="s">
        <v>295</v>
      </c>
    </row>
    <row r="86" spans="1:7">
      <c r="C86" t="s">
        <v>94</v>
      </c>
      <c r="D86" s="1">
        <v>1449</v>
      </c>
      <c r="F86" s="4">
        <f>D86*E86</f>
        <v>0</v>
      </c>
    </row>
    <row r="87" spans="1:7" ht="15.75" thickBot="1">
      <c r="B87" s="111"/>
      <c r="C87" s="34"/>
      <c r="D87" s="4"/>
      <c r="E87" s="4"/>
    </row>
    <row r="88" spans="1:7" ht="15.75" thickBot="1">
      <c r="A88" s="99"/>
      <c r="B88" s="100" t="s">
        <v>226</v>
      </c>
      <c r="C88" s="101"/>
      <c r="D88" s="84"/>
      <c r="E88" s="88"/>
      <c r="F88" s="105">
        <f>SUM(F83:F87)</f>
        <v>0</v>
      </c>
    </row>
    <row r="89" spans="1:7">
      <c r="E89" s="46"/>
    </row>
    <row r="90" spans="1:7">
      <c r="A90" s="49" t="s">
        <v>297</v>
      </c>
      <c r="B90" s="2" t="s">
        <v>227</v>
      </c>
    </row>
    <row r="91" spans="1:7">
      <c r="F91" s="72"/>
      <c r="G91" t="s">
        <v>302</v>
      </c>
    </row>
    <row r="92" spans="1:7" ht="45">
      <c r="A92" s="63" t="s">
        <v>228</v>
      </c>
      <c r="B92" s="2" t="s">
        <v>316</v>
      </c>
      <c r="F92" s="72"/>
    </row>
    <row r="93" spans="1:7">
      <c r="C93" t="s">
        <v>25</v>
      </c>
      <c r="D93" s="1">
        <v>255</v>
      </c>
      <c r="F93" s="110">
        <f>D93*E93</f>
        <v>0</v>
      </c>
    </row>
    <row r="94" spans="1:7">
      <c r="F94" s="110"/>
    </row>
    <row r="95" spans="1:7" ht="45">
      <c r="A95" s="63" t="s">
        <v>317</v>
      </c>
      <c r="B95" s="2" t="s">
        <v>318</v>
      </c>
      <c r="F95" s="72"/>
    </row>
    <row r="96" spans="1:7">
      <c r="C96" t="s">
        <v>91</v>
      </c>
      <c r="D96" s="1">
        <v>51</v>
      </c>
      <c r="F96" s="110">
        <f>D96*E96</f>
        <v>0</v>
      </c>
    </row>
    <row r="97" spans="1:8">
      <c r="F97" s="110"/>
    </row>
    <row r="98" spans="1:8" ht="15.75" thickBot="1">
      <c r="B98" s="45"/>
      <c r="F98" s="72"/>
    </row>
    <row r="99" spans="1:8" ht="45">
      <c r="A99" s="49" t="s">
        <v>298</v>
      </c>
      <c r="B99" s="2" t="s">
        <v>307</v>
      </c>
      <c r="F99" s="72"/>
    </row>
    <row r="100" spans="1:8">
      <c r="C100" t="s">
        <v>1</v>
      </c>
      <c r="D100" s="1">
        <v>3</v>
      </c>
      <c r="F100" s="110">
        <f>D100*E100</f>
        <v>0</v>
      </c>
    </row>
    <row r="101" spans="1:8">
      <c r="F101" s="72"/>
    </row>
    <row r="102" spans="1:8">
      <c r="F102" s="72"/>
    </row>
    <row r="103" spans="1:8" ht="30">
      <c r="A103" s="49" t="s">
        <v>229</v>
      </c>
      <c r="B103" s="2" t="s">
        <v>230</v>
      </c>
      <c r="F103" s="72"/>
    </row>
    <row r="104" spans="1:8">
      <c r="C104" t="s">
        <v>1</v>
      </c>
      <c r="D104" s="1">
        <v>1</v>
      </c>
      <c r="F104" s="110">
        <f>D104*E104</f>
        <v>0</v>
      </c>
    </row>
    <row r="105" spans="1:8" ht="15.75" thickBot="1">
      <c r="B105" s="104"/>
      <c r="C105" s="34"/>
      <c r="D105" s="4"/>
      <c r="E105" s="4"/>
      <c r="F105" s="72"/>
    </row>
    <row r="106" spans="1:8" ht="15.75" thickBot="1">
      <c r="A106" s="99"/>
      <c r="B106" s="100" t="s">
        <v>339</v>
      </c>
      <c r="C106" s="101"/>
      <c r="D106" s="84"/>
      <c r="E106" s="88"/>
      <c r="F106" s="102">
        <f>SUM(F93:F105)</f>
        <v>0</v>
      </c>
    </row>
    <row r="107" spans="1:8">
      <c r="F107" s="72"/>
    </row>
    <row r="108" spans="1:8">
      <c r="B108" s="2" t="s">
        <v>311</v>
      </c>
    </row>
    <row r="109" spans="1:8">
      <c r="B109" s="2" t="s">
        <v>231</v>
      </c>
    </row>
    <row r="110" spans="1:8">
      <c r="B110" s="104"/>
    </row>
    <row r="111" spans="1:8">
      <c r="A111" s="49" t="s">
        <v>186</v>
      </c>
      <c r="B111" s="2" t="s">
        <v>232</v>
      </c>
      <c r="F111" s="1">
        <f>F24</f>
        <v>0</v>
      </c>
      <c r="H111" s="71"/>
    </row>
    <row r="112" spans="1:8">
      <c r="A112" s="49" t="s">
        <v>233</v>
      </c>
      <c r="B112" s="2" t="s">
        <v>90</v>
      </c>
      <c r="F112" s="1">
        <f>F53</f>
        <v>0</v>
      </c>
    </row>
    <row r="113" spans="1:7">
      <c r="A113" s="49" t="s">
        <v>234</v>
      </c>
      <c r="B113" s="2" t="s">
        <v>215</v>
      </c>
      <c r="F113" s="1">
        <f>F65</f>
        <v>0</v>
      </c>
    </row>
    <row r="114" spans="1:7">
      <c r="A114" s="49" t="s">
        <v>236</v>
      </c>
      <c r="B114" s="2" t="s">
        <v>218</v>
      </c>
      <c r="F114" s="1">
        <f>F78</f>
        <v>0</v>
      </c>
    </row>
    <row r="115" spans="1:7">
      <c r="A115" s="49" t="s">
        <v>235</v>
      </c>
      <c r="B115" s="2" t="s">
        <v>223</v>
      </c>
      <c r="C115" s="34"/>
      <c r="F115" s="1">
        <f>F88</f>
        <v>0</v>
      </c>
    </row>
    <row r="116" spans="1:7" s="70" customFormat="1">
      <c r="A116" s="108" t="s">
        <v>297</v>
      </c>
      <c r="B116" s="107" t="s">
        <v>227</v>
      </c>
      <c r="C116" s="109"/>
      <c r="D116" s="98"/>
      <c r="E116" s="98"/>
      <c r="F116" s="98">
        <f>F106</f>
        <v>0</v>
      </c>
      <c r="G116"/>
    </row>
    <row r="117" spans="1:7">
      <c r="B117" t="s">
        <v>240</v>
      </c>
      <c r="D117" s="46"/>
      <c r="E117" s="46"/>
      <c r="F117" s="1">
        <f>SUM(F111:F116)</f>
        <v>0</v>
      </c>
    </row>
    <row r="119" spans="1:7">
      <c r="E119" s="35"/>
    </row>
    <row r="132" spans="1:2">
      <c r="A132" s="65"/>
    </row>
    <row r="133" spans="1:2">
      <c r="B133" s="28"/>
    </row>
  </sheetData>
  <pageMargins left="0.70866141732283472" right="0.23622047244094491" top="0.51181102362204722" bottom="0.57999999999999996" header="0.31496062992125984" footer="0.31496062992125984"/>
  <pageSetup paperSize="9" scale="60" orientation="portrait" r:id="rId1"/>
  <headerFooter>
    <oddFooter>&amp;R&amp;P/&amp;N</oddFooter>
  </headerFooter>
  <rowBreaks count="2" manualBreakCount="2">
    <brk id="25" max="5" man="1"/>
    <brk id="4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43"/>
  <sheetViews>
    <sheetView view="pageBreakPreview" topLeftCell="A106" zoomScaleSheetLayoutView="100" workbookViewId="0">
      <selection activeCell="H119" sqref="H119"/>
    </sheetView>
  </sheetViews>
  <sheetFormatPr defaultRowHeight="15"/>
  <cols>
    <col min="1" max="1" width="4.7109375" customWidth="1"/>
    <col min="2" max="2" width="47" style="40" customWidth="1"/>
    <col min="3" max="3" width="10.5703125" style="40" customWidth="1"/>
    <col min="4" max="4" width="11.140625" style="1" customWidth="1"/>
    <col min="5" max="5" width="0.28515625" style="1" hidden="1" customWidth="1"/>
    <col min="6" max="6" width="0.140625" style="4" hidden="1" customWidth="1"/>
    <col min="7" max="7" width="11" style="4" customWidth="1"/>
    <col min="8" max="8" width="16.5703125" style="4" bestFit="1" customWidth="1"/>
    <col min="9" max="9" width="9.140625" style="4"/>
    <col min="10" max="10" width="9.28515625" style="4" bestFit="1" customWidth="1"/>
  </cols>
  <sheetData>
    <row r="1" spans="1:8" ht="18.75">
      <c r="A1" s="140"/>
      <c r="B1" s="129" t="s">
        <v>242</v>
      </c>
      <c r="C1" s="120" t="s">
        <v>342</v>
      </c>
      <c r="D1" s="69" t="s">
        <v>344</v>
      </c>
      <c r="E1" s="127"/>
      <c r="F1" s="128"/>
      <c r="G1" s="127" t="s">
        <v>262</v>
      </c>
      <c r="H1" s="127" t="s">
        <v>30</v>
      </c>
    </row>
    <row r="2" spans="1:8" ht="18.75">
      <c r="A2" s="140"/>
      <c r="B2" s="129"/>
      <c r="C2" s="120"/>
      <c r="D2" s="69"/>
      <c r="E2" s="127"/>
      <c r="F2" s="128"/>
      <c r="G2" s="127"/>
      <c r="H2" s="127"/>
    </row>
    <row r="3" spans="1:8">
      <c r="A3" s="140"/>
      <c r="B3" s="38"/>
      <c r="E3" s="4"/>
      <c r="F3" s="34"/>
    </row>
    <row r="4" spans="1:8" ht="21">
      <c r="A4" s="154" t="s">
        <v>137</v>
      </c>
      <c r="B4" s="116" t="s">
        <v>0</v>
      </c>
      <c r="C4" s="117"/>
      <c r="E4" s="4"/>
      <c r="F4" s="34"/>
    </row>
    <row r="5" spans="1:8">
      <c r="A5" s="140" t="s">
        <v>360</v>
      </c>
      <c r="B5" s="40" t="s">
        <v>310</v>
      </c>
      <c r="C5" s="130" t="s">
        <v>1</v>
      </c>
      <c r="D5" s="1">
        <v>2</v>
      </c>
      <c r="E5" s="4"/>
      <c r="F5" s="34"/>
      <c r="H5" s="4">
        <f>D5*G5</f>
        <v>0</v>
      </c>
    </row>
    <row r="6" spans="1:8">
      <c r="A6" s="140"/>
      <c r="B6" s="40" t="s">
        <v>2</v>
      </c>
      <c r="C6" s="130" t="s">
        <v>1</v>
      </c>
      <c r="D6" s="1">
        <v>1</v>
      </c>
      <c r="E6" s="4"/>
      <c r="F6" s="34">
        <v>0.83</v>
      </c>
      <c r="H6" s="4">
        <f t="shared" ref="H6:H23" si="0">D6*G6</f>
        <v>0</v>
      </c>
    </row>
    <row r="7" spans="1:8" ht="45">
      <c r="A7" s="140"/>
      <c r="B7" s="40" t="s">
        <v>397</v>
      </c>
      <c r="C7" s="130" t="s">
        <v>65</v>
      </c>
      <c r="D7" s="1">
        <v>1</v>
      </c>
      <c r="E7" s="4"/>
      <c r="F7" s="34">
        <v>0.83</v>
      </c>
      <c r="H7" s="4">
        <f t="shared" si="0"/>
        <v>0</v>
      </c>
    </row>
    <row r="8" spans="1:8" ht="30">
      <c r="A8" s="140" t="s">
        <v>361</v>
      </c>
      <c r="B8" s="40" t="s">
        <v>4</v>
      </c>
      <c r="C8" s="157" t="s">
        <v>65</v>
      </c>
      <c r="D8" s="158">
        <v>1</v>
      </c>
      <c r="E8" s="4"/>
      <c r="F8" s="34">
        <v>0.83</v>
      </c>
      <c r="G8" s="159"/>
      <c r="H8" s="160">
        <f>D9*G9</f>
        <v>0</v>
      </c>
    </row>
    <row r="9" spans="1:8" ht="30">
      <c r="A9" s="140"/>
      <c r="B9" s="40" t="s">
        <v>5</v>
      </c>
      <c r="C9" s="157"/>
      <c r="D9" s="158"/>
      <c r="E9" s="4"/>
      <c r="F9" s="34">
        <v>0.83</v>
      </c>
      <c r="G9" s="159"/>
      <c r="H9" s="160"/>
    </row>
    <row r="10" spans="1:8">
      <c r="A10" s="140"/>
      <c r="B10" s="40" t="s">
        <v>6</v>
      </c>
      <c r="C10" s="157"/>
      <c r="D10" s="158"/>
      <c r="E10" s="4"/>
      <c r="F10" s="34">
        <v>0.83</v>
      </c>
      <c r="G10" s="159"/>
      <c r="H10" s="160"/>
    </row>
    <row r="11" spans="1:8">
      <c r="A11" s="140"/>
      <c r="B11" s="40" t="s">
        <v>7</v>
      </c>
      <c r="C11" s="130" t="s">
        <v>1</v>
      </c>
      <c r="D11" s="1">
        <v>1</v>
      </c>
      <c r="E11" s="4"/>
      <c r="F11" s="34">
        <v>0.83</v>
      </c>
      <c r="H11" s="4">
        <f t="shared" si="0"/>
        <v>0</v>
      </c>
    </row>
    <row r="12" spans="1:8">
      <c r="A12" s="140"/>
      <c r="B12" s="40" t="s">
        <v>8</v>
      </c>
      <c r="C12" s="130" t="s">
        <v>1</v>
      </c>
      <c r="D12" s="1">
        <v>1</v>
      </c>
      <c r="E12" s="4"/>
      <c r="F12" s="34">
        <v>0.83</v>
      </c>
      <c r="H12" s="4">
        <f t="shared" si="0"/>
        <v>0</v>
      </c>
    </row>
    <row r="13" spans="1:8">
      <c r="A13" s="140"/>
      <c r="B13" s="40" t="s">
        <v>9</v>
      </c>
      <c r="C13" s="130" t="s">
        <v>1</v>
      </c>
      <c r="D13" s="1">
        <v>1</v>
      </c>
      <c r="E13" s="4"/>
      <c r="F13" s="34">
        <v>0.83</v>
      </c>
      <c r="H13" s="4">
        <f t="shared" si="0"/>
        <v>0</v>
      </c>
    </row>
    <row r="14" spans="1:8">
      <c r="A14" s="140"/>
      <c r="B14" s="40" t="s">
        <v>10</v>
      </c>
      <c r="C14" s="130" t="s">
        <v>1</v>
      </c>
      <c r="D14" s="1">
        <v>2</v>
      </c>
      <c r="E14" s="4"/>
      <c r="F14" s="34">
        <v>0.83</v>
      </c>
      <c r="H14" s="4">
        <f t="shared" si="0"/>
        <v>0</v>
      </c>
    </row>
    <row r="15" spans="1:8">
      <c r="A15" s="140"/>
      <c r="B15" s="40" t="s">
        <v>11</v>
      </c>
      <c r="C15" s="130" t="s">
        <v>1</v>
      </c>
      <c r="D15" s="1">
        <v>1</v>
      </c>
      <c r="E15" s="4"/>
      <c r="F15" s="34">
        <v>0.83</v>
      </c>
      <c r="H15" s="4">
        <f t="shared" si="0"/>
        <v>0</v>
      </c>
    </row>
    <row r="16" spans="1:8">
      <c r="A16" s="140"/>
      <c r="B16" s="40" t="s">
        <v>12</v>
      </c>
      <c r="C16" s="130" t="s">
        <v>1</v>
      </c>
      <c r="D16" s="1">
        <v>1</v>
      </c>
      <c r="E16" s="4"/>
      <c r="F16" s="34">
        <v>0.83</v>
      </c>
      <c r="H16" s="4">
        <f t="shared" si="0"/>
        <v>0</v>
      </c>
    </row>
    <row r="17" spans="1:8">
      <c r="A17" s="140"/>
      <c r="B17" s="40" t="s">
        <v>13</v>
      </c>
      <c r="C17" s="130" t="s">
        <v>1</v>
      </c>
      <c r="D17" s="1">
        <v>5</v>
      </c>
      <c r="E17" s="4"/>
      <c r="F17" s="34">
        <v>0.83</v>
      </c>
      <c r="H17" s="4">
        <f t="shared" si="0"/>
        <v>0</v>
      </c>
    </row>
    <row r="18" spans="1:8">
      <c r="A18" s="140"/>
      <c r="B18" s="40" t="s">
        <v>14</v>
      </c>
      <c r="C18" s="130" t="s">
        <v>1</v>
      </c>
      <c r="D18" s="1">
        <v>4</v>
      </c>
      <c r="E18" s="4"/>
      <c r="F18" s="34">
        <v>0.83</v>
      </c>
      <c r="H18" s="4">
        <f t="shared" si="0"/>
        <v>0</v>
      </c>
    </row>
    <row r="19" spans="1:8">
      <c r="A19" s="140"/>
      <c r="B19" s="40" t="s">
        <v>15</v>
      </c>
      <c r="C19" s="130" t="s">
        <v>1</v>
      </c>
      <c r="D19" s="1">
        <v>3</v>
      </c>
      <c r="E19" s="4"/>
      <c r="F19" s="34">
        <v>0.83</v>
      </c>
      <c r="H19" s="4">
        <f t="shared" si="0"/>
        <v>0</v>
      </c>
    </row>
    <row r="20" spans="1:8">
      <c r="A20" s="140"/>
      <c r="B20" s="40" t="s">
        <v>16</v>
      </c>
      <c r="C20" s="130" t="s">
        <v>1</v>
      </c>
      <c r="D20" s="1">
        <v>2</v>
      </c>
      <c r="E20" s="4"/>
      <c r="F20" s="34">
        <v>0.83</v>
      </c>
      <c r="H20" s="4">
        <f t="shared" si="0"/>
        <v>0</v>
      </c>
    </row>
    <row r="21" spans="1:8">
      <c r="A21" s="140"/>
      <c r="B21" s="40" t="s">
        <v>17</v>
      </c>
      <c r="C21" s="130" t="s">
        <v>1</v>
      </c>
      <c r="D21" s="1">
        <v>1</v>
      </c>
      <c r="E21" s="4"/>
      <c r="F21" s="34">
        <v>0.83</v>
      </c>
      <c r="H21" s="4">
        <f t="shared" si="0"/>
        <v>0</v>
      </c>
    </row>
    <row r="22" spans="1:8">
      <c r="A22" s="140"/>
      <c r="B22" s="40" t="s">
        <v>18</v>
      </c>
      <c r="C22" s="130" t="s">
        <v>1</v>
      </c>
      <c r="D22" s="1">
        <v>1</v>
      </c>
      <c r="E22" s="4"/>
      <c r="F22" s="34">
        <v>0.83</v>
      </c>
      <c r="H22" s="4">
        <f t="shared" si="0"/>
        <v>0</v>
      </c>
    </row>
    <row r="23" spans="1:8">
      <c r="A23" s="140"/>
      <c r="B23" s="40" t="s">
        <v>19</v>
      </c>
      <c r="C23" s="130" t="s">
        <v>1</v>
      </c>
      <c r="D23" s="1">
        <v>1</v>
      </c>
      <c r="E23" s="4"/>
      <c r="F23" s="34">
        <v>0.83</v>
      </c>
      <c r="H23" s="4">
        <f t="shared" si="0"/>
        <v>0</v>
      </c>
    </row>
    <row r="24" spans="1:8">
      <c r="A24" s="140"/>
      <c r="B24" s="40" t="s">
        <v>20</v>
      </c>
      <c r="C24" s="130" t="s">
        <v>1</v>
      </c>
      <c r="D24" s="1">
        <v>3</v>
      </c>
      <c r="E24" s="4"/>
      <c r="F24" s="34">
        <v>0.83</v>
      </c>
      <c r="H24" s="4">
        <f t="shared" ref="H24:H44" si="1">D24*G24</f>
        <v>0</v>
      </c>
    </row>
    <row r="25" spans="1:8" ht="75">
      <c r="A25" s="140"/>
      <c r="B25" s="40" t="s">
        <v>21</v>
      </c>
      <c r="C25" s="131" t="s">
        <v>65</v>
      </c>
      <c r="D25" s="122">
        <v>1</v>
      </c>
      <c r="E25" s="123"/>
      <c r="F25" s="124">
        <v>0.83</v>
      </c>
      <c r="G25" s="123"/>
      <c r="H25" s="123">
        <f t="shared" si="1"/>
        <v>0</v>
      </c>
    </row>
    <row r="26" spans="1:8" ht="30">
      <c r="A26" s="140" t="s">
        <v>362</v>
      </c>
      <c r="B26" s="40" t="s">
        <v>22</v>
      </c>
      <c r="C26" s="130" t="s">
        <v>65</v>
      </c>
      <c r="D26" s="1">
        <v>1</v>
      </c>
      <c r="E26" s="4"/>
      <c r="F26" s="34">
        <v>0.83</v>
      </c>
      <c r="H26" s="4">
        <f t="shared" si="1"/>
        <v>0</v>
      </c>
    </row>
    <row r="27" spans="1:8" ht="45">
      <c r="A27" s="140" t="s">
        <v>363</v>
      </c>
      <c r="B27" s="121" t="s">
        <v>23</v>
      </c>
      <c r="C27" s="131"/>
      <c r="D27" s="122"/>
      <c r="E27" s="123"/>
      <c r="F27" s="124">
        <v>0.83</v>
      </c>
      <c r="G27" s="123"/>
      <c r="H27" s="123"/>
    </row>
    <row r="28" spans="1:8">
      <c r="A28" s="140"/>
      <c r="B28" s="40" t="s">
        <v>24</v>
      </c>
      <c r="C28" s="130" t="s">
        <v>25</v>
      </c>
      <c r="D28" s="1">
        <v>35</v>
      </c>
      <c r="E28" s="4"/>
      <c r="F28" s="34">
        <v>0.83</v>
      </c>
      <c r="H28" s="4">
        <f t="shared" si="1"/>
        <v>0</v>
      </c>
    </row>
    <row r="29" spans="1:8" ht="75">
      <c r="A29" s="140" t="s">
        <v>364</v>
      </c>
      <c r="B29" s="40" t="s">
        <v>26</v>
      </c>
      <c r="C29" s="131" t="s">
        <v>25</v>
      </c>
      <c r="D29" s="122">
        <v>110</v>
      </c>
      <c r="E29" s="123"/>
      <c r="F29" s="124">
        <v>0.83</v>
      </c>
      <c r="G29" s="123"/>
      <c r="H29" s="123">
        <f t="shared" si="1"/>
        <v>0</v>
      </c>
    </row>
    <row r="30" spans="1:8" ht="45">
      <c r="A30" s="140" t="s">
        <v>365</v>
      </c>
      <c r="B30" s="135" t="s">
        <v>357</v>
      </c>
      <c r="C30" s="131" t="s">
        <v>25</v>
      </c>
      <c r="D30" s="122">
        <v>110</v>
      </c>
      <c r="E30" s="123"/>
      <c r="F30" s="124">
        <v>0.83</v>
      </c>
      <c r="G30" s="123"/>
      <c r="H30" s="123">
        <f t="shared" si="1"/>
        <v>0</v>
      </c>
    </row>
    <row r="31" spans="1:8" ht="30">
      <c r="A31" s="140" t="s">
        <v>366</v>
      </c>
      <c r="B31" s="40" t="s">
        <v>28</v>
      </c>
      <c r="C31" s="130"/>
      <c r="E31" s="4"/>
      <c r="F31" s="34">
        <v>0.83</v>
      </c>
    </row>
    <row r="32" spans="1:8">
      <c r="A32" s="140"/>
      <c r="B32" s="40" t="s">
        <v>29</v>
      </c>
      <c r="C32" s="130" t="s">
        <v>25</v>
      </c>
      <c r="D32" s="1">
        <v>160</v>
      </c>
      <c r="E32" s="4"/>
      <c r="F32" s="34">
        <v>0.83</v>
      </c>
      <c r="H32" s="4">
        <f t="shared" si="1"/>
        <v>0</v>
      </c>
    </row>
    <row r="33" spans="1:8" ht="21">
      <c r="A33" s="140"/>
      <c r="B33" s="38" t="s">
        <v>30</v>
      </c>
      <c r="C33" s="130"/>
      <c r="E33" s="9"/>
      <c r="F33" s="34"/>
      <c r="H33" s="125">
        <f>SUM(H5:H32)</f>
        <v>0</v>
      </c>
    </row>
    <row r="34" spans="1:8" ht="21">
      <c r="A34" s="140"/>
      <c r="C34" s="130"/>
      <c r="E34" s="9"/>
      <c r="F34" s="34"/>
    </row>
    <row r="35" spans="1:8">
      <c r="A35" s="140"/>
      <c r="B35" s="38"/>
      <c r="C35" s="130"/>
      <c r="E35" s="4"/>
      <c r="F35" s="34">
        <v>0.83</v>
      </c>
    </row>
    <row r="36" spans="1:8" ht="18.75">
      <c r="A36" s="154" t="s">
        <v>141</v>
      </c>
      <c r="B36" s="116" t="s">
        <v>31</v>
      </c>
      <c r="C36" s="133"/>
      <c r="E36" s="4"/>
      <c r="F36" s="34">
        <v>0.83</v>
      </c>
    </row>
    <row r="37" spans="1:8">
      <c r="A37" s="140"/>
      <c r="B37" s="38"/>
      <c r="C37" s="130"/>
      <c r="E37" s="4"/>
      <c r="F37" s="34">
        <v>0.83</v>
      </c>
    </row>
    <row r="38" spans="1:8" ht="75">
      <c r="A38" s="140" t="s">
        <v>367</v>
      </c>
      <c r="B38" s="40" t="s">
        <v>32</v>
      </c>
      <c r="C38" s="130"/>
      <c r="E38" s="4"/>
      <c r="F38" s="34">
        <v>0.83</v>
      </c>
    </row>
    <row r="39" spans="1:8">
      <c r="A39" s="140"/>
      <c r="B39" s="40" t="s">
        <v>33</v>
      </c>
      <c r="C39" s="130" t="s">
        <v>25</v>
      </c>
      <c r="D39" s="1">
        <v>35</v>
      </c>
      <c r="E39" s="4"/>
      <c r="F39" s="34">
        <v>0.83</v>
      </c>
      <c r="H39" s="4">
        <f t="shared" si="1"/>
        <v>0</v>
      </c>
    </row>
    <row r="40" spans="1:8">
      <c r="A40" s="140"/>
      <c r="B40" s="40" t="s">
        <v>34</v>
      </c>
      <c r="C40" s="130" t="s">
        <v>25</v>
      </c>
      <c r="D40" s="1">
        <v>4</v>
      </c>
      <c r="E40" s="4"/>
      <c r="F40" s="34">
        <v>0.83</v>
      </c>
      <c r="H40" s="4">
        <f t="shared" si="1"/>
        <v>0</v>
      </c>
    </row>
    <row r="41" spans="1:8">
      <c r="A41" s="140"/>
      <c r="B41" s="38"/>
      <c r="C41" s="130"/>
      <c r="E41" s="4"/>
      <c r="F41" s="34">
        <v>0.83</v>
      </c>
    </row>
    <row r="42" spans="1:8" ht="60">
      <c r="A42" s="140" t="s">
        <v>368</v>
      </c>
      <c r="B42" s="40" t="s">
        <v>35</v>
      </c>
      <c r="C42" s="130"/>
      <c r="E42" s="4"/>
      <c r="F42" s="34">
        <v>0.83</v>
      </c>
    </row>
    <row r="43" spans="1:8">
      <c r="A43" s="140"/>
      <c r="B43" s="40" t="s">
        <v>36</v>
      </c>
      <c r="C43" s="130" t="s">
        <v>25</v>
      </c>
      <c r="D43" s="1">
        <v>35</v>
      </c>
      <c r="E43" s="4"/>
      <c r="F43" s="34">
        <v>0.83</v>
      </c>
      <c r="H43" s="4">
        <f t="shared" si="1"/>
        <v>0</v>
      </c>
    </row>
    <row r="44" spans="1:8">
      <c r="A44" s="140"/>
      <c r="B44" s="40" t="s">
        <v>37</v>
      </c>
      <c r="C44" s="130" t="s">
        <v>25</v>
      </c>
      <c r="D44" s="1">
        <v>4</v>
      </c>
      <c r="E44" s="4"/>
      <c r="F44" s="34">
        <v>0.83</v>
      </c>
      <c r="H44" s="4">
        <f t="shared" si="1"/>
        <v>0</v>
      </c>
    </row>
    <row r="45" spans="1:8">
      <c r="A45" s="140"/>
      <c r="B45" s="38"/>
      <c r="C45" s="130"/>
      <c r="E45" s="4"/>
      <c r="F45" s="34">
        <v>0.83</v>
      </c>
    </row>
    <row r="46" spans="1:8" ht="45">
      <c r="A46" s="140" t="s">
        <v>369</v>
      </c>
      <c r="B46" s="121" t="s">
        <v>23</v>
      </c>
      <c r="C46" s="131"/>
      <c r="D46" s="122"/>
      <c r="E46" s="123"/>
      <c r="F46" s="124">
        <v>0.83</v>
      </c>
      <c r="G46" s="123"/>
      <c r="H46" s="123"/>
    </row>
    <row r="47" spans="1:8">
      <c r="A47" s="140"/>
      <c r="B47" s="40" t="s">
        <v>38</v>
      </c>
      <c r="C47" s="130" t="s">
        <v>25</v>
      </c>
      <c r="D47" s="1">
        <v>400</v>
      </c>
      <c r="E47" s="4"/>
      <c r="F47" s="34">
        <v>0.83</v>
      </c>
      <c r="H47" s="4">
        <f t="shared" ref="H47:H70" si="2">D47*G47</f>
        <v>0</v>
      </c>
    </row>
    <row r="48" spans="1:8">
      <c r="A48" s="140"/>
      <c r="B48" s="40" t="s">
        <v>39</v>
      </c>
      <c r="C48" s="130" t="s">
        <v>25</v>
      </c>
      <c r="D48" s="1">
        <v>10</v>
      </c>
      <c r="E48" s="4"/>
      <c r="F48" s="34">
        <v>0.83</v>
      </c>
      <c r="H48" s="4">
        <f t="shared" si="2"/>
        <v>0</v>
      </c>
    </row>
    <row r="49" spans="1:8">
      <c r="A49" s="152"/>
      <c r="B49" s="38"/>
      <c r="C49" s="130"/>
      <c r="E49" s="4"/>
      <c r="F49" s="34">
        <v>0.83</v>
      </c>
    </row>
    <row r="50" spans="1:8" ht="60">
      <c r="A50" s="140" t="s">
        <v>370</v>
      </c>
      <c r="B50" s="40" t="s">
        <v>40</v>
      </c>
      <c r="C50" s="131" t="s">
        <v>25</v>
      </c>
      <c r="D50" s="122">
        <v>150</v>
      </c>
      <c r="E50" s="123"/>
      <c r="F50" s="124">
        <v>0.83</v>
      </c>
      <c r="G50" s="123"/>
      <c r="H50" s="123">
        <f t="shared" si="2"/>
        <v>0</v>
      </c>
    </row>
    <row r="51" spans="1:8">
      <c r="A51" s="140"/>
      <c r="B51" s="38"/>
      <c r="C51" s="130"/>
      <c r="E51" s="4"/>
      <c r="F51" s="34">
        <v>0.83</v>
      </c>
    </row>
    <row r="52" spans="1:8">
      <c r="A52" s="140" t="s">
        <v>371</v>
      </c>
      <c r="B52" s="40" t="s">
        <v>41</v>
      </c>
      <c r="C52" s="130"/>
      <c r="E52" s="4"/>
      <c r="F52" s="34">
        <v>0.83</v>
      </c>
    </row>
    <row r="53" spans="1:8">
      <c r="A53" s="140"/>
      <c r="B53" s="40" t="s">
        <v>42</v>
      </c>
      <c r="C53" s="130" t="s">
        <v>25</v>
      </c>
      <c r="D53" s="1">
        <v>150</v>
      </c>
      <c r="E53" s="4"/>
      <c r="F53" s="34">
        <v>0.83</v>
      </c>
      <c r="H53" s="4">
        <f t="shared" si="2"/>
        <v>0</v>
      </c>
    </row>
    <row r="54" spans="1:8">
      <c r="A54" s="140"/>
      <c r="B54" s="38"/>
      <c r="C54" s="130"/>
      <c r="E54" s="4"/>
      <c r="F54" s="34">
        <v>0.83</v>
      </c>
    </row>
    <row r="55" spans="1:8" ht="45">
      <c r="A55" s="140" t="s">
        <v>372</v>
      </c>
      <c r="B55" s="121" t="s">
        <v>27</v>
      </c>
      <c r="C55" s="131" t="s">
        <v>25</v>
      </c>
      <c r="D55" s="122">
        <v>150</v>
      </c>
      <c r="E55" s="123"/>
      <c r="F55" s="124">
        <v>0.83</v>
      </c>
      <c r="G55" s="123"/>
      <c r="H55" s="123">
        <f t="shared" si="2"/>
        <v>0</v>
      </c>
    </row>
    <row r="56" spans="1:8">
      <c r="A56" s="140"/>
      <c r="B56" s="38"/>
      <c r="C56" s="130"/>
      <c r="E56" s="4"/>
      <c r="F56" s="34">
        <v>0.83</v>
      </c>
    </row>
    <row r="57" spans="1:8" ht="60">
      <c r="A57" s="140" t="s">
        <v>373</v>
      </c>
      <c r="B57" s="40" t="s">
        <v>43</v>
      </c>
      <c r="C57" s="131" t="s">
        <v>1</v>
      </c>
      <c r="D57" s="122">
        <v>1</v>
      </c>
      <c r="E57" s="123"/>
      <c r="F57" s="124">
        <v>0.83</v>
      </c>
      <c r="G57" s="123"/>
      <c r="H57" s="123">
        <f t="shared" si="2"/>
        <v>0</v>
      </c>
    </row>
    <row r="58" spans="1:8">
      <c r="A58" s="140"/>
      <c r="B58" s="38"/>
      <c r="C58" s="130"/>
      <c r="E58" s="4"/>
      <c r="F58" s="34">
        <v>0.83</v>
      </c>
    </row>
    <row r="59" spans="1:8" ht="60">
      <c r="A59" s="140" t="s">
        <v>374</v>
      </c>
      <c r="B59" s="40" t="s">
        <v>44</v>
      </c>
      <c r="C59" s="131" t="s">
        <v>1</v>
      </c>
      <c r="D59" s="122">
        <v>1</v>
      </c>
      <c r="E59" s="123"/>
      <c r="F59" s="124">
        <v>0.83</v>
      </c>
      <c r="G59" s="123"/>
      <c r="H59" s="123">
        <f t="shared" si="2"/>
        <v>0</v>
      </c>
    </row>
    <row r="60" spans="1:8">
      <c r="A60" s="140"/>
      <c r="B60" s="38"/>
      <c r="C60" s="130"/>
      <c r="E60" s="4"/>
      <c r="F60" s="34">
        <v>0.83</v>
      </c>
    </row>
    <row r="61" spans="1:8" ht="30">
      <c r="A61" s="140" t="s">
        <v>375</v>
      </c>
      <c r="B61" s="40" t="s">
        <v>45</v>
      </c>
      <c r="C61" s="130"/>
      <c r="E61" s="4"/>
      <c r="F61" s="34">
        <v>0.83</v>
      </c>
    </row>
    <row r="62" spans="1:8">
      <c r="A62" s="140"/>
      <c r="B62" s="40" t="s">
        <v>46</v>
      </c>
      <c r="C62" s="130" t="s">
        <v>25</v>
      </c>
      <c r="D62" s="1">
        <v>490</v>
      </c>
      <c r="E62" s="4"/>
      <c r="F62" s="34">
        <v>0.83</v>
      </c>
      <c r="H62" s="4">
        <f t="shared" si="2"/>
        <v>0</v>
      </c>
    </row>
    <row r="63" spans="1:8">
      <c r="A63" s="140"/>
      <c r="B63" s="40" t="s">
        <v>47</v>
      </c>
      <c r="C63" s="130" t="s">
        <v>25</v>
      </c>
      <c r="D63" s="1">
        <v>50</v>
      </c>
      <c r="E63" s="4"/>
      <c r="F63" s="34">
        <v>0.83</v>
      </c>
      <c r="H63" s="4">
        <f t="shared" si="2"/>
        <v>0</v>
      </c>
    </row>
    <row r="64" spans="1:8">
      <c r="A64" s="140"/>
      <c r="B64" s="40" t="s">
        <v>48</v>
      </c>
      <c r="C64" s="130" t="s">
        <v>25</v>
      </c>
      <c r="D64" s="1">
        <v>50</v>
      </c>
      <c r="E64" s="4"/>
      <c r="F64" s="34">
        <v>0.83</v>
      </c>
      <c r="H64" s="4">
        <f t="shared" si="2"/>
        <v>0</v>
      </c>
    </row>
    <row r="65" spans="1:8">
      <c r="A65" s="140"/>
      <c r="B65" s="40" t="s">
        <v>49</v>
      </c>
      <c r="C65" s="130" t="s">
        <v>25</v>
      </c>
      <c r="D65" s="1">
        <v>30</v>
      </c>
      <c r="E65" s="4"/>
      <c r="F65" s="34">
        <v>0.83</v>
      </c>
      <c r="H65" s="4">
        <f t="shared" si="2"/>
        <v>0</v>
      </c>
    </row>
    <row r="66" spans="1:8">
      <c r="A66" s="140"/>
      <c r="B66" s="40" t="s">
        <v>50</v>
      </c>
      <c r="C66" s="130" t="s">
        <v>25</v>
      </c>
      <c r="D66" s="1">
        <v>20</v>
      </c>
      <c r="E66" s="4"/>
      <c r="F66" s="34">
        <v>0.83</v>
      </c>
      <c r="H66" s="4">
        <f t="shared" si="2"/>
        <v>0</v>
      </c>
    </row>
    <row r="67" spans="1:8">
      <c r="A67" s="140"/>
      <c r="B67" s="40" t="s">
        <v>51</v>
      </c>
      <c r="C67" s="130" t="s">
        <v>25</v>
      </c>
      <c r="D67" s="1">
        <v>150</v>
      </c>
      <c r="E67" s="4"/>
      <c r="F67" s="34">
        <v>0.83</v>
      </c>
      <c r="H67" s="4">
        <f t="shared" si="2"/>
        <v>0</v>
      </c>
    </row>
    <row r="68" spans="1:8">
      <c r="A68" s="140"/>
      <c r="B68" s="40" t="s">
        <v>52</v>
      </c>
      <c r="C68" s="130" t="s">
        <v>25</v>
      </c>
      <c r="D68" s="1">
        <v>130</v>
      </c>
      <c r="E68" s="4"/>
      <c r="F68" s="34">
        <v>0.83</v>
      </c>
      <c r="H68" s="4">
        <f t="shared" si="2"/>
        <v>0</v>
      </c>
    </row>
    <row r="69" spans="1:8">
      <c r="A69" s="140"/>
      <c r="B69" s="40" t="s">
        <v>53</v>
      </c>
      <c r="C69" s="130" t="s">
        <v>25</v>
      </c>
      <c r="D69" s="1">
        <v>10</v>
      </c>
      <c r="E69" s="4"/>
      <c r="F69" s="34">
        <v>0.83</v>
      </c>
      <c r="H69" s="4">
        <f t="shared" si="2"/>
        <v>0</v>
      </c>
    </row>
    <row r="70" spans="1:8">
      <c r="A70" s="140"/>
      <c r="B70" s="40" t="s">
        <v>54</v>
      </c>
      <c r="C70" s="130" t="s">
        <v>25</v>
      </c>
      <c r="D70" s="1">
        <v>10</v>
      </c>
      <c r="E70" s="4"/>
      <c r="F70" s="34">
        <v>0.83</v>
      </c>
      <c r="H70" s="4">
        <f t="shared" si="2"/>
        <v>0</v>
      </c>
    </row>
    <row r="71" spans="1:8">
      <c r="A71" s="140"/>
      <c r="B71" s="40" t="s">
        <v>55</v>
      </c>
      <c r="C71" s="130" t="s">
        <v>25</v>
      </c>
      <c r="D71" s="1">
        <v>10</v>
      </c>
      <c r="E71" s="4"/>
      <c r="F71" s="34">
        <v>0.83</v>
      </c>
      <c r="H71" s="4">
        <f t="shared" ref="H71:H96" si="3">D71*G71</f>
        <v>0</v>
      </c>
    </row>
    <row r="72" spans="1:8">
      <c r="A72" s="140"/>
      <c r="B72" s="38"/>
      <c r="C72" s="130"/>
      <c r="E72" s="4">
        <f>B72*D72</f>
        <v>0</v>
      </c>
      <c r="F72" s="34">
        <v>0.83</v>
      </c>
      <c r="H72" s="4">
        <f t="shared" si="3"/>
        <v>0</v>
      </c>
    </row>
    <row r="73" spans="1:8" ht="30">
      <c r="A73" s="140" t="s">
        <v>345</v>
      </c>
      <c r="B73" s="40" t="s">
        <v>56</v>
      </c>
      <c r="C73" s="130"/>
      <c r="E73" s="4"/>
      <c r="F73" s="34">
        <v>0.83</v>
      </c>
    </row>
    <row r="74" spans="1:8">
      <c r="A74" s="140"/>
      <c r="B74" s="40" t="s">
        <v>57</v>
      </c>
      <c r="C74" s="130" t="s">
        <v>1</v>
      </c>
      <c r="D74" s="1">
        <v>1</v>
      </c>
      <c r="E74" s="4"/>
      <c r="F74" s="34">
        <v>0.83</v>
      </c>
      <c r="H74" s="4">
        <f t="shared" si="3"/>
        <v>0</v>
      </c>
    </row>
    <row r="75" spans="1:8">
      <c r="A75" s="140"/>
      <c r="B75" s="40" t="s">
        <v>58</v>
      </c>
      <c r="C75" s="130" t="s">
        <v>1</v>
      </c>
      <c r="D75" s="1">
        <v>1</v>
      </c>
      <c r="E75" s="4"/>
      <c r="F75" s="34">
        <v>0.83</v>
      </c>
      <c r="H75" s="4">
        <f t="shared" si="3"/>
        <v>0</v>
      </c>
    </row>
    <row r="76" spans="1:8">
      <c r="A76" s="140"/>
      <c r="B76" s="38"/>
      <c r="C76" s="130"/>
      <c r="E76" s="4">
        <f>B76*D76</f>
        <v>0</v>
      </c>
      <c r="F76" s="34">
        <v>0.83</v>
      </c>
      <c r="H76" s="4">
        <f t="shared" si="3"/>
        <v>0</v>
      </c>
    </row>
    <row r="77" spans="1:8" ht="75">
      <c r="A77" s="140" t="s">
        <v>346</v>
      </c>
      <c r="B77" s="40" t="s">
        <v>59</v>
      </c>
      <c r="C77" s="131" t="s">
        <v>1</v>
      </c>
      <c r="D77" s="122">
        <v>4</v>
      </c>
      <c r="E77" s="123"/>
      <c r="F77" s="124">
        <v>0.83</v>
      </c>
      <c r="G77" s="123"/>
      <c r="H77" s="123">
        <f t="shared" si="3"/>
        <v>0</v>
      </c>
    </row>
    <row r="78" spans="1:8">
      <c r="A78" s="140"/>
      <c r="B78" s="38"/>
      <c r="C78" s="130"/>
      <c r="E78" s="4">
        <f>B78*D78</f>
        <v>0</v>
      </c>
      <c r="F78" s="34">
        <v>0.83</v>
      </c>
    </row>
    <row r="79" spans="1:8" ht="75">
      <c r="A79" s="140" t="s">
        <v>347</v>
      </c>
      <c r="B79" s="40" t="s">
        <v>60</v>
      </c>
      <c r="C79" s="130"/>
      <c r="E79" s="4"/>
      <c r="F79" s="34">
        <v>0.83</v>
      </c>
      <c r="H79" s="4">
        <f t="shared" si="3"/>
        <v>0</v>
      </c>
    </row>
    <row r="80" spans="1:8">
      <c r="A80" s="140"/>
      <c r="B80" s="151" t="s">
        <v>61</v>
      </c>
      <c r="C80" s="130"/>
      <c r="E80" s="4"/>
      <c r="F80" s="34">
        <v>0.83</v>
      </c>
    </row>
    <row r="81" spans="1:8" ht="45">
      <c r="A81" s="140"/>
      <c r="B81" s="40" t="s">
        <v>62</v>
      </c>
      <c r="C81" s="131" t="s">
        <v>1</v>
      </c>
      <c r="D81" s="122">
        <v>20</v>
      </c>
      <c r="E81" s="123"/>
      <c r="F81" s="124">
        <v>0.83</v>
      </c>
      <c r="G81" s="123"/>
      <c r="H81" s="123">
        <f t="shared" si="3"/>
        <v>0</v>
      </c>
    </row>
    <row r="82" spans="1:8">
      <c r="A82" s="140"/>
      <c r="B82" s="151" t="s">
        <v>63</v>
      </c>
      <c r="C82" s="130"/>
      <c r="E82" s="4"/>
      <c r="F82" s="34">
        <v>0.83</v>
      </c>
    </row>
    <row r="83" spans="1:8" ht="90">
      <c r="A83" s="140"/>
      <c r="B83" s="39" t="s">
        <v>64</v>
      </c>
      <c r="C83" s="148" t="s">
        <v>1</v>
      </c>
      <c r="D83" s="122">
        <v>6</v>
      </c>
      <c r="E83" s="123"/>
      <c r="F83" s="124">
        <v>0.83</v>
      </c>
      <c r="G83" s="123"/>
      <c r="H83" s="123">
        <f t="shared" si="3"/>
        <v>0</v>
      </c>
    </row>
    <row r="84" spans="1:8" ht="21">
      <c r="A84" s="140"/>
      <c r="B84" s="38" t="s">
        <v>30</v>
      </c>
      <c r="C84" s="132"/>
      <c r="D84" s="35"/>
      <c r="E84" s="144">
        <f>SUM(E40:E83)</f>
        <v>0</v>
      </c>
      <c r="F84" s="126">
        <v>0.83</v>
      </c>
      <c r="G84" s="125"/>
      <c r="H84" s="125">
        <f>SUM(H36:H83)</f>
        <v>0</v>
      </c>
    </row>
    <row r="85" spans="1:8">
      <c r="A85" s="140"/>
      <c r="B85" s="38"/>
      <c r="C85" s="130"/>
      <c r="F85" s="34">
        <v>0.83</v>
      </c>
    </row>
    <row r="86" spans="1:8" ht="18.75">
      <c r="A86" s="154" t="s">
        <v>143</v>
      </c>
      <c r="B86" s="116" t="s">
        <v>66</v>
      </c>
      <c r="C86" s="134"/>
      <c r="F86" s="34">
        <v>0.83</v>
      </c>
    </row>
    <row r="87" spans="1:8">
      <c r="A87" s="140"/>
      <c r="B87" s="38"/>
      <c r="C87" s="130"/>
      <c r="F87" s="34">
        <v>0.83</v>
      </c>
    </row>
    <row r="88" spans="1:8" ht="105">
      <c r="A88" s="140" t="s">
        <v>376</v>
      </c>
      <c r="B88" s="39" t="s">
        <v>67</v>
      </c>
      <c r="C88" s="148" t="s">
        <v>25</v>
      </c>
      <c r="D88" s="122">
        <v>240</v>
      </c>
      <c r="E88" s="122"/>
      <c r="F88" s="124">
        <v>0.83</v>
      </c>
      <c r="G88" s="123"/>
      <c r="H88" s="123">
        <f t="shared" si="3"/>
        <v>0</v>
      </c>
    </row>
    <row r="89" spans="1:8">
      <c r="A89" s="140"/>
      <c r="B89" s="38"/>
      <c r="C89" s="130"/>
      <c r="F89" s="34">
        <v>0.83</v>
      </c>
    </row>
    <row r="90" spans="1:8" ht="30">
      <c r="A90" s="140" t="s">
        <v>377</v>
      </c>
      <c r="B90" s="40" t="s">
        <v>68</v>
      </c>
      <c r="C90" s="130" t="s">
        <v>25</v>
      </c>
      <c r="D90" s="1">
        <v>69</v>
      </c>
      <c r="F90" s="34">
        <v>0.83</v>
      </c>
      <c r="H90" s="4">
        <f t="shared" si="3"/>
        <v>0</v>
      </c>
    </row>
    <row r="91" spans="1:8">
      <c r="A91" s="140"/>
      <c r="B91" s="38"/>
      <c r="C91" s="130"/>
      <c r="F91" s="34">
        <v>0.83</v>
      </c>
    </row>
    <row r="92" spans="1:8" ht="30">
      <c r="A92" s="140" t="s">
        <v>378</v>
      </c>
      <c r="B92" s="40" t="s">
        <v>69</v>
      </c>
      <c r="C92" s="130" t="s">
        <v>1</v>
      </c>
      <c r="D92" s="1">
        <v>30</v>
      </c>
      <c r="F92" s="34">
        <v>0.83</v>
      </c>
      <c r="H92" s="4">
        <f t="shared" si="3"/>
        <v>0</v>
      </c>
    </row>
    <row r="93" spans="1:8">
      <c r="A93" s="140"/>
      <c r="B93" s="38"/>
      <c r="C93" s="130"/>
      <c r="F93" s="34">
        <v>0.83</v>
      </c>
    </row>
    <row r="94" spans="1:8" ht="30">
      <c r="A94" s="140" t="s">
        <v>379</v>
      </c>
      <c r="B94" s="40" t="s">
        <v>70</v>
      </c>
      <c r="C94" s="130" t="s">
        <v>1</v>
      </c>
      <c r="D94" s="1">
        <v>150</v>
      </c>
      <c r="F94" s="34">
        <v>0.83</v>
      </c>
      <c r="H94" s="4">
        <f t="shared" si="3"/>
        <v>0</v>
      </c>
    </row>
    <row r="95" spans="1:8">
      <c r="A95" s="140"/>
      <c r="B95" s="38"/>
      <c r="C95" s="130"/>
      <c r="F95" s="34">
        <v>0.83</v>
      </c>
    </row>
    <row r="96" spans="1:8" ht="45">
      <c r="A96" s="140" t="s">
        <v>380</v>
      </c>
      <c r="B96" s="40" t="s">
        <v>71</v>
      </c>
      <c r="C96" s="131" t="s">
        <v>25</v>
      </c>
      <c r="D96" s="122">
        <v>120</v>
      </c>
      <c r="E96" s="122"/>
      <c r="F96" s="124">
        <v>0.83</v>
      </c>
      <c r="G96" s="123"/>
      <c r="H96" s="123">
        <f t="shared" si="3"/>
        <v>0</v>
      </c>
    </row>
    <row r="97" spans="1:8">
      <c r="A97" s="140"/>
      <c r="B97" s="38"/>
      <c r="C97" s="130"/>
      <c r="F97" s="34">
        <v>0.83</v>
      </c>
    </row>
    <row r="98" spans="1:8" ht="45">
      <c r="A98" s="140" t="s">
        <v>381</v>
      </c>
      <c r="B98" s="40" t="s">
        <v>72</v>
      </c>
      <c r="C98" s="131" t="s">
        <v>1</v>
      </c>
      <c r="D98" s="122">
        <v>10</v>
      </c>
      <c r="E98" s="122"/>
      <c r="F98" s="124">
        <v>0.83</v>
      </c>
      <c r="G98" s="123"/>
      <c r="H98" s="123">
        <f t="shared" ref="H98:H130" si="4">D98*G98</f>
        <v>0</v>
      </c>
    </row>
    <row r="99" spans="1:8">
      <c r="A99" s="140"/>
      <c r="B99" s="38"/>
      <c r="C99" s="130"/>
      <c r="F99" s="34">
        <v>0.83</v>
      </c>
    </row>
    <row r="100" spans="1:8" ht="30">
      <c r="A100" s="140" t="s">
        <v>382</v>
      </c>
      <c r="B100" s="40" t="s">
        <v>73</v>
      </c>
      <c r="C100" s="130" t="s">
        <v>1</v>
      </c>
      <c r="D100" s="1">
        <v>6</v>
      </c>
      <c r="F100" s="34">
        <v>0.83</v>
      </c>
      <c r="H100" s="4">
        <f t="shared" si="4"/>
        <v>0</v>
      </c>
    </row>
    <row r="101" spans="1:8">
      <c r="A101" s="140"/>
      <c r="B101" s="38"/>
      <c r="C101" s="130"/>
      <c r="F101" s="34">
        <v>0.83</v>
      </c>
    </row>
    <row r="102" spans="1:8" ht="30">
      <c r="A102" s="140" t="s">
        <v>383</v>
      </c>
      <c r="B102" s="40" t="s">
        <v>74</v>
      </c>
      <c r="C102" s="130" t="s">
        <v>1</v>
      </c>
      <c r="D102" s="1">
        <v>6</v>
      </c>
      <c r="F102" s="34">
        <v>0.83</v>
      </c>
      <c r="H102" s="4">
        <f t="shared" si="4"/>
        <v>0</v>
      </c>
    </row>
    <row r="103" spans="1:8">
      <c r="A103" s="140"/>
      <c r="B103" s="38"/>
      <c r="C103" s="130"/>
      <c r="F103" s="34">
        <v>0.83</v>
      </c>
    </row>
    <row r="104" spans="1:8" ht="60">
      <c r="A104" s="140" t="s">
        <v>384</v>
      </c>
      <c r="B104" s="135" t="s">
        <v>75</v>
      </c>
      <c r="C104" s="131" t="s">
        <v>1</v>
      </c>
      <c r="D104" s="122">
        <v>10</v>
      </c>
      <c r="E104" s="122"/>
      <c r="F104" s="124">
        <v>0.83</v>
      </c>
      <c r="G104" s="123"/>
      <c r="H104" s="123">
        <f t="shared" si="4"/>
        <v>0</v>
      </c>
    </row>
    <row r="105" spans="1:8">
      <c r="A105" s="140"/>
      <c r="B105" s="38"/>
      <c r="C105" s="130"/>
      <c r="F105" s="34">
        <v>0.83</v>
      </c>
    </row>
    <row r="106" spans="1:8" ht="60">
      <c r="A106" s="140" t="s">
        <v>348</v>
      </c>
      <c r="B106" s="121" t="s">
        <v>76</v>
      </c>
      <c r="C106" s="131" t="s">
        <v>1</v>
      </c>
      <c r="D106" s="122">
        <v>30</v>
      </c>
      <c r="E106" s="122"/>
      <c r="F106" s="124">
        <v>0.83</v>
      </c>
      <c r="G106" s="123"/>
      <c r="H106" s="123">
        <f t="shared" si="4"/>
        <v>0</v>
      </c>
    </row>
    <row r="107" spans="1:8">
      <c r="A107" s="140"/>
      <c r="B107" s="38"/>
      <c r="C107" s="130"/>
      <c r="F107" s="34">
        <v>0.83</v>
      </c>
    </row>
    <row r="108" spans="1:8" ht="45">
      <c r="A108" s="140" t="s">
        <v>349</v>
      </c>
      <c r="B108" s="40" t="s">
        <v>77</v>
      </c>
      <c r="C108" s="131" t="s">
        <v>1</v>
      </c>
      <c r="D108" s="122">
        <v>3</v>
      </c>
      <c r="E108" s="122"/>
      <c r="F108" s="124">
        <v>0.83</v>
      </c>
      <c r="G108" s="123"/>
      <c r="H108" s="123">
        <f t="shared" si="4"/>
        <v>0</v>
      </c>
    </row>
    <row r="109" spans="1:8">
      <c r="A109" s="140"/>
      <c r="B109" s="38"/>
      <c r="C109" s="130"/>
      <c r="F109" s="34">
        <v>0.83</v>
      </c>
    </row>
    <row r="110" spans="1:8" ht="30">
      <c r="A110" s="140" t="s">
        <v>350</v>
      </c>
      <c r="B110" s="40" t="s">
        <v>78</v>
      </c>
      <c r="C110" s="131" t="s">
        <v>3</v>
      </c>
      <c r="D110" s="122">
        <v>1</v>
      </c>
      <c r="E110" s="122"/>
      <c r="F110" s="124">
        <v>0.83</v>
      </c>
      <c r="G110" s="123"/>
      <c r="H110" s="123">
        <f t="shared" si="4"/>
        <v>0</v>
      </c>
    </row>
    <row r="111" spans="1:8">
      <c r="A111" s="140"/>
      <c r="B111" s="38"/>
      <c r="C111" s="130"/>
      <c r="F111" s="34">
        <v>0.83</v>
      </c>
    </row>
    <row r="112" spans="1:8" ht="45">
      <c r="A112" s="140" t="s">
        <v>351</v>
      </c>
      <c r="B112" s="40" t="s">
        <v>79</v>
      </c>
      <c r="C112" s="131" t="s">
        <v>3</v>
      </c>
      <c r="D112" s="122">
        <v>1</v>
      </c>
      <c r="E112" s="122"/>
      <c r="F112" s="124">
        <v>0.83</v>
      </c>
      <c r="G112" s="123"/>
      <c r="H112" s="123">
        <f t="shared" si="4"/>
        <v>0</v>
      </c>
    </row>
    <row r="113" spans="1:8">
      <c r="A113" s="140"/>
      <c r="C113" s="130"/>
      <c r="F113" s="34"/>
    </row>
    <row r="114" spans="1:8">
      <c r="A114" s="124"/>
      <c r="B114" s="149" t="s">
        <v>30</v>
      </c>
      <c r="C114" s="150"/>
      <c r="D114" s="125"/>
      <c r="E114" s="125"/>
      <c r="F114" s="126">
        <v>0.83</v>
      </c>
      <c r="G114" s="125"/>
      <c r="H114" s="125">
        <f>SUM(H85:H112)</f>
        <v>0</v>
      </c>
    </row>
    <row r="115" spans="1:8" ht="23.25">
      <c r="A115" s="140"/>
      <c r="C115" s="130"/>
      <c r="E115" s="10">
        <f>SUM(E89:E114)</f>
        <v>0</v>
      </c>
      <c r="F115" s="34">
        <v>0.83</v>
      </c>
    </row>
    <row r="116" spans="1:8" ht="18.75">
      <c r="A116" s="154" t="s">
        <v>144</v>
      </c>
      <c r="B116" s="136" t="s">
        <v>80</v>
      </c>
      <c r="C116" s="130"/>
      <c r="F116" s="34">
        <v>0.83</v>
      </c>
    </row>
    <row r="117" spans="1:8">
      <c r="A117" s="140"/>
      <c r="B117" s="38"/>
      <c r="C117" s="130"/>
      <c r="F117" s="34">
        <v>0.83</v>
      </c>
    </row>
    <row r="118" spans="1:8" ht="45">
      <c r="A118" s="140" t="s">
        <v>385</v>
      </c>
      <c r="B118" s="121" t="s">
        <v>353</v>
      </c>
      <c r="C118" s="131" t="s">
        <v>3</v>
      </c>
      <c r="D118" s="122">
        <v>1</v>
      </c>
      <c r="E118" s="122"/>
      <c r="F118" s="124">
        <v>0.83</v>
      </c>
      <c r="G118" s="123"/>
      <c r="H118" s="123">
        <f t="shared" si="4"/>
        <v>0</v>
      </c>
    </row>
    <row r="119" spans="1:8" ht="23.25">
      <c r="A119" s="140"/>
      <c r="B119" s="38" t="s">
        <v>30</v>
      </c>
      <c r="C119" s="132"/>
      <c r="D119" s="35"/>
      <c r="E119" s="137" t="e">
        <f>SUM(#REF!)</f>
        <v>#REF!</v>
      </c>
      <c r="F119" s="126">
        <v>0.83</v>
      </c>
      <c r="G119" s="125"/>
      <c r="H119" s="125">
        <f>H118</f>
        <v>0</v>
      </c>
    </row>
    <row r="120" spans="1:8" ht="23.25">
      <c r="A120" s="140"/>
      <c r="B120" s="38"/>
      <c r="C120" s="132"/>
      <c r="D120" s="35"/>
      <c r="E120" s="137"/>
      <c r="F120" s="126"/>
      <c r="G120" s="125"/>
      <c r="H120" s="125"/>
    </row>
    <row r="121" spans="1:8">
      <c r="A121" s="140"/>
      <c r="B121" s="38"/>
      <c r="C121" s="130"/>
      <c r="F121" s="34">
        <v>0.83</v>
      </c>
    </row>
    <row r="122" spans="1:8" ht="18.75">
      <c r="A122" s="154" t="s">
        <v>145</v>
      </c>
      <c r="B122" s="136" t="s">
        <v>81</v>
      </c>
      <c r="C122" s="130"/>
      <c r="E122" s="5" t="s">
        <v>88</v>
      </c>
      <c r="F122" s="34">
        <v>0.83</v>
      </c>
    </row>
    <row r="123" spans="1:8">
      <c r="A123" s="140"/>
      <c r="B123" s="38" t="s">
        <v>352</v>
      </c>
      <c r="C123" s="130"/>
      <c r="E123" s="4"/>
      <c r="F123" s="34">
        <v>0.83</v>
      </c>
    </row>
    <row r="124" spans="1:8" ht="30">
      <c r="A124" s="140" t="s">
        <v>386</v>
      </c>
      <c r="B124" s="40" t="s">
        <v>82</v>
      </c>
      <c r="C124" s="130" t="s">
        <v>3</v>
      </c>
      <c r="D124" s="1">
        <v>1</v>
      </c>
      <c r="E124" s="4"/>
      <c r="F124" s="34">
        <v>0.83</v>
      </c>
      <c r="H124" s="4">
        <f t="shared" si="4"/>
        <v>0</v>
      </c>
    </row>
    <row r="125" spans="1:8">
      <c r="A125" s="140"/>
      <c r="B125" s="38"/>
      <c r="C125" s="130"/>
      <c r="E125" s="4"/>
      <c r="F125" s="34">
        <v>0.83</v>
      </c>
    </row>
    <row r="126" spans="1:8" ht="30">
      <c r="A126" s="140" t="s">
        <v>387</v>
      </c>
      <c r="B126" s="40" t="s">
        <v>83</v>
      </c>
      <c r="C126" s="130" t="s">
        <v>3</v>
      </c>
      <c r="D126" s="1">
        <v>1</v>
      </c>
      <c r="E126" s="4"/>
      <c r="F126" s="34">
        <v>0.83</v>
      </c>
      <c r="H126" s="4">
        <f t="shared" si="4"/>
        <v>0</v>
      </c>
    </row>
    <row r="127" spans="1:8">
      <c r="A127" s="140"/>
      <c r="B127" s="38"/>
      <c r="C127" s="130"/>
      <c r="E127" s="4"/>
      <c r="F127" s="34">
        <v>0.83</v>
      </c>
    </row>
    <row r="128" spans="1:8" ht="30">
      <c r="A128" s="140" t="s">
        <v>388</v>
      </c>
      <c r="B128" s="40" t="s">
        <v>84</v>
      </c>
      <c r="C128" s="130" t="s">
        <v>3</v>
      </c>
      <c r="D128" s="1">
        <v>1</v>
      </c>
      <c r="E128" s="4"/>
      <c r="F128" s="34">
        <v>0.83</v>
      </c>
      <c r="H128" s="4">
        <f t="shared" si="4"/>
        <v>0</v>
      </c>
    </row>
    <row r="129" spans="1:8">
      <c r="A129" s="140"/>
      <c r="B129" s="38"/>
      <c r="C129" s="130"/>
      <c r="E129" s="4">
        <f>B129*D129</f>
        <v>0</v>
      </c>
      <c r="F129" s="34">
        <v>0.83</v>
      </c>
    </row>
    <row r="130" spans="1:8" ht="30">
      <c r="A130" s="140" t="s">
        <v>389</v>
      </c>
      <c r="B130" s="40" t="s">
        <v>85</v>
      </c>
      <c r="C130" s="130" t="s">
        <v>3</v>
      </c>
      <c r="D130" s="1">
        <v>1</v>
      </c>
      <c r="E130" s="4"/>
      <c r="F130" s="34">
        <v>0.83</v>
      </c>
      <c r="H130" s="4">
        <f t="shared" si="4"/>
        <v>0</v>
      </c>
    </row>
    <row r="131" spans="1:8">
      <c r="A131" s="140"/>
      <c r="C131" s="130"/>
      <c r="E131" s="4"/>
      <c r="F131" s="34"/>
    </row>
    <row r="132" spans="1:8">
      <c r="A132" s="140"/>
      <c r="B132" s="38" t="s">
        <v>30</v>
      </c>
      <c r="C132" s="132"/>
      <c r="D132" s="35"/>
      <c r="E132" s="125"/>
      <c r="F132" s="126"/>
      <c r="G132" s="125"/>
      <c r="H132" s="125">
        <f>SUM(H124:H130)</f>
        <v>0</v>
      </c>
    </row>
    <row r="133" spans="1:8" ht="21">
      <c r="A133" s="140"/>
      <c r="E133" s="8">
        <f>SUM(E125:E130)</f>
        <v>0</v>
      </c>
      <c r="F133" s="34">
        <v>0.83</v>
      </c>
      <c r="H133" s="115"/>
    </row>
    <row r="134" spans="1:8" ht="18.75">
      <c r="A134" s="140"/>
      <c r="B134" s="116" t="s">
        <v>86</v>
      </c>
      <c r="C134" s="116"/>
    </row>
    <row r="135" spans="1:8">
      <c r="A135" s="140" t="s">
        <v>137</v>
      </c>
      <c r="B135" s="40" t="s">
        <v>0</v>
      </c>
      <c r="E135" s="1" t="e">
        <f>#REF!</f>
        <v>#REF!</v>
      </c>
      <c r="H135" s="4">
        <f>H33</f>
        <v>0</v>
      </c>
    </row>
    <row r="136" spans="1:8">
      <c r="A136" s="140" t="s">
        <v>141</v>
      </c>
      <c r="B136" s="40" t="s">
        <v>31</v>
      </c>
      <c r="E136" s="1">
        <f>E84</f>
        <v>0</v>
      </c>
      <c r="H136" s="4">
        <f>H84</f>
        <v>0</v>
      </c>
    </row>
    <row r="137" spans="1:8">
      <c r="A137" s="140" t="s">
        <v>143</v>
      </c>
      <c r="B137" s="40" t="s">
        <v>87</v>
      </c>
      <c r="E137" s="1">
        <f>E115</f>
        <v>0</v>
      </c>
      <c r="H137" s="4">
        <f>H114</f>
        <v>0</v>
      </c>
    </row>
    <row r="138" spans="1:8">
      <c r="A138" s="140" t="s">
        <v>144</v>
      </c>
      <c r="B138" s="40" t="s">
        <v>80</v>
      </c>
      <c r="E138" s="1" t="e">
        <f>E119</f>
        <v>#REF!</v>
      </c>
      <c r="H138" s="4">
        <f>H119</f>
        <v>0</v>
      </c>
    </row>
    <row r="139" spans="1:8">
      <c r="A139" s="153" t="s">
        <v>145</v>
      </c>
      <c r="B139" s="41" t="s">
        <v>81</v>
      </c>
      <c r="C139" s="41"/>
      <c r="D139" s="7"/>
      <c r="E139" s="7">
        <f>E133</f>
        <v>0</v>
      </c>
      <c r="F139" s="7"/>
      <c r="G139" s="7"/>
      <c r="H139" s="7">
        <f>H132</f>
        <v>0</v>
      </c>
    </row>
    <row r="140" spans="1:8" ht="21">
      <c r="A140" s="140"/>
      <c r="B140" s="129" t="s">
        <v>242</v>
      </c>
      <c r="C140" s="145"/>
      <c r="D140" s="35"/>
      <c r="E140" s="144" t="e">
        <f>SUM(E135:E139)</f>
        <v>#REF!</v>
      </c>
      <c r="F140" s="125"/>
      <c r="G140" s="146"/>
      <c r="H140" s="147">
        <f>SUM(H135:H139)</f>
        <v>0</v>
      </c>
    </row>
    <row r="142" spans="1:8">
      <c r="E142" s="1">
        <v>0.83</v>
      </c>
    </row>
    <row r="143" spans="1:8">
      <c r="E143" s="1" t="e">
        <f>E140*E142</f>
        <v>#REF!</v>
      </c>
    </row>
  </sheetData>
  <mergeCells count="4">
    <mergeCell ref="C8:C10"/>
    <mergeCell ref="D8:D10"/>
    <mergeCell ref="G8:G10"/>
    <mergeCell ref="H8:H10"/>
  </mergeCells>
  <pageMargins left="0.70866141732283472" right="0.19685039370078741" top="0.47244094488188981" bottom="0.47244094488188981" header="0.31496062992125984" footer="0.31496062992125984"/>
  <pageSetup paperSize="9" scale="84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7"/>
  <sheetViews>
    <sheetView view="pageBreakPreview" zoomScale="80" zoomScaleNormal="85" zoomScaleSheetLayoutView="80" workbookViewId="0">
      <selection activeCell="M34" sqref="M34"/>
    </sheetView>
  </sheetViews>
  <sheetFormatPr defaultRowHeight="15"/>
  <cols>
    <col min="1" max="1" width="54.5703125" style="40" customWidth="1"/>
    <col min="2" max="2" width="14.42578125" style="1" customWidth="1"/>
    <col min="3" max="3" width="6.5703125" style="1" hidden="1" customWidth="1"/>
    <col min="4" max="4" width="3.42578125" style="19" hidden="1" customWidth="1"/>
    <col min="5" max="5" width="6.42578125" style="1" hidden="1" customWidth="1"/>
    <col min="6" max="6" width="0.140625" style="1" hidden="1" customWidth="1"/>
    <col min="7" max="7" width="5.42578125" style="1" hidden="1" customWidth="1"/>
    <col min="8" max="8" width="11.85546875" hidden="1" customWidth="1"/>
    <col min="9" max="9" width="0.28515625" style="1" hidden="1" customWidth="1"/>
    <col min="10" max="10" width="24.28515625" style="1" hidden="1" customWidth="1"/>
    <col min="11" max="11" width="14.7109375" style="1" customWidth="1"/>
    <col min="12" max="12" width="17" style="1" customWidth="1"/>
    <col min="13" max="13" width="21.7109375" style="1" customWidth="1"/>
    <col min="14" max="14" width="9.140625" style="1"/>
  </cols>
  <sheetData>
    <row r="1" spans="1:13" ht="45" customHeight="1">
      <c r="A1" s="54" t="s">
        <v>243</v>
      </c>
    </row>
    <row r="2" spans="1:13" ht="45" customHeight="1">
      <c r="A2" s="54"/>
    </row>
    <row r="3" spans="1:13">
      <c r="A3" s="38" t="s">
        <v>355</v>
      </c>
      <c r="B3" s="69" t="s">
        <v>354</v>
      </c>
      <c r="C3" s="69"/>
      <c r="D3" s="119"/>
      <c r="E3" s="69"/>
      <c r="F3" s="69"/>
      <c r="G3" s="69" t="s">
        <v>171</v>
      </c>
      <c r="H3" s="120"/>
      <c r="I3" s="69"/>
      <c r="J3" s="69"/>
      <c r="K3" s="69" t="s">
        <v>343</v>
      </c>
      <c r="L3" s="69" t="s">
        <v>262</v>
      </c>
      <c r="M3" s="69" t="s">
        <v>30</v>
      </c>
    </row>
    <row r="4" spans="1:13" ht="204" customHeight="1">
      <c r="A4" s="138" t="s">
        <v>180</v>
      </c>
      <c r="B4" s="142"/>
      <c r="C4" s="122"/>
      <c r="D4" s="139"/>
      <c r="E4" s="122"/>
      <c r="F4" s="122"/>
      <c r="G4" s="32" t="s">
        <v>179</v>
      </c>
      <c r="H4" s="140"/>
      <c r="I4" s="122"/>
      <c r="J4" s="122"/>
      <c r="K4" s="122"/>
      <c r="L4" s="161"/>
      <c r="M4" s="161"/>
    </row>
    <row r="5" spans="1:13">
      <c r="A5" s="39"/>
      <c r="B5" s="69" t="s">
        <v>1</v>
      </c>
      <c r="C5" s="1">
        <f>G5*$G$34</f>
        <v>217090</v>
      </c>
      <c r="D5" s="19" t="e">
        <f>B5*C5</f>
        <v>#VALUE!</v>
      </c>
      <c r="F5" s="31" t="s">
        <v>244</v>
      </c>
      <c r="G5" s="1">
        <v>255400</v>
      </c>
      <c r="H5">
        <v>0.83</v>
      </c>
      <c r="I5" s="1">
        <f>G5*H5</f>
        <v>211982</v>
      </c>
      <c r="J5" s="1" t="e">
        <f>B5*I5</f>
        <v>#VALUE!</v>
      </c>
      <c r="K5" s="1">
        <v>1</v>
      </c>
      <c r="M5" s="1">
        <f>K5*L5</f>
        <v>0</v>
      </c>
    </row>
    <row r="6" spans="1:13">
      <c r="A6" s="39"/>
      <c r="B6" s="69"/>
      <c r="H6">
        <v>0.83</v>
      </c>
      <c r="I6" s="1">
        <f t="shared" ref="I6:I32" si="0">G6*H6</f>
        <v>0</v>
      </c>
      <c r="J6" s="1">
        <f t="shared" ref="J6:J32" si="1">B6*I6</f>
        <v>0</v>
      </c>
    </row>
    <row r="7" spans="1:13" ht="60">
      <c r="A7" s="39" t="s">
        <v>358</v>
      </c>
      <c r="B7" s="69"/>
      <c r="H7">
        <v>0.83</v>
      </c>
      <c r="I7" s="1">
        <f t="shared" si="0"/>
        <v>0</v>
      </c>
      <c r="J7" s="1">
        <f t="shared" si="1"/>
        <v>0</v>
      </c>
    </row>
    <row r="8" spans="1:13">
      <c r="B8" s="69" t="s">
        <v>1</v>
      </c>
      <c r="C8" s="1">
        <f>G8*$G$34</f>
        <v>10072.5</v>
      </c>
      <c r="D8" s="19" t="e">
        <f>B8*C8</f>
        <v>#VALUE!</v>
      </c>
      <c r="F8" s="1">
        <v>10000</v>
      </c>
      <c r="G8" s="1">
        <v>11850</v>
      </c>
      <c r="H8">
        <v>0.83</v>
      </c>
      <c r="I8" s="1">
        <f t="shared" si="0"/>
        <v>9835.5</v>
      </c>
      <c r="J8" s="1" t="e">
        <f t="shared" si="1"/>
        <v>#VALUE!</v>
      </c>
      <c r="K8" s="1">
        <v>9</v>
      </c>
      <c r="M8" s="1">
        <f t="shared" ref="M8:M30" si="2">K8*L8</f>
        <v>0</v>
      </c>
    </row>
    <row r="9" spans="1:13" ht="45">
      <c r="A9" s="40" t="s">
        <v>359</v>
      </c>
      <c r="B9" s="69"/>
      <c r="H9">
        <v>0.83</v>
      </c>
      <c r="I9" s="1">
        <f t="shared" si="0"/>
        <v>0</v>
      </c>
      <c r="J9" s="1">
        <f t="shared" si="1"/>
        <v>0</v>
      </c>
    </row>
    <row r="10" spans="1:13">
      <c r="B10" s="69" t="s">
        <v>1</v>
      </c>
      <c r="C10" s="1">
        <f>G10*$G$34</f>
        <v>8797.5</v>
      </c>
      <c r="D10" s="19" t="e">
        <f t="shared" ref="D10:D32" si="3">B10*C10</f>
        <v>#VALUE!</v>
      </c>
      <c r="F10" s="1">
        <v>9000</v>
      </c>
      <c r="G10" s="1">
        <v>10350</v>
      </c>
      <c r="H10">
        <v>0.83</v>
      </c>
      <c r="I10" s="1">
        <f t="shared" si="0"/>
        <v>8590.5</v>
      </c>
      <c r="J10" s="1" t="e">
        <f t="shared" si="1"/>
        <v>#VALUE!</v>
      </c>
      <c r="K10" s="1">
        <v>4</v>
      </c>
      <c r="M10" s="1">
        <f t="shared" si="2"/>
        <v>0</v>
      </c>
    </row>
    <row r="11" spans="1:13" ht="15" customHeight="1">
      <c r="B11" s="69"/>
      <c r="H11">
        <v>0.83</v>
      </c>
      <c r="I11" s="1">
        <f t="shared" si="0"/>
        <v>0</v>
      </c>
      <c r="J11" s="1">
        <f t="shared" si="1"/>
        <v>0</v>
      </c>
    </row>
    <row r="12" spans="1:13" ht="152.25" customHeight="1">
      <c r="A12" s="156" t="s">
        <v>395</v>
      </c>
      <c r="B12" s="69"/>
      <c r="H12">
        <v>0.83</v>
      </c>
      <c r="I12" s="1">
        <f t="shared" si="0"/>
        <v>0</v>
      </c>
      <c r="J12" s="1">
        <f t="shared" si="1"/>
        <v>0</v>
      </c>
    </row>
    <row r="13" spans="1:13">
      <c r="B13" s="69" t="s">
        <v>1</v>
      </c>
      <c r="H13">
        <v>0.83</v>
      </c>
      <c r="I13" s="1">
        <f t="shared" si="0"/>
        <v>0</v>
      </c>
      <c r="J13" s="1" t="e">
        <f t="shared" si="1"/>
        <v>#VALUE!</v>
      </c>
      <c r="K13" s="1">
        <v>1</v>
      </c>
      <c r="M13" s="1">
        <f t="shared" si="2"/>
        <v>0</v>
      </c>
    </row>
    <row r="14" spans="1:13" ht="150" customHeight="1">
      <c r="A14" s="156" t="s">
        <v>396</v>
      </c>
      <c r="B14" s="69"/>
      <c r="H14">
        <v>0.83</v>
      </c>
      <c r="I14" s="1">
        <f t="shared" si="0"/>
        <v>0</v>
      </c>
      <c r="J14" s="1">
        <f t="shared" si="1"/>
        <v>0</v>
      </c>
    </row>
    <row r="15" spans="1:13">
      <c r="A15" s="39"/>
      <c r="B15" s="69" t="s">
        <v>1</v>
      </c>
      <c r="C15" s="1">
        <f>G15*$G$34</f>
        <v>3145</v>
      </c>
      <c r="D15" s="19" t="e">
        <f t="shared" si="3"/>
        <v>#VALUE!</v>
      </c>
      <c r="G15" s="1">
        <v>3700</v>
      </c>
      <c r="H15">
        <v>0.83</v>
      </c>
      <c r="I15" s="1">
        <f t="shared" si="0"/>
        <v>3071</v>
      </c>
      <c r="J15" s="1" t="e">
        <f t="shared" si="1"/>
        <v>#VALUE!</v>
      </c>
      <c r="K15" s="1">
        <v>1</v>
      </c>
      <c r="M15" s="1">
        <f t="shared" si="2"/>
        <v>0</v>
      </c>
    </row>
    <row r="16" spans="1:13">
      <c r="A16" s="39"/>
      <c r="B16" s="69"/>
      <c r="H16">
        <v>0.83</v>
      </c>
      <c r="I16" s="1">
        <f t="shared" si="0"/>
        <v>0</v>
      </c>
      <c r="J16" s="1">
        <f t="shared" si="1"/>
        <v>0</v>
      </c>
    </row>
    <row r="17" spans="1:13" ht="165">
      <c r="A17" s="39" t="s">
        <v>390</v>
      </c>
      <c r="B17" s="69"/>
      <c r="H17">
        <v>0.83</v>
      </c>
      <c r="I17" s="1">
        <f t="shared" si="0"/>
        <v>0</v>
      </c>
      <c r="J17" s="1">
        <f t="shared" si="1"/>
        <v>0</v>
      </c>
    </row>
    <row r="18" spans="1:13">
      <c r="A18" s="39"/>
      <c r="B18" s="69"/>
      <c r="H18">
        <v>0.83</v>
      </c>
      <c r="I18" s="1">
        <f t="shared" si="0"/>
        <v>0</v>
      </c>
      <c r="J18" s="1">
        <f t="shared" si="1"/>
        <v>0</v>
      </c>
    </row>
    <row r="19" spans="1:13">
      <c r="A19" s="39"/>
      <c r="B19" s="69" t="s">
        <v>1</v>
      </c>
      <c r="C19" s="1">
        <f>G19*$G$34</f>
        <v>3782.5</v>
      </c>
      <c r="D19" s="19" t="e">
        <f t="shared" si="3"/>
        <v>#VALUE!</v>
      </c>
      <c r="G19" s="1">
        <v>4450</v>
      </c>
      <c r="H19">
        <v>0.83</v>
      </c>
      <c r="I19" s="1">
        <f t="shared" si="0"/>
        <v>3693.5</v>
      </c>
      <c r="J19" s="1" t="e">
        <f t="shared" si="1"/>
        <v>#VALUE!</v>
      </c>
      <c r="K19" s="1">
        <v>1</v>
      </c>
      <c r="M19" s="1">
        <f t="shared" si="2"/>
        <v>0</v>
      </c>
    </row>
    <row r="20" spans="1:13">
      <c r="A20" s="39"/>
      <c r="B20" s="69"/>
      <c r="H20">
        <v>0.83</v>
      </c>
      <c r="I20" s="1">
        <f t="shared" si="0"/>
        <v>0</v>
      </c>
      <c r="J20" s="1">
        <f t="shared" si="1"/>
        <v>0</v>
      </c>
    </row>
    <row r="21" spans="1:13" ht="183" customHeight="1">
      <c r="A21" s="39" t="s">
        <v>391</v>
      </c>
      <c r="B21" s="69"/>
      <c r="H21">
        <v>0.83</v>
      </c>
      <c r="I21" s="1">
        <f t="shared" si="0"/>
        <v>0</v>
      </c>
      <c r="J21" s="1">
        <f t="shared" si="1"/>
        <v>0</v>
      </c>
    </row>
    <row r="22" spans="1:13">
      <c r="A22" s="39"/>
      <c r="B22" s="69" t="s">
        <v>1</v>
      </c>
      <c r="C22" s="1">
        <f>G22*$G$34</f>
        <v>4292.5</v>
      </c>
      <c r="D22" s="19" t="e">
        <f t="shared" si="3"/>
        <v>#VALUE!</v>
      </c>
      <c r="G22" s="1">
        <v>5050</v>
      </c>
      <c r="H22">
        <v>0.83</v>
      </c>
      <c r="I22" s="1">
        <f t="shared" si="0"/>
        <v>4191.5</v>
      </c>
      <c r="J22" s="1" t="e">
        <f t="shared" si="1"/>
        <v>#VALUE!</v>
      </c>
      <c r="K22" s="1">
        <v>1</v>
      </c>
      <c r="M22" s="1">
        <f t="shared" si="2"/>
        <v>0</v>
      </c>
    </row>
    <row r="23" spans="1:13">
      <c r="A23" s="39"/>
      <c r="B23" s="69"/>
      <c r="H23">
        <v>0.83</v>
      </c>
      <c r="I23" s="1">
        <f t="shared" si="0"/>
        <v>0</v>
      </c>
      <c r="J23" s="1">
        <f t="shared" si="1"/>
        <v>0</v>
      </c>
    </row>
    <row r="24" spans="1:13" ht="194.25" customHeight="1">
      <c r="A24" s="39" t="s">
        <v>392</v>
      </c>
      <c r="B24" s="69"/>
      <c r="H24">
        <v>0.83</v>
      </c>
      <c r="I24" s="1">
        <f t="shared" si="0"/>
        <v>0</v>
      </c>
      <c r="J24" s="1">
        <f t="shared" si="1"/>
        <v>0</v>
      </c>
    </row>
    <row r="25" spans="1:13">
      <c r="B25" s="69" t="s">
        <v>1</v>
      </c>
      <c r="C25" s="1">
        <f>G25*$G$34</f>
        <v>10965</v>
      </c>
      <c r="D25" s="19" t="e">
        <f t="shared" si="3"/>
        <v>#VALUE!</v>
      </c>
      <c r="G25" s="1">
        <v>12900</v>
      </c>
      <c r="H25">
        <v>0.83</v>
      </c>
      <c r="I25" s="1">
        <f t="shared" si="0"/>
        <v>10707</v>
      </c>
      <c r="J25" s="1" t="e">
        <f t="shared" si="1"/>
        <v>#VALUE!</v>
      </c>
      <c r="K25" s="1">
        <v>2</v>
      </c>
      <c r="M25" s="1">
        <f t="shared" si="2"/>
        <v>0</v>
      </c>
    </row>
    <row r="26" spans="1:13">
      <c r="B26" s="69"/>
      <c r="H26">
        <v>0.83</v>
      </c>
      <c r="I26" s="1">
        <f t="shared" si="0"/>
        <v>0</v>
      </c>
      <c r="J26" s="1">
        <f t="shared" si="1"/>
        <v>0</v>
      </c>
    </row>
    <row r="27" spans="1:13" ht="105" customHeight="1">
      <c r="A27" s="40" t="s">
        <v>393</v>
      </c>
      <c r="B27" s="69"/>
      <c r="H27">
        <v>0.83</v>
      </c>
      <c r="I27" s="1">
        <f t="shared" si="0"/>
        <v>0</v>
      </c>
      <c r="J27" s="1">
        <f t="shared" si="1"/>
        <v>0</v>
      </c>
    </row>
    <row r="28" spans="1:13">
      <c r="B28" s="69" t="s">
        <v>1</v>
      </c>
      <c r="C28" s="1">
        <f>G28*$G$34</f>
        <v>4652.8999999999996</v>
      </c>
      <c r="D28" s="19" t="e">
        <f t="shared" si="3"/>
        <v>#VALUE!</v>
      </c>
      <c r="G28" s="1">
        <v>5474</v>
      </c>
      <c r="H28">
        <v>0.83</v>
      </c>
      <c r="I28" s="1">
        <f t="shared" si="0"/>
        <v>4543.42</v>
      </c>
      <c r="J28" s="1" t="e">
        <f t="shared" si="1"/>
        <v>#VALUE!</v>
      </c>
      <c r="K28" s="1">
        <v>1</v>
      </c>
      <c r="M28" s="1">
        <f t="shared" si="2"/>
        <v>0</v>
      </c>
    </row>
    <row r="29" spans="1:13">
      <c r="B29" s="69"/>
      <c r="H29">
        <v>0.83</v>
      </c>
      <c r="I29" s="1">
        <f t="shared" si="0"/>
        <v>0</v>
      </c>
      <c r="J29" s="1">
        <f t="shared" si="1"/>
        <v>0</v>
      </c>
    </row>
    <row r="30" spans="1:13" ht="60" customHeight="1">
      <c r="A30" s="40" t="s">
        <v>181</v>
      </c>
      <c r="B30" s="69" t="s">
        <v>1</v>
      </c>
      <c r="H30">
        <v>0.83</v>
      </c>
      <c r="I30" s="1">
        <f t="shared" si="0"/>
        <v>0</v>
      </c>
      <c r="J30" s="1" t="e">
        <f t="shared" si="1"/>
        <v>#VALUE!</v>
      </c>
      <c r="K30" s="1">
        <v>1</v>
      </c>
      <c r="M30" s="1">
        <f t="shared" si="2"/>
        <v>0</v>
      </c>
    </row>
    <row r="31" spans="1:13">
      <c r="B31" s="69"/>
      <c r="H31">
        <v>0.83</v>
      </c>
      <c r="I31" s="1">
        <f t="shared" si="0"/>
        <v>0</v>
      </c>
      <c r="J31" s="1">
        <f t="shared" si="1"/>
        <v>0</v>
      </c>
    </row>
    <row r="32" spans="1:13" ht="30">
      <c r="A32" s="40" t="s">
        <v>394</v>
      </c>
      <c r="B32" s="69" t="s">
        <v>1</v>
      </c>
      <c r="C32" s="1">
        <f>G32*$G$34</f>
        <v>16906.5</v>
      </c>
      <c r="D32" s="19" t="e">
        <f t="shared" si="3"/>
        <v>#VALUE!</v>
      </c>
      <c r="G32" s="1">
        <v>19890</v>
      </c>
      <c r="H32">
        <v>0.83</v>
      </c>
      <c r="I32" s="1">
        <f t="shared" si="0"/>
        <v>16508.7</v>
      </c>
      <c r="J32" s="1" t="e">
        <f t="shared" si="1"/>
        <v>#VALUE!</v>
      </c>
      <c r="K32" s="1">
        <v>1</v>
      </c>
    </row>
    <row r="33" spans="1:13">
      <c r="B33" s="69"/>
    </row>
    <row r="34" spans="1:13" ht="18.75">
      <c r="A34" s="141" t="s">
        <v>356</v>
      </c>
      <c r="B34" s="143"/>
      <c r="C34" s="7"/>
      <c r="D34" s="36" t="e">
        <f>D32+D28+D25+D22+D19+D15+#REF!+D10+D8+D5</f>
        <v>#VALUE!</v>
      </c>
      <c r="E34" s="7"/>
      <c r="F34" s="7"/>
      <c r="G34" s="37">
        <v>0.85</v>
      </c>
      <c r="H34" s="6"/>
      <c r="I34" s="7"/>
      <c r="J34" s="7" t="e">
        <f>SUM(J5:J33)</f>
        <v>#VALUE!</v>
      </c>
      <c r="K34" s="7"/>
      <c r="L34" s="7"/>
      <c r="M34" s="155">
        <f>SUM(M5:M32)</f>
        <v>0</v>
      </c>
    </row>
    <row r="35" spans="1:13" ht="23.25">
      <c r="M35" s="118"/>
    </row>
    <row r="38" spans="1:13">
      <c r="A38" s="39"/>
      <c r="J38" s="1">
        <v>324610.43</v>
      </c>
    </row>
    <row r="39" spans="1:13">
      <c r="J39" s="1" t="e">
        <f>J38/J34</f>
        <v>#VALUE!</v>
      </c>
    </row>
    <row r="137" spans="2:2">
      <c r="B137" s="29"/>
    </row>
  </sheetData>
  <mergeCells count="1">
    <mergeCell ref="L4:M4"/>
  </mergeCells>
  <pageMargins left="0.7" right="0.7" top="0.75" bottom="0.75" header="0.3" footer="0.3"/>
  <pageSetup paperSize="9" scale="71" fitToHeight="0" orientation="portrait" r:id="rId1"/>
  <headerFooter>
    <oddFooter>&amp;R&amp;P/&amp;N</oddFooter>
  </headerFooter>
  <rowBreaks count="1" manualBreakCount="1">
    <brk id="13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4" sqref="K3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Rekapitulacija</vt:lpstr>
      <vt:lpstr>Građevinski</vt:lpstr>
      <vt:lpstr>Hidroinstalacije</vt:lpstr>
      <vt:lpstr>Vanjsko uređenje</vt:lpstr>
      <vt:lpstr>Elektroinstalacije</vt:lpstr>
      <vt:lpstr>Oprema</vt:lpstr>
      <vt:lpstr>Sheet2</vt:lpstr>
      <vt:lpstr>Elektroinstalacije!Podrucje_ispisa</vt:lpstr>
      <vt:lpstr>Građevinski!Podrucje_ispisa</vt:lpstr>
      <vt:lpstr>Hidroinstalacije!Podrucje_ispisa</vt:lpstr>
      <vt:lpstr>Rekapitulacija!Podrucje_ispisa</vt:lpstr>
      <vt:lpstr>'Vanjsko uređenje'!Podrucje_ispisa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2018-01-16T07:39:52Z</dcterms:modified>
</cp:coreProperties>
</file>