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AČUNOVODSTVO\2020. god\PRORAČUN 2020\"/>
    </mc:Choice>
  </mc:AlternateContent>
  <bookViews>
    <workbookView xWindow="0" yWindow="0" windowWidth="25200" windowHeight="11985" tabRatio="592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469" i="10" l="1"/>
  <c r="E505" i="10"/>
  <c r="D469" i="10"/>
  <c r="D505" i="10"/>
  <c r="C469" i="10" l="1"/>
  <c r="C505" i="10"/>
  <c r="C16" i="10" l="1"/>
  <c r="D21" i="17" l="1"/>
  <c r="E29" i="17"/>
  <c r="E22" i="17"/>
  <c r="E21" i="17" s="1"/>
  <c r="E12" i="17"/>
  <c r="E6" i="17"/>
  <c r="D12" i="17"/>
  <c r="D6" i="17"/>
  <c r="D29" i="17"/>
  <c r="D22" i="17"/>
  <c r="C32" i="17"/>
  <c r="C15" i="17"/>
  <c r="G318" i="10"/>
  <c r="F318" i="10"/>
  <c r="D313" i="10"/>
  <c r="C318" i="10"/>
  <c r="C317" i="10" s="1"/>
  <c r="C316" i="10" s="1"/>
  <c r="G317" i="10"/>
  <c r="F317" i="10"/>
  <c r="F316" i="10" s="1"/>
  <c r="F313" i="10" s="1"/>
  <c r="G316" i="10"/>
  <c r="G313" i="10" s="1"/>
  <c r="C313" i="10"/>
  <c r="E5" i="17" l="1"/>
  <c r="D5" i="17"/>
  <c r="E653" i="10"/>
  <c r="D653" i="10"/>
  <c r="E657" i="10"/>
  <c r="D657" i="10"/>
  <c r="E666" i="10"/>
  <c r="E665" i="10" s="1"/>
  <c r="D666" i="10"/>
  <c r="D665" i="10" s="1"/>
  <c r="E663" i="10"/>
  <c r="D663" i="10"/>
  <c r="E632" i="10"/>
  <c r="E631" i="10" s="1"/>
  <c r="E630" i="10" s="1"/>
  <c r="D632" i="10"/>
  <c r="D631" i="10" s="1"/>
  <c r="D630" i="10" s="1"/>
  <c r="E627" i="10"/>
  <c r="D627" i="10"/>
  <c r="E622" i="10"/>
  <c r="D622" i="10"/>
  <c r="E618" i="10"/>
  <c r="D618" i="10"/>
  <c r="H32" i="7"/>
  <c r="G32" i="7"/>
  <c r="F32" i="7"/>
  <c r="E7" i="7"/>
  <c r="D7" i="7"/>
  <c r="E8" i="7"/>
  <c r="D8" i="7"/>
  <c r="E17" i="7"/>
  <c r="D17" i="7"/>
  <c r="D652" i="10" l="1"/>
  <c r="D647" i="10" s="1"/>
  <c r="D617" i="10"/>
  <c r="D611" i="10" s="1"/>
  <c r="D612" i="10" s="1"/>
  <c r="G627" i="10"/>
  <c r="E617" i="10"/>
  <c r="E611" i="10" s="1"/>
  <c r="E612" i="10" s="1"/>
  <c r="E652" i="10"/>
  <c r="E649" i="10" s="1"/>
  <c r="E647" i="10" s="1"/>
  <c r="E646" i="10" s="1"/>
  <c r="G630" i="10"/>
  <c r="G622" i="10"/>
  <c r="G618" i="10"/>
  <c r="D560" i="10"/>
  <c r="E560" i="10"/>
  <c r="E543" i="10"/>
  <c r="D543" i="10"/>
  <c r="E535" i="10"/>
  <c r="D535" i="10"/>
  <c r="E439" i="10"/>
  <c r="D439" i="10"/>
  <c r="E409" i="10"/>
  <c r="D409" i="10"/>
  <c r="E354" i="10"/>
  <c r="D354" i="10"/>
  <c r="E336" i="10"/>
  <c r="D336" i="10"/>
  <c r="G336" i="10" s="1"/>
  <c r="G346" i="10"/>
  <c r="E321" i="10"/>
  <c r="D321" i="10"/>
  <c r="E242" i="10"/>
  <c r="D242" i="10"/>
  <c r="E217" i="10"/>
  <c r="D217" i="10"/>
  <c r="G218" i="10"/>
  <c r="G227" i="10"/>
  <c r="G234" i="10"/>
  <c r="G104" i="10"/>
  <c r="E9" i="10"/>
  <c r="E6" i="10" s="1"/>
  <c r="E5" i="10" s="1"/>
  <c r="D9" i="10"/>
  <c r="D6" i="10" s="1"/>
  <c r="D5" i="10" s="1"/>
  <c r="G612" i="10" l="1"/>
  <c r="D649" i="10"/>
  <c r="D646" i="10"/>
  <c r="E4" i="10"/>
  <c r="E3" i="10" s="1"/>
  <c r="D4" i="10"/>
  <c r="C12" i="17"/>
  <c r="C6" i="17"/>
  <c r="D3" i="10" l="1"/>
  <c r="C5" i="17"/>
  <c r="C33" i="5"/>
  <c r="C30" i="5"/>
  <c r="C27" i="5"/>
  <c r="C24" i="5"/>
  <c r="C20" i="5"/>
  <c r="C17" i="5"/>
  <c r="C13" i="5"/>
  <c r="C9" i="5"/>
  <c r="C8" i="5" l="1"/>
  <c r="C26" i="5"/>
  <c r="C29" i="17"/>
  <c r="C22" i="17"/>
  <c r="C21" i="17" l="1"/>
  <c r="C7" i="5"/>
  <c r="C627" i="10"/>
  <c r="C41" i="2"/>
  <c r="C40" i="2" s="1"/>
  <c r="C34" i="2"/>
  <c r="C31" i="2"/>
  <c r="C30" i="2" s="1"/>
  <c r="C27" i="2"/>
  <c r="C25" i="2"/>
  <c r="C22" i="2"/>
  <c r="C20" i="2"/>
  <c r="C14" i="2"/>
  <c r="C10" i="2"/>
  <c r="H627" i="10" l="1"/>
  <c r="F627" i="10"/>
  <c r="C9" i="2"/>
  <c r="C8" i="2" s="1"/>
  <c r="C17" i="7"/>
  <c r="C35" i="7"/>
  <c r="C34" i="7" s="1"/>
  <c r="C32" i="7" s="1"/>
  <c r="C541" i="10" l="1"/>
  <c r="G536" i="10"/>
  <c r="G535" i="10"/>
  <c r="G543" i="10"/>
  <c r="G544" i="10"/>
  <c r="C549" i="10"/>
  <c r="C548" i="10" s="1"/>
  <c r="C540" i="10" l="1"/>
  <c r="C547" i="10"/>
  <c r="C436" i="10"/>
  <c r="C503" i="10"/>
  <c r="G498" i="10"/>
  <c r="G439" i="10"/>
  <c r="G440" i="10"/>
  <c r="C539" i="10" l="1"/>
  <c r="C544" i="10"/>
  <c r="C502" i="10"/>
  <c r="C182" i="10"/>
  <c r="C536" i="10" l="1"/>
  <c r="C535" i="10" s="1"/>
  <c r="F544" i="10"/>
  <c r="H544" i="10"/>
  <c r="C501" i="10"/>
  <c r="C214" i="10"/>
  <c r="C209" i="10"/>
  <c r="G217" i="10"/>
  <c r="C377" i="10"/>
  <c r="G380" i="10"/>
  <c r="C385" i="10"/>
  <c r="C384" i="10" s="1"/>
  <c r="C369" i="10"/>
  <c r="C637" i="10"/>
  <c r="C636" i="10" s="1"/>
  <c r="C635" i="10" s="1"/>
  <c r="H536" i="10" l="1"/>
  <c r="F536" i="10"/>
  <c r="C498" i="10"/>
  <c r="C368" i="10"/>
  <c r="C367" i="10" s="1"/>
  <c r="F209" i="10"/>
  <c r="F214" i="10"/>
  <c r="C213" i="10"/>
  <c r="C376" i="10"/>
  <c r="C383" i="10"/>
  <c r="C632" i="10"/>
  <c r="C631" i="10" s="1"/>
  <c r="C630" i="10" s="1"/>
  <c r="C167" i="10"/>
  <c r="F167" i="10" s="1"/>
  <c r="C174" i="10"/>
  <c r="C666" i="10"/>
  <c r="C657" i="10"/>
  <c r="C653" i="10"/>
  <c r="C644" i="10"/>
  <c r="C643" i="10" s="1"/>
  <c r="C639" i="10"/>
  <c r="F630" i="10" l="1"/>
  <c r="H630" i="10"/>
  <c r="H535" i="10"/>
  <c r="F535" i="10"/>
  <c r="F498" i="10"/>
  <c r="H498" i="10"/>
  <c r="C212" i="10"/>
  <c r="F213" i="10"/>
  <c r="C375" i="10"/>
  <c r="C380" i="10"/>
  <c r="C364" i="10"/>
  <c r="C166" i="10"/>
  <c r="F166" i="10" s="1"/>
  <c r="F174" i="10"/>
  <c r="C173" i="10"/>
  <c r="C642" i="10"/>
  <c r="C311" i="10"/>
  <c r="C304" i="10"/>
  <c r="C223" i="10"/>
  <c r="C222" i="10" s="1"/>
  <c r="C67" i="10"/>
  <c r="C109" i="10"/>
  <c r="C98" i="10"/>
  <c r="C60" i="10"/>
  <c r="C19" i="10"/>
  <c r="F212" i="10" l="1"/>
  <c r="C221" i="10"/>
  <c r="C372" i="10"/>
  <c r="F380" i="10"/>
  <c r="H380" i="10"/>
  <c r="C165" i="10"/>
  <c r="F165" i="10" s="1"/>
  <c r="C172" i="10"/>
  <c r="F173" i="10"/>
  <c r="C310" i="10"/>
  <c r="C303" i="10"/>
  <c r="C218" i="10" l="1"/>
  <c r="H218" i="10" s="1"/>
  <c r="H372" i="10"/>
  <c r="F372" i="10"/>
  <c r="C162" i="10"/>
  <c r="F162" i="10" s="1"/>
  <c r="C169" i="10"/>
  <c r="F172" i="10"/>
  <c r="C309" i="10"/>
  <c r="C302" i="10"/>
  <c r="C406" i="10"/>
  <c r="C405" i="10" s="1"/>
  <c r="C404" i="10" s="1"/>
  <c r="C401" i="10" s="1"/>
  <c r="F218" i="10" l="1"/>
  <c r="F169" i="10"/>
  <c r="C306" i="10"/>
  <c r="C299" i="10"/>
  <c r="C297" i="10"/>
  <c r="C296" i="10" s="1"/>
  <c r="C295" i="10" s="1"/>
  <c r="C292" i="10" s="1"/>
  <c r="H306" i="10" l="1"/>
  <c r="F306" i="10"/>
  <c r="H299" i="10"/>
  <c r="F299" i="10"/>
  <c r="C601" i="10"/>
  <c r="H401" i="10" l="1"/>
  <c r="F401" i="10"/>
  <c r="G401" i="10" l="1"/>
  <c r="F292" i="10"/>
  <c r="C202" i="10"/>
  <c r="C207" i="10"/>
  <c r="C206" i="10" s="1"/>
  <c r="C205" i="10" s="1"/>
  <c r="C200" i="10"/>
  <c r="C199" i="10" s="1"/>
  <c r="C198" i="10" s="1"/>
  <c r="C195" i="10" s="1"/>
  <c r="C622" i="10"/>
  <c r="C496" i="10"/>
  <c r="C495" i="10" s="1"/>
  <c r="C494" i="10" s="1"/>
  <c r="C491" i="10" s="1"/>
  <c r="C435" i="10"/>
  <c r="C434" i="10" s="1"/>
  <c r="C431" i="10" s="1"/>
  <c r="C342" i="10"/>
  <c r="C351" i="10"/>
  <c r="C13" i="10"/>
  <c r="C290" i="10"/>
  <c r="C289" i="10" s="1"/>
  <c r="C288" i="10" s="1"/>
  <c r="C285" i="10" s="1"/>
  <c r="C160" i="10"/>
  <c r="C159" i="10" s="1"/>
  <c r="C158" i="10" s="1"/>
  <c r="C155" i="10" s="1"/>
  <c r="F622" i="10" l="1"/>
  <c r="H622" i="10"/>
  <c r="H292" i="10"/>
  <c r="G292" i="10"/>
  <c r="F200" i="10"/>
  <c r="F207" i="10"/>
  <c r="C350" i="10"/>
  <c r="C349" i="10" s="1"/>
  <c r="C346" i="10" s="1"/>
  <c r="F160" i="10"/>
  <c r="C117" i="10"/>
  <c r="C116" i="10" s="1"/>
  <c r="C115" i="10" s="1"/>
  <c r="C112" i="10" s="1"/>
  <c r="C125" i="10"/>
  <c r="C124" i="10" s="1"/>
  <c r="F346" i="10" l="1"/>
  <c r="H346" i="10"/>
  <c r="F206" i="10"/>
  <c r="F199" i="10"/>
  <c r="F159" i="10"/>
  <c r="F125" i="10"/>
  <c r="F117" i="10"/>
  <c r="C123" i="10"/>
  <c r="C120" i="10" s="1"/>
  <c r="F124" i="10"/>
  <c r="C532" i="10"/>
  <c r="C276" i="10"/>
  <c r="C275" i="10" s="1"/>
  <c r="C274" i="10" s="1"/>
  <c r="C271" i="10" s="1"/>
  <c r="C153" i="10"/>
  <c r="F205" i="10" l="1"/>
  <c r="F202" i="10"/>
  <c r="F198" i="10"/>
  <c r="F195" i="10"/>
  <c r="H491" i="10"/>
  <c r="F491" i="10"/>
  <c r="F431" i="10"/>
  <c r="H431" i="10"/>
  <c r="H285" i="10"/>
  <c r="F285" i="10"/>
  <c r="F158" i="10"/>
  <c r="F155" i="10"/>
  <c r="F116" i="10"/>
  <c r="F123" i="10"/>
  <c r="F120" i="10"/>
  <c r="C531" i="10"/>
  <c r="C530" i="10" s="1"/>
  <c r="C527" i="10" s="1"/>
  <c r="F153" i="10"/>
  <c r="C152" i="10"/>
  <c r="C146" i="10"/>
  <c r="C145" i="10" s="1"/>
  <c r="C144" i="10" s="1"/>
  <c r="C141" i="10" s="1"/>
  <c r="G491" i="10" l="1"/>
  <c r="G431" i="10"/>
  <c r="G285" i="10"/>
  <c r="F115" i="10"/>
  <c r="F112" i="10"/>
  <c r="F152" i="10"/>
  <c r="F146" i="10"/>
  <c r="C151" i="10"/>
  <c r="C148" i="10" s="1"/>
  <c r="F145" i="10"/>
  <c r="C139" i="10"/>
  <c r="C138" i="10" s="1"/>
  <c r="C137" i="10" s="1"/>
  <c r="C134" i="10" s="1"/>
  <c r="C44" i="10"/>
  <c r="C31" i="10"/>
  <c r="H112" i="10" l="1"/>
  <c r="F527" i="10"/>
  <c r="F271" i="10"/>
  <c r="H271" i="10"/>
  <c r="F151" i="10"/>
  <c r="F148" i="10"/>
  <c r="F144" i="10"/>
  <c r="F141" i="10"/>
  <c r="F139" i="10"/>
  <c r="F138" i="10"/>
  <c r="H527" i="10" l="1"/>
  <c r="G527" i="10"/>
  <c r="F137" i="10"/>
  <c r="F134" i="10"/>
  <c r="G19" i="7" l="1"/>
  <c r="G25" i="7"/>
  <c r="C185" i="10"/>
  <c r="C283" i="10"/>
  <c r="C282" i="10" s="1"/>
  <c r="C281" i="10" s="1"/>
  <c r="C278" i="10" s="1"/>
  <c r="F185" i="10" l="1"/>
  <c r="G17" i="7"/>
  <c r="F182" i="10"/>
  <c r="H278" i="10"/>
  <c r="G278" i="10"/>
  <c r="F278" i="10"/>
  <c r="C181" i="10"/>
  <c r="C180" i="10" l="1"/>
  <c r="F181" i="10"/>
  <c r="G176" i="10"/>
  <c r="G9" i="7" l="1"/>
  <c r="C177" i="10"/>
  <c r="F180" i="10"/>
  <c r="G18" i="10"/>
  <c r="G10" i="10"/>
  <c r="C269" i="10"/>
  <c r="C268" i="10" s="1"/>
  <c r="G7" i="7" l="1"/>
  <c r="G8" i="7"/>
  <c r="C176" i="10"/>
  <c r="F177" i="10"/>
  <c r="G9" i="10"/>
  <c r="G582" i="10"/>
  <c r="G424" i="10"/>
  <c r="G417" i="10"/>
  <c r="G387" i="10"/>
  <c r="G589" i="10"/>
  <c r="G513" i="10"/>
  <c r="C267" i="10"/>
  <c r="G506" i="10"/>
  <c r="G93" i="10"/>
  <c r="G410" i="10"/>
  <c r="G394" i="10"/>
  <c r="G568" i="10"/>
  <c r="G596" i="10"/>
  <c r="G575" i="10"/>
  <c r="G604" i="10"/>
  <c r="G6" i="10"/>
  <c r="G611" i="10"/>
  <c r="G647" i="10"/>
  <c r="C49" i="10"/>
  <c r="C78" i="10"/>
  <c r="C54" i="10"/>
  <c r="G119" i="10" l="1"/>
  <c r="H176" i="10"/>
  <c r="F176" i="10"/>
  <c r="G356" i="10"/>
  <c r="G477" i="10"/>
  <c r="G454" i="10"/>
  <c r="G257" i="10"/>
  <c r="G646" i="10"/>
  <c r="G461" i="10"/>
  <c r="G264" i="10"/>
  <c r="G484" i="10"/>
  <c r="G322" i="10"/>
  <c r="G505" i="10"/>
  <c r="C264" i="10"/>
  <c r="F264" i="10" s="1"/>
  <c r="G243" i="10"/>
  <c r="G329" i="10"/>
  <c r="G520" i="10"/>
  <c r="F98" i="10"/>
  <c r="G250" i="10"/>
  <c r="G409" i="10"/>
  <c r="G470" i="10"/>
  <c r="G552" i="10"/>
  <c r="G447" i="10"/>
  <c r="C11" i="10"/>
  <c r="H264" i="10" l="1"/>
  <c r="G242" i="10"/>
  <c r="G187" i="10"/>
  <c r="G26" i="10"/>
  <c r="G469" i="10"/>
  <c r="G321" i="10"/>
  <c r="G354" i="10"/>
  <c r="G5" i="10" l="1"/>
  <c r="C84" i="10" l="1"/>
  <c r="C618" i="10"/>
  <c r="C70" i="10"/>
  <c r="C614" i="10" l="1"/>
  <c r="C612" i="10" s="1"/>
  <c r="H618" i="10"/>
  <c r="F618" i="10"/>
  <c r="C617" i="10"/>
  <c r="C43" i="10"/>
  <c r="C557" i="10" l="1"/>
  <c r="C74" i="10"/>
  <c r="C341" i="10" l="1"/>
  <c r="C556" i="10"/>
  <c r="C555" i="10" l="1"/>
  <c r="C340" i="10"/>
  <c r="C552" i="10" l="1"/>
  <c r="C543" i="10" s="1"/>
  <c r="C337" i="10"/>
  <c r="C336" i="10" s="1"/>
  <c r="C193" i="10"/>
  <c r="C132" i="10"/>
  <c r="C609" i="10"/>
  <c r="C97" i="10"/>
  <c r="C445" i="10"/>
  <c r="C444" i="10" s="1"/>
  <c r="C429" i="10"/>
  <c r="C18" i="10"/>
  <c r="C399" i="10"/>
  <c r="C663" i="10"/>
  <c r="C652" i="10" s="1"/>
  <c r="C649" i="10" s="1"/>
  <c r="C392" i="10"/>
  <c r="C361" i="10"/>
  <c r="C594" i="10"/>
  <c r="C587" i="10"/>
  <c r="C580" i="10"/>
  <c r="C573" i="10"/>
  <c r="C566" i="10"/>
  <c r="C489" i="10"/>
  <c r="C482" i="10"/>
  <c r="C475" i="10"/>
  <c r="C466" i="10"/>
  <c r="C459" i="10"/>
  <c r="C452" i="10"/>
  <c r="C525" i="10"/>
  <c r="C518" i="10"/>
  <c r="C511" i="10"/>
  <c r="C422" i="10"/>
  <c r="C415" i="10"/>
  <c r="C334" i="10"/>
  <c r="C327" i="10"/>
  <c r="C262" i="10"/>
  <c r="C255" i="10"/>
  <c r="C248" i="10"/>
  <c r="C239" i="10"/>
  <c r="C232" i="10"/>
  <c r="C108" i="10"/>
  <c r="C91" i="10"/>
  <c r="C89" i="10"/>
  <c r="C82" i="10"/>
  <c r="C28" i="7"/>
  <c r="C22" i="7"/>
  <c r="C14" i="7"/>
  <c r="F543" i="10" l="1"/>
  <c r="H543" i="10"/>
  <c r="C443" i="10"/>
  <c r="C647" i="10"/>
  <c r="C27" i="7"/>
  <c r="C21" i="7"/>
  <c r="C247" i="10"/>
  <c r="C421" i="10"/>
  <c r="C451" i="10"/>
  <c r="C481" i="10"/>
  <c r="C586" i="10"/>
  <c r="C391" i="10"/>
  <c r="C398" i="10"/>
  <c r="C608" i="10"/>
  <c r="F552" i="10"/>
  <c r="H552" i="10"/>
  <c r="C254" i="10"/>
  <c r="C326" i="10"/>
  <c r="C510" i="10"/>
  <c r="C488" i="10"/>
  <c r="C565" i="10"/>
  <c r="C593" i="10"/>
  <c r="H612" i="10"/>
  <c r="F612" i="10"/>
  <c r="H18" i="10"/>
  <c r="F18" i="10"/>
  <c r="C131" i="10"/>
  <c r="F132" i="10"/>
  <c r="C231" i="10"/>
  <c r="C261" i="10"/>
  <c r="C333" i="10"/>
  <c r="C517" i="10"/>
  <c r="C465" i="10"/>
  <c r="C572" i="10"/>
  <c r="C360" i="10"/>
  <c r="C96" i="10"/>
  <c r="F97" i="10"/>
  <c r="C192" i="10"/>
  <c r="F193" i="10"/>
  <c r="F109" i="10"/>
  <c r="C238" i="10"/>
  <c r="C524" i="10"/>
  <c r="C474" i="10"/>
  <c r="C579" i="10"/>
  <c r="C428" i="10"/>
  <c r="C600" i="10"/>
  <c r="C414" i="10"/>
  <c r="C10" i="10"/>
  <c r="C458" i="10"/>
  <c r="C13" i="7"/>
  <c r="C77" i="10"/>
  <c r="C611" i="10"/>
  <c r="C440" i="10" l="1"/>
  <c r="C25" i="7"/>
  <c r="C19" i="7"/>
  <c r="C11" i="7"/>
  <c r="C457" i="10"/>
  <c r="C191" i="10"/>
  <c r="F192" i="10"/>
  <c r="C516" i="10"/>
  <c r="C592" i="10"/>
  <c r="C107" i="10"/>
  <c r="C104" i="10" s="1"/>
  <c r="H104" i="10" s="1"/>
  <c r="F108" i="10"/>
  <c r="C427" i="10"/>
  <c r="C578" i="10"/>
  <c r="C464" i="10"/>
  <c r="C230" i="10"/>
  <c r="C253" i="10"/>
  <c r="C607" i="10"/>
  <c r="C585" i="10"/>
  <c r="C420" i="10"/>
  <c r="F611" i="10"/>
  <c r="H611" i="10"/>
  <c r="C30" i="10"/>
  <c r="C9" i="10"/>
  <c r="C6" i="10" s="1"/>
  <c r="H10" i="10"/>
  <c r="F10" i="10"/>
  <c r="C599" i="10"/>
  <c r="C523" i="10"/>
  <c r="C237" i="10"/>
  <c r="C260" i="10"/>
  <c r="C130" i="10"/>
  <c r="F131" i="10"/>
  <c r="C487" i="10"/>
  <c r="C325" i="10"/>
  <c r="C390" i="10"/>
  <c r="C450" i="10"/>
  <c r="C359" i="10"/>
  <c r="C413" i="10"/>
  <c r="C473" i="10"/>
  <c r="C93" i="10"/>
  <c r="F96" i="10"/>
  <c r="C571" i="10"/>
  <c r="C332" i="10"/>
  <c r="C564" i="10"/>
  <c r="C509" i="10"/>
  <c r="C397" i="10"/>
  <c r="C480" i="10"/>
  <c r="C246" i="10"/>
  <c r="C243" i="10" s="1"/>
  <c r="F440" i="10" l="1"/>
  <c r="H440" i="10"/>
  <c r="H25" i="7"/>
  <c r="F25" i="7"/>
  <c r="H19" i="7"/>
  <c r="F19" i="7"/>
  <c r="C9" i="7"/>
  <c r="C8" i="7" s="1"/>
  <c r="C394" i="10"/>
  <c r="C568" i="10"/>
  <c r="C470" i="10"/>
  <c r="C356" i="10"/>
  <c r="C322" i="10"/>
  <c r="C250" i="10"/>
  <c r="C461" i="10"/>
  <c r="C424" i="10"/>
  <c r="C513" i="10"/>
  <c r="C454" i="10"/>
  <c r="C477" i="10"/>
  <c r="C329" i="10"/>
  <c r="C387" i="10"/>
  <c r="C257" i="10"/>
  <c r="C520" i="10"/>
  <c r="C29" i="10"/>
  <c r="C604" i="10"/>
  <c r="C227" i="10"/>
  <c r="H227" i="10" s="1"/>
  <c r="C575" i="10"/>
  <c r="C589" i="10"/>
  <c r="C188" i="10"/>
  <c r="C187" i="10" s="1"/>
  <c r="F191" i="10"/>
  <c r="C561" i="10"/>
  <c r="C447" i="10"/>
  <c r="C127" i="10"/>
  <c r="C119" i="10" s="1"/>
  <c r="F130" i="10"/>
  <c r="C234" i="10"/>
  <c r="H234" i="10" s="1"/>
  <c r="F9" i="10"/>
  <c r="H9" i="10"/>
  <c r="C582" i="10"/>
  <c r="C506" i="10"/>
  <c r="F93" i="10"/>
  <c r="H93" i="10"/>
  <c r="C410" i="10"/>
  <c r="C484" i="10"/>
  <c r="C596" i="10"/>
  <c r="C417" i="10"/>
  <c r="F107" i="10"/>
  <c r="C242" i="10" l="1"/>
  <c r="C439" i="10"/>
  <c r="F439" i="10" s="1"/>
  <c r="C321" i="10"/>
  <c r="C217" i="10"/>
  <c r="F217" i="10" s="1"/>
  <c r="C354" i="10"/>
  <c r="C409" i="10"/>
  <c r="F119" i="10"/>
  <c r="H119" i="10"/>
  <c r="H17" i="7"/>
  <c r="F17" i="7"/>
  <c r="H9" i="7"/>
  <c r="F9" i="7"/>
  <c r="H417" i="10"/>
  <c r="F417" i="10"/>
  <c r="H506" i="10"/>
  <c r="F506" i="10"/>
  <c r="F582" i="10"/>
  <c r="H582" i="10"/>
  <c r="F127" i="10"/>
  <c r="F243" i="10"/>
  <c r="H243" i="10"/>
  <c r="H575" i="10"/>
  <c r="F575" i="10"/>
  <c r="F520" i="10"/>
  <c r="H520" i="10"/>
  <c r="F477" i="10"/>
  <c r="H477" i="10"/>
  <c r="F461" i="10"/>
  <c r="H461" i="10"/>
  <c r="F322" i="10"/>
  <c r="H322" i="10"/>
  <c r="H394" i="10"/>
  <c r="F394" i="10"/>
  <c r="F104" i="10"/>
  <c r="F484" i="10"/>
  <c r="H484" i="10"/>
  <c r="F234" i="10"/>
  <c r="H561" i="10"/>
  <c r="C560" i="10"/>
  <c r="H560" i="10" s="1"/>
  <c r="C26" i="10"/>
  <c r="C5" i="10" s="1"/>
  <c r="F329" i="10"/>
  <c r="H329" i="10"/>
  <c r="F454" i="10"/>
  <c r="H454" i="10"/>
  <c r="F424" i="10"/>
  <c r="H424" i="10"/>
  <c r="F568" i="10"/>
  <c r="H568" i="10"/>
  <c r="H6" i="10"/>
  <c r="F6" i="10"/>
  <c r="F589" i="10"/>
  <c r="H589" i="10"/>
  <c r="F604" i="10"/>
  <c r="H604" i="10"/>
  <c r="H387" i="10"/>
  <c r="F387" i="10"/>
  <c r="F470" i="10"/>
  <c r="H470" i="10"/>
  <c r="F596" i="10"/>
  <c r="H596" i="10"/>
  <c r="H410" i="10"/>
  <c r="F410" i="10"/>
  <c r="F447" i="10"/>
  <c r="H447" i="10"/>
  <c r="F188" i="10"/>
  <c r="F227" i="10"/>
  <c r="F257" i="10"/>
  <c r="H257" i="10"/>
  <c r="C646" i="10"/>
  <c r="F647" i="10"/>
  <c r="H647" i="10"/>
  <c r="F513" i="10"/>
  <c r="H513" i="10"/>
  <c r="F250" i="10"/>
  <c r="H250" i="10"/>
  <c r="F356" i="10"/>
  <c r="H356" i="10"/>
  <c r="C4" i="10" l="1"/>
  <c r="C3" i="10" s="1"/>
  <c r="H439" i="10"/>
  <c r="H217" i="10"/>
  <c r="C7" i="7"/>
  <c r="H8" i="7"/>
  <c r="F8" i="7"/>
  <c r="F354" i="10"/>
  <c r="H354" i="10"/>
  <c r="F646" i="10"/>
  <c r="H646" i="10"/>
  <c r="H409" i="10"/>
  <c r="F409" i="10"/>
  <c r="F242" i="10"/>
  <c r="H242" i="10"/>
  <c r="F321" i="10"/>
  <c r="H321" i="10"/>
  <c r="F469" i="10"/>
  <c r="H469" i="10"/>
  <c r="H5" i="10"/>
  <c r="F5" i="10"/>
  <c r="F187" i="10"/>
  <c r="H187" i="10"/>
  <c r="F336" i="10"/>
  <c r="H336" i="10"/>
  <c r="H26" i="10"/>
  <c r="F26" i="10"/>
  <c r="F505" i="10"/>
  <c r="H505" i="10"/>
  <c r="H7" i="7" l="1"/>
  <c r="F7" i="7"/>
  <c r="F561" i="10"/>
  <c r="G561" i="10"/>
  <c r="H4" i="10"/>
  <c r="H3" i="10"/>
  <c r="F560" i="10" l="1"/>
  <c r="G560" i="10"/>
  <c r="F4" i="10" l="1"/>
  <c r="G4" i="10"/>
  <c r="G3" i="10" l="1"/>
  <c r="F3" i="10"/>
</calcChain>
</file>

<file path=xl/sharedStrings.xml><?xml version="1.0" encoding="utf-8"?>
<sst xmlns="http://schemas.openxmlformats.org/spreadsheetml/2006/main" count="1049" uniqueCount="491">
  <si>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</si>
  <si>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</si>
  <si>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</si>
  <si>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</si>
  <si>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</si>
  <si>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</si>
  <si>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</si>
  <si>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</si>
  <si>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</si>
  <si>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</si>
  <si>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</si>
  <si>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</si>
  <si>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</si>
  <si>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</si>
  <si>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</si>
  <si>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</si>
  <si>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</si>
  <si>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</si>
  <si>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</si>
  <si>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</si>
  <si>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</si>
  <si>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</si>
  <si>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</si>
  <si>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</si>
  <si>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</si>
  <si>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</si>
  <si>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</si>
  <si>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</si>
  <si>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</si>
  <si>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</si>
  <si>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</si>
  <si>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</si>
  <si>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</si>
  <si>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</si>
  <si>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</si>
  <si>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</si>
  <si>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</si>
  <si>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</si>
  <si>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</si>
  <si>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</si>
  <si>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</si>
  <si>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</si>
  <si>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</si>
  <si>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</si>
  <si>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</si>
  <si>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</si>
  <si>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</si>
  <si>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</si>
  <si>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</si>
  <si>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</si>
  <si>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</si>
  <si>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</si>
  <si>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</si>
  <si>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</si>
  <si>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</si>
  <si>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</si>
  <si>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</si>
  <si>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</si>
  <si>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</si>
  <si>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</si>
  <si>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</si>
  <si>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</si>
  <si>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</si>
  <si>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</si>
  <si>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</si>
  <si>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</si>
  <si>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</si>
  <si>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</si>
  <si>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</si>
  <si>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</si>
  <si>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</si>
  <si>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</si>
  <si>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</si>
  <si>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</si>
  <si>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</si>
  <si>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</si>
  <si>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</si>
  <si>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</si>
  <si>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</si>
  <si>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</si>
  <si>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</si>
  <si>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</si>
  <si>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</si>
  <si>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</si>
  <si>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</si>
  <si>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</si>
  <si>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</si>
  <si>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</si>
  <si>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</si>
  <si>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</si>
  <si>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</si>
  <si>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</si>
  <si>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</si>
  <si>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</si>
  <si>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</si>
  <si>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</si>
  <si>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</si>
  <si>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</si>
  <si>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</si>
  <si>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</si>
  <si>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</si>
  <si>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</si>
  <si>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</si>
  <si>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</si>
  <si>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</si>
  <si>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</si>
  <si>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</si>
  <si>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</si>
  <si>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</si>
  <si>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</si>
  <si>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</si>
  <si>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</si>
  <si>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</si>
  <si>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</si>
  <si>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</si>
  <si>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</si>
  <si>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</si>
  <si>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</si>
  <si>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</si>
  <si>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</si>
  <si>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</si>
  <si>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</si>
  <si>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</si>
  <si>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</si>
  <si>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</si>
  <si>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</si>
  <si>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</si>
  <si>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</si>
  <si>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</si>
  <si>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</si>
  <si>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</si>
  <si>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</si>
  <si>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</si>
  <si>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</si>
  <si>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</si>
  <si>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</si>
  <si>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</si>
  <si>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</si>
  <si>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</si>
  <si>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</si>
  <si>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</si>
  <si>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</si>
  <si>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</si>
  <si>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</si>
  <si>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</si>
  <si>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</si>
  <si>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</si>
  <si>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</si>
  <si>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</si>
  <si>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</si>
  <si>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</si>
  <si>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</si>
  <si>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</si>
  <si>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</si>
  <si>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</si>
  <si>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</si>
  <si>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</si>
  <si>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</si>
  <si>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</si>
  <si>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</si>
  <si>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</si>
  <si>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</si>
  <si>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</si>
  <si>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</si>
  <si>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</si>
  <si>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</si>
  <si>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</si>
  <si>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</si>
  <si>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</si>
  <si>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</si>
  <si>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</si>
  <si>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</si>
  <si>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</si>
  <si>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</si>
  <si>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</si>
  <si>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</si>
  <si>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</si>
  <si>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</si>
  <si>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</si>
  <si>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</si>
  <si>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</si>
  <si>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</si>
  <si>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</si>
  <si>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</si>
  <si>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</si>
  <si>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</si>
  <si>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</si>
  <si>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</si>
  <si>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</si>
  <si>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</si>
  <si>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</si>
  <si>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</si>
  <si>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</si>
  <si>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</si>
  <si>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</si>
  <si>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</si>
  <si>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</si>
  <si>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</si>
  <si>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</si>
  <si>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</si>
  <si>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</si>
  <si>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</si>
  <si>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</si>
  <si>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</si>
  <si>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</si>
  <si>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</si>
  <si>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</si>
  <si>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</si>
  <si>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</si>
  <si>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</si>
  <si>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</si>
  <si>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</si>
  <si>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</si>
  <si>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</si>
  <si>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</si>
  <si>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</si>
  <si>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</si>
  <si>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</si>
  <si>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</si>
  <si>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</si>
  <si>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</si>
  <si>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</si>
  <si>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</si>
  <si>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</si>
  <si>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</si>
  <si>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</si>
  <si>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</si>
  <si>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</si>
  <si>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</si>
  <si>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</si>
  <si>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</si>
  <si>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</si>
  <si>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</si>
  <si>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</si>
  <si>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</si>
  <si>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</si>
  <si>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</si>
  <si>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</si>
  <si>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</si>
  <si>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</si>
  <si>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</si>
  <si>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</si>
  <si>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</si>
  <si>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</si>
  <si>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</si>
  <si>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</si>
  <si>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</si>
  <si>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</si>
  <si>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</si>
  <si>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</si>
  <si>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</si>
  <si>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</si>
  <si>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</si>
  <si>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</si>
  <si>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</si>
  <si>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</si>
  <si>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</si>
  <si>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</si>
  <si>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</si>
  <si>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</si>
  <si>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</si>
  <si>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</si>
  <si>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</si>
  <si>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</si>
  <si>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</si>
  <si>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</si>
  <si>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</si>
  <si>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</si>
  <si>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</si>
  <si>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</si>
  <si>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</si>
  <si>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</si>
  <si>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</si>
  <si>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</si>
  <si>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</si>
  <si>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</si>
  <si>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</si>
  <si>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</si>
  <si>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</si>
  <si>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</si>
  <si>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</si>
  <si>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</si>
  <si>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</si>
  <si>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</si>
  <si>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</si>
  <si>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</si>
  <si>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</si>
  <si>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</si>
  <si>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</si>
  <si>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</si>
  <si>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</si>
  <si>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</si>
  <si>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</si>
  <si>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</si>
  <si>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</si>
  <si>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</si>
  <si>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</si>
  <si>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</si>
  <si>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</si>
  <si>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</si>
  <si>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</si>
  <si>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</si>
  <si>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</si>
  <si>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</si>
  <si>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</si>
  <si>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</si>
  <si>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</si>
  <si>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</si>
  <si>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</si>
  <si>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</si>
  <si>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</si>
  <si>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</si>
  <si>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</si>
  <si>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</si>
  <si>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</si>
  <si>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</si>
  <si>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</si>
  <si>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</si>
  <si>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</si>
  <si>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</si>
  <si>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</si>
  <si>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</si>
  <si>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</si>
  <si>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</si>
  <si>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</si>
  <si>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</si>
  <si>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</si>
  <si>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 xml:space="preserve"> projekcije  2020</t>
  </si>
  <si>
    <t>projekcije 2021</t>
  </si>
  <si>
    <t>projekcija za 2021.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</si>
  <si>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</si>
  <si>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</si>
  <si>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</si>
  <si>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</si>
  <si>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 xml:space="preserve">Aktivnost: K 100801                    </t>
  </si>
  <si>
    <t xml:space="preserve"> Prijamni centar Repušnica</t>
  </si>
  <si>
    <t>Sterilizacija i kastracija životinja (sufinanciranje 50%)</t>
  </si>
  <si>
    <t>Rashodi za nabavu neproizvedene dugotrajne imovine</t>
  </si>
  <si>
    <t>Prijevozna sredstva</t>
  </si>
  <si>
    <t>Aktivnost A100807</t>
  </si>
  <si>
    <t>Popravak autobusnih kućica</t>
  </si>
  <si>
    <t>Ostali rashodi za zaposlene-Team building</t>
  </si>
  <si>
    <t xml:space="preserve">Tekuće donacije-kupnja kombi vozila </t>
  </si>
  <si>
    <t>Podmirenje troškova logopeda</t>
  </si>
  <si>
    <t>Nabava kontejnera i spremnika za smeće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</si>
  <si>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</si>
  <si>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</si>
  <si>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</si>
  <si>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</si>
  <si>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</si>
  <si>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</si>
  <si>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</si>
  <si>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Aktivnost: K 100302  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</si>
  <si>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</si>
  <si>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</si>
  <si>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</si>
  <si>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</si>
  <si>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 xml:space="preserve">6/14, 3/18, i 5/18-pročišćeni tekst)  Općinsko vijeće Općine Velika Ludina na </t>
  </si>
  <si>
    <t xml:space="preserve"> plan za           2020.</t>
  </si>
  <si>
    <t>Usluge tekućeg i investicijskog održavanja opreme</t>
  </si>
  <si>
    <t xml:space="preserve">Kamate na minus po žiro računu </t>
  </si>
  <si>
    <t>Ostala nematerijalna imovina-Projekt dvorane</t>
  </si>
  <si>
    <t>Kupnja  automobila</t>
  </si>
  <si>
    <t>prijevozna sredstva-autombil</t>
  </si>
  <si>
    <t>Uređenje pučkih domova-Velika Ludina</t>
  </si>
  <si>
    <t>Uređenje pučkih domova-Kompator</t>
  </si>
  <si>
    <t xml:space="preserve"> K 100406</t>
  </si>
  <si>
    <t xml:space="preserve">Dječje igralište Okoli </t>
  </si>
  <si>
    <t>Sportski i rekreacijski tereni</t>
  </si>
  <si>
    <t xml:space="preserve"> K 100407</t>
  </si>
  <si>
    <t>Uređenje Reciklažnog dvorišta</t>
  </si>
  <si>
    <t>Ostali poslovni građevinski objekti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</si>
  <si>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</si>
  <si>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</si>
  <si>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</si>
  <si>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</si>
  <si>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 xml:space="preserve">Kanalizacija Cvjetna ulica </t>
  </si>
  <si>
    <t>Plinovod, vodovod, kanalizacija</t>
  </si>
  <si>
    <t>Vodovod Ludinica</t>
  </si>
  <si>
    <t>Aktivnost: A 101002</t>
  </si>
  <si>
    <t>Sufinanciranje školskih udžbenika,tableta i ostalog školskog materijala</t>
  </si>
  <si>
    <t>Ostale tekuće donacije-škola plivanja</t>
  </si>
  <si>
    <t>Deratizacija i dezinskecija</t>
  </si>
  <si>
    <t>Kamate na kreditno zaduženje</t>
  </si>
  <si>
    <t xml:space="preserve">Izgradnja i rekostrukcija Dječjeg Vrtića </t>
  </si>
  <si>
    <t>Poslovni objekti</t>
  </si>
  <si>
    <t>Zgrade znastvenih i obrazovnih institucija</t>
  </si>
  <si>
    <t xml:space="preserve">Prijevoz na posao i sa posla </t>
  </si>
  <si>
    <t>Rashodi za nabavu proizv. Dugotrajne imovine</t>
  </si>
  <si>
    <t xml:space="preserve">Računalni programi </t>
  </si>
  <si>
    <t xml:space="preserve">Rekonstukcija i modernizacija javne rasvjete </t>
  </si>
  <si>
    <t>Javna rasvjeta</t>
  </si>
  <si>
    <t>Ostali građevinski objekti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</si>
  <si>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</si>
  <si>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</si>
  <si>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</si>
  <si>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</si>
  <si>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</si>
  <si>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</si>
  <si>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</si>
  <si>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</si>
  <si>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</si>
  <si>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>Sufinaciranje preasfaltiranja školskog igrališta</t>
  </si>
  <si>
    <t xml:space="preserve">Sufinaciranje produžene nastave </t>
  </si>
  <si>
    <t>Aktivnost: A101103</t>
  </si>
  <si>
    <t xml:space="preserve">Aktivnost A 101104:   </t>
  </si>
  <si>
    <t xml:space="preserve">Aktivnost A 101106: </t>
  </si>
  <si>
    <t xml:space="preserve">Aktivnost A 101107: </t>
  </si>
  <si>
    <t>Uređenje groblja (ograda, staze,grobovi)</t>
  </si>
  <si>
    <t xml:space="preserve"> K 100604</t>
  </si>
  <si>
    <t xml:space="preserve">Cvjetna ulica, Velika Ludina </t>
  </si>
  <si>
    <t xml:space="preserve">Ostale naknade zaposlenima </t>
  </si>
  <si>
    <t>Mediciska oprema (defibrilator)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</si>
  <si>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</si>
  <si>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</si>
  <si>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</si>
  <si>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</si>
  <si>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</si>
  <si>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</si>
  <si>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</si>
  <si>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</si>
  <si>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</si>
  <si>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</si>
  <si>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</si>
  <si>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</si>
  <si>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</si>
  <si>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</si>
  <si>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</si>
  <si>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</si>
  <si>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</si>
  <si>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</si>
  <si>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</si>
  <si>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</si>
  <si>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</si>
  <si>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</si>
  <si>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</si>
  <si>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</si>
  <si>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</si>
  <si>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>Aktivnost A 101803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</si>
  <si>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</si>
  <si>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</si>
  <si>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</si>
  <si>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</si>
  <si>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</si>
  <si>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</si>
  <si>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 xml:space="preserve"> K 101901</t>
  </si>
  <si>
    <t>Program 1020: Program javnih potreba u kulturi</t>
  </si>
  <si>
    <t xml:space="preserve">Aktivnost A 102001:   </t>
  </si>
  <si>
    <t xml:space="preserve">Program 1016: </t>
  </si>
  <si>
    <t>plan za 2020</t>
  </si>
  <si>
    <t>Aktivnost:    A100203</t>
  </si>
  <si>
    <t>Održavanje izbora</t>
  </si>
  <si>
    <t xml:space="preserve"> plan za 2020</t>
  </si>
  <si>
    <t>Knjige,umjetnička djela i ostale izložbene vrijednosti</t>
  </si>
  <si>
    <t xml:space="preserve">Otplata glavnice primljenih zajmova od kreditnih i ostalih financijskh institucija izvan javnog sektora </t>
  </si>
  <si>
    <t xml:space="preserve">                         PRORAČUN OPĆINE VELIKA LUDINA ZA 2020. GOD.</t>
  </si>
  <si>
    <t xml:space="preserve">                          I PROJEKCIJE PRORAČUNA ZA 2021. I 2022. GOD.                </t>
  </si>
  <si>
    <t xml:space="preserve"> Proračun Općine Velika Ludina za 2020. godinu sastoji se od :</t>
  </si>
  <si>
    <t>plan za 2020.</t>
  </si>
  <si>
    <t>KONTO 8 - Prihodi od financijske imovine</t>
  </si>
  <si>
    <t>KONTO 5 - izdaci za finanijsku imovinu i otplate zajmova</t>
  </si>
  <si>
    <r>
      <t xml:space="preserve"> </t>
    </r>
    <r>
      <rPr>
        <sz val="10"/>
        <rFont val="Arial"/>
        <family val="2"/>
        <charset val="238"/>
      </rPr>
      <t>i rashoda i Računu financiranja za 2020. godinu kako slijedi:</t>
    </r>
  </si>
  <si>
    <t>plan za     2020.</t>
  </si>
  <si>
    <t>plan za    2020</t>
  </si>
  <si>
    <t>projekcija za 2022.</t>
  </si>
  <si>
    <t>PRIHOD OD FINANCIJSKE IMOVINE I ZADUŽIVANJA</t>
  </si>
  <si>
    <t xml:space="preserve">Primljeni krediti i zajmovi od kreditnih i ostalih financijskih institucija izvan javnog sektora </t>
  </si>
  <si>
    <t xml:space="preserve">PRIHOD OD FINANCIJSKE IMOVINE I ZADUŽIVANJE </t>
  </si>
  <si>
    <t>Primljeni krediti I zajmovi od kreditnih I ostalih financijskih institucija</t>
  </si>
  <si>
    <t>PROJEKCIJE PRORAČUNA ZA 2021. i 2022. godinu</t>
  </si>
  <si>
    <t>Rashodi za nabavu dugotrajne neproizvede</t>
  </si>
  <si>
    <t xml:space="preserve"> Općine Velika Ludina a stupa na snagu 01.01.2020. god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</si>
  <si>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</si>
  <si>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</si>
  <si>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</si>
  <si>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</si>
  <si>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 K 100802</t>
  </si>
  <si>
    <t>Aktivnost K 100803</t>
  </si>
  <si>
    <t xml:space="preserve"> K 100405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</si>
  <si>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</si>
  <si>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</si>
  <si>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</si>
  <si>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</si>
  <si>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</si>
  <si>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 xml:space="preserve"> Proračun  Općine Velika Ludina za 2020. godinu objaviti će se u "Službenim novinama"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</si>
  <si>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Vjekoslav Kamenščak</t>
  </si>
  <si>
    <t>Ulica Bukovec , Grabrov Potok</t>
  </si>
  <si>
    <t xml:space="preserve"> svojoj 28. sjednici održanoj 19.12.2019. godine donijelo je</t>
  </si>
  <si>
    <t>Velika Ludina, 19.12.2019.</t>
  </si>
  <si>
    <t>400-06/19-01/21</t>
  </si>
  <si>
    <t>2176/19-02-19-2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</si>
</sst>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00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9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6" borderId="0" xfId="0" applyFill="1" applyBorder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2" borderId="16" xfId="0" applyFont="1" applyFill="1" applyBorder="1" applyAlignment="1" applyProtection="1">
      <alignment horizontal="left" vertical="top"/>
    </xf>
    <xf numFmtId="0" fontId="19" fillId="22" borderId="15" xfId="0" applyFont="1" applyFill="1" applyBorder="1" applyAlignment="1" applyProtection="1">
      <alignment wrapText="1"/>
    </xf>
    <xf numFmtId="3" fontId="20" fillId="22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2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2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2" borderId="16" xfId="0" applyFont="1" applyFill="1" applyBorder="1" applyAlignment="1" applyProtection="1">
      <alignment horizontal="left"/>
    </xf>
    <xf numFmtId="3" fontId="19" fillId="22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3" borderId="15" xfId="0" applyFont="1" applyFill="1" applyBorder="1" applyAlignment="1" applyProtection="1">
      <alignment wrapText="1"/>
    </xf>
    <xf numFmtId="0" fontId="7" fillId="9" borderId="25" xfId="0" applyFont="1" applyFill="1" applyBorder="1" applyAlignment="1" applyProtection="1">
      <alignment horizontal="left" wrapText="1"/>
    </xf>
    <xf numFmtId="0" fontId="7" fillId="10" borderId="25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12" fillId="0" borderId="6" xfId="0" applyFont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7" fillId="10" borderId="28" xfId="0" applyFont="1" applyFill="1" applyBorder="1" applyAlignment="1" applyProtection="1">
      <alignment horizontal="left"/>
    </xf>
    <xf numFmtId="0" fontId="27" fillId="10" borderId="26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28" xfId="0" applyFont="1" applyFill="1" applyBorder="1" applyAlignment="1" applyProtection="1">
      <alignment horizontal="left" wrapText="1"/>
    </xf>
    <xf numFmtId="0" fontId="25" fillId="10" borderId="26" xfId="0" applyFont="1" applyFill="1" applyBorder="1" applyAlignment="1" applyProtection="1">
      <alignment horizontal="left" wrapText="1"/>
    </xf>
    <xf numFmtId="0" fontId="27" fillId="2" borderId="26" xfId="0" applyFont="1" applyFill="1" applyBorder="1" applyAlignment="1" applyProtection="1">
      <alignment horizontal="left"/>
    </xf>
    <xf numFmtId="0" fontId="27" fillId="13" borderId="26" xfId="0" applyFont="1" applyFill="1" applyBorder="1" applyAlignment="1" applyProtection="1">
      <alignment horizontal="left"/>
    </xf>
    <xf numFmtId="0" fontId="27" fillId="8" borderId="26" xfId="0" applyFont="1" applyFill="1" applyBorder="1" applyAlignment="1" applyProtection="1">
      <alignment horizontal="left"/>
    </xf>
    <xf numFmtId="0" fontId="25" fillId="14" borderId="27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27" xfId="0" applyFont="1" applyFill="1" applyBorder="1" applyAlignment="1" applyProtection="1">
      <alignment horizontal="left"/>
    </xf>
    <xf numFmtId="0" fontId="25" fillId="7" borderId="27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5" xfId="0" applyFont="1" applyFill="1" applyBorder="1" applyAlignment="1" applyProtection="1">
      <alignment horizontal="left"/>
    </xf>
    <xf numFmtId="0" fontId="25" fillId="10" borderId="25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26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5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27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28" xfId="0" applyFont="1" applyFill="1" applyBorder="1" applyAlignment="1" applyProtection="1">
      <alignment horizontal="left"/>
    </xf>
    <xf numFmtId="0" fontId="27" fillId="10" borderId="25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27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28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5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1" borderId="27" xfId="0" applyFont="1" applyFill="1" applyBorder="1" applyAlignment="1" applyProtection="1">
      <alignment horizontal="left"/>
    </xf>
    <xf numFmtId="0" fontId="29" fillId="9" borderId="28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27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27" xfId="0" applyFont="1" applyFill="1" applyBorder="1" applyAlignment="1">
      <alignment horizontal="left"/>
    </xf>
    <xf numFmtId="0" fontId="29" fillId="2" borderId="27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9" fillId="21" borderId="27" xfId="0" applyFont="1" applyFill="1" applyBorder="1" applyAlignment="1" applyProtection="1">
      <alignment horizontal="center"/>
    </xf>
    <xf numFmtId="0" fontId="27" fillId="10" borderId="28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28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1" borderId="27" xfId="0" applyFont="1" applyFill="1" applyBorder="1" applyAlignment="1">
      <alignment horizontal="center"/>
    </xf>
    <xf numFmtId="0" fontId="27" fillId="10" borderId="25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5" xfId="0" applyFont="1" applyFill="1" applyBorder="1" applyAlignment="1">
      <alignment wrapText="1"/>
    </xf>
    <xf numFmtId="0" fontId="25" fillId="0" borderId="25" xfId="0" applyFont="1" applyBorder="1" applyAlignment="1">
      <alignment horizontal="left"/>
    </xf>
    <xf numFmtId="0" fontId="29" fillId="9" borderId="27" xfId="0" applyFont="1" applyFill="1" applyBorder="1"/>
    <xf numFmtId="0" fontId="27" fillId="3" borderId="19" xfId="0" applyFont="1" applyFill="1" applyBorder="1"/>
    <xf numFmtId="0" fontId="29" fillId="19" borderId="27" xfId="0" applyFont="1" applyFill="1" applyBorder="1"/>
    <xf numFmtId="0" fontId="32" fillId="10" borderId="25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28" xfId="0" applyFont="1" applyFill="1" applyBorder="1" applyAlignment="1">
      <alignment horizontal="left"/>
    </xf>
    <xf numFmtId="0" fontId="32" fillId="10" borderId="26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32" fillId="9" borderId="27" xfId="0" applyFont="1" applyFill="1" applyBorder="1" applyAlignment="1">
      <alignment horizontal="left"/>
    </xf>
    <xf numFmtId="0" fontId="32" fillId="10" borderId="25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1" borderId="27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28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0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7" fillId="10" borderId="30" xfId="0" applyNumberFormat="1" applyFont="1" applyFill="1" applyBorder="1" applyAlignment="1" applyProtection="1"/>
    <xf numFmtId="0" fontId="27" fillId="10" borderId="30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27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11" borderId="29" xfId="0" applyFont="1" applyFill="1" applyBorder="1" applyAlignment="1" applyProtection="1">
      <alignment wrapText="1"/>
    </xf>
    <xf numFmtId="0" fontId="8" fillId="12" borderId="29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0" xfId="0" applyFont="1" applyFill="1" applyBorder="1" applyAlignment="1" applyProtection="1">
      <alignment wrapText="1"/>
    </xf>
    <xf numFmtId="0" fontId="7" fillId="13" borderId="30" xfId="0" applyFont="1" applyFill="1" applyBorder="1" applyAlignment="1" applyProtection="1">
      <alignment wrapText="1"/>
    </xf>
    <xf numFmtId="0" fontId="7" fillId="14" borderId="30" xfId="0" applyFont="1" applyFill="1" applyBorder="1" applyAlignment="1" applyProtection="1">
      <alignment wrapText="1"/>
    </xf>
    <xf numFmtId="0" fontId="5" fillId="0" borderId="30" xfId="0" applyFont="1" applyBorder="1" applyAlignment="1" applyProtection="1">
      <alignment wrapText="1"/>
    </xf>
    <xf numFmtId="0" fontId="7" fillId="9" borderId="30" xfId="0" applyFont="1" applyFill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29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29" xfId="0" applyFont="1" applyFill="1" applyBorder="1" applyAlignment="1" applyProtection="1">
      <alignment wrapText="1"/>
    </xf>
    <xf numFmtId="0" fontId="25" fillId="6" borderId="30" xfId="0" applyFont="1" applyFill="1" applyBorder="1" applyAlignment="1" applyProtection="1">
      <alignment wrapText="1"/>
    </xf>
    <xf numFmtId="0" fontId="27" fillId="13" borderId="30" xfId="0" applyFont="1" applyFill="1" applyBorder="1" applyAlignment="1" applyProtection="1">
      <alignment wrapText="1"/>
    </xf>
    <xf numFmtId="0" fontId="27" fillId="8" borderId="30" xfId="0" applyFont="1" applyFill="1" applyBorder="1" applyAlignment="1" applyProtection="1">
      <alignment wrapText="1"/>
    </xf>
    <xf numFmtId="0" fontId="25" fillId="14" borderId="30" xfId="0" applyFont="1" applyFill="1" applyBorder="1" applyAlignment="1" applyProtection="1">
      <alignment wrapText="1"/>
    </xf>
    <xf numFmtId="0" fontId="25" fillId="0" borderId="30" xfId="0" applyFont="1" applyBorder="1" applyAlignment="1" applyProtection="1">
      <alignment wrapText="1"/>
    </xf>
    <xf numFmtId="0" fontId="25" fillId="0" borderId="30" xfId="0" applyFont="1" applyFill="1" applyBorder="1" applyAlignment="1" applyProtection="1">
      <alignment wrapText="1"/>
    </xf>
    <xf numFmtId="0" fontId="27" fillId="10" borderId="30" xfId="0" applyFont="1" applyFill="1" applyBorder="1" applyAlignment="1" applyProtection="1">
      <alignment horizontal="left" wrapText="1"/>
    </xf>
    <xf numFmtId="0" fontId="25" fillId="15" borderId="30" xfId="0" applyFont="1" applyFill="1" applyBorder="1" applyAlignment="1" applyProtection="1">
      <alignment wrapText="1"/>
    </xf>
    <xf numFmtId="0" fontId="25" fillId="0" borderId="30" xfId="0" applyFont="1" applyBorder="1" applyAlignment="1" applyProtection="1">
      <alignment horizontal="left" wrapText="1"/>
    </xf>
    <xf numFmtId="0" fontId="25" fillId="0" borderId="30" xfId="0" applyFont="1" applyBorder="1" applyAlignment="1" applyProtection="1">
      <alignment horizontal="left"/>
    </xf>
    <xf numFmtId="0" fontId="25" fillId="16" borderId="30" xfId="0" applyFont="1" applyFill="1" applyBorder="1" applyAlignment="1" applyProtection="1">
      <alignment wrapText="1"/>
    </xf>
    <xf numFmtId="0" fontId="25" fillId="7" borderId="30" xfId="0" applyFont="1" applyFill="1" applyBorder="1" applyAlignment="1" applyProtection="1">
      <alignment wrapText="1"/>
    </xf>
    <xf numFmtId="0" fontId="25" fillId="7" borderId="30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0" xfId="0" applyNumberFormat="1" applyFont="1" applyFill="1" applyBorder="1" applyAlignment="1" applyProtection="1">
      <alignment horizontal="left" wrapText="1"/>
    </xf>
    <xf numFmtId="2" fontId="25" fillId="2" borderId="30" xfId="0" applyNumberFormat="1" applyFont="1" applyFill="1" applyBorder="1" applyAlignment="1" applyProtection="1">
      <alignment wrapText="1"/>
    </xf>
    <xf numFmtId="0" fontId="27" fillId="13" borderId="30" xfId="0" applyFont="1" applyFill="1" applyBorder="1" applyAlignment="1">
      <alignment wrapText="1"/>
    </xf>
    <xf numFmtId="0" fontId="27" fillId="8" borderId="30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0" xfId="0" applyFont="1" applyFill="1" applyBorder="1" applyAlignment="1">
      <alignment wrapText="1"/>
    </xf>
    <xf numFmtId="0" fontId="25" fillId="0" borderId="30" xfId="0" applyFont="1" applyBorder="1" applyAlignment="1">
      <alignment wrapText="1"/>
    </xf>
    <xf numFmtId="0" fontId="25" fillId="0" borderId="30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0" xfId="0" applyFont="1" applyFill="1" applyBorder="1" applyAlignment="1" applyProtection="1">
      <alignment wrapText="1"/>
    </xf>
    <xf numFmtId="0" fontId="27" fillId="10" borderId="30" xfId="0" applyFont="1" applyFill="1" applyBorder="1"/>
    <xf numFmtId="0" fontId="25" fillId="2" borderId="30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0" xfId="0" applyFont="1" applyFill="1" applyBorder="1" applyAlignment="1">
      <alignment wrapText="1"/>
    </xf>
    <xf numFmtId="0" fontId="27" fillId="10" borderId="30" xfId="0" applyFont="1" applyFill="1" applyBorder="1" applyAlignment="1" applyProtection="1">
      <alignment horizontal="left"/>
    </xf>
    <xf numFmtId="0" fontId="27" fillId="10" borderId="30" xfId="0" applyFont="1" applyFill="1" applyBorder="1" applyAlignment="1">
      <alignment wrapText="1"/>
    </xf>
    <xf numFmtId="0" fontId="25" fillId="2" borderId="30" xfId="0" applyFont="1" applyFill="1" applyBorder="1" applyAlignment="1">
      <alignment wrapText="1"/>
    </xf>
    <xf numFmtId="0" fontId="23" fillId="10" borderId="30" xfId="0" applyFont="1" applyFill="1" applyBorder="1" applyAlignment="1">
      <alignment wrapText="1"/>
    </xf>
    <xf numFmtId="0" fontId="29" fillId="21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0" xfId="0" applyFont="1" applyFill="1" applyBorder="1" applyAlignment="1" applyProtection="1">
      <alignment wrapText="1"/>
    </xf>
    <xf numFmtId="0" fontId="29" fillId="21" borderId="9" xfId="0" applyFont="1" applyFill="1" applyBorder="1" applyAlignment="1" applyProtection="1">
      <alignment horizontal="center" wrapText="1"/>
    </xf>
    <xf numFmtId="0" fontId="25" fillId="15" borderId="30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0" xfId="0" applyFont="1" applyFill="1" applyBorder="1" applyAlignment="1">
      <alignment wrapText="1"/>
    </xf>
    <xf numFmtId="0" fontId="27" fillId="15" borderId="30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0" xfId="0" applyFont="1" applyFill="1" applyBorder="1" applyAlignment="1">
      <alignment horizontal="left" wrapText="1"/>
    </xf>
    <xf numFmtId="0" fontId="27" fillId="8" borderId="30" xfId="0" applyFont="1" applyFill="1" applyBorder="1" applyAlignment="1">
      <alignment horizontal="left" wrapText="1"/>
    </xf>
    <xf numFmtId="0" fontId="25" fillId="6" borderId="30" xfId="0" applyFont="1" applyFill="1" applyBorder="1" applyAlignment="1">
      <alignment horizontal="left" wrapText="1"/>
    </xf>
    <xf numFmtId="0" fontId="29" fillId="21" borderId="9" xfId="0" applyFont="1" applyFill="1" applyBorder="1" applyAlignment="1">
      <alignment horizontal="center" wrapText="1"/>
    </xf>
    <xf numFmtId="0" fontId="29" fillId="10" borderId="30" xfId="0" applyFont="1" applyFill="1" applyBorder="1"/>
    <xf numFmtId="0" fontId="27" fillId="6" borderId="30" xfId="0" applyFont="1" applyFill="1" applyBorder="1" applyAlignment="1">
      <alignment wrapText="1"/>
    </xf>
    <xf numFmtId="0" fontId="29" fillId="10" borderId="30" xfId="0" applyFont="1" applyFill="1" applyBorder="1" applyAlignment="1">
      <alignment vertical="top" wrapText="1"/>
    </xf>
    <xf numFmtId="0" fontId="27" fillId="10" borderId="30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0" xfId="0" applyFont="1" applyFill="1" applyBorder="1" applyAlignment="1" applyProtection="1">
      <alignment wrapText="1"/>
    </xf>
    <xf numFmtId="0" fontId="25" fillId="15" borderId="30" xfId="0" applyFont="1" applyFill="1" applyBorder="1"/>
    <xf numFmtId="0" fontId="25" fillId="0" borderId="30" xfId="0" applyFont="1" applyBorder="1"/>
    <xf numFmtId="0" fontId="27" fillId="3" borderId="30" xfId="0" applyFont="1" applyFill="1" applyBorder="1" applyAlignment="1">
      <alignment wrapText="1"/>
    </xf>
    <xf numFmtId="0" fontId="25" fillId="0" borderId="30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0" xfId="0" applyFont="1" applyFill="1" applyBorder="1" applyAlignment="1">
      <alignment horizontal="left" wrapText="1"/>
    </xf>
    <xf numFmtId="0" fontId="32" fillId="10" borderId="30" xfId="0" applyFont="1" applyFill="1" applyBorder="1" applyAlignment="1">
      <alignment wrapText="1"/>
    </xf>
    <xf numFmtId="0" fontId="32" fillId="3" borderId="30" xfId="0" applyFont="1" applyFill="1" applyBorder="1" applyAlignment="1">
      <alignment wrapText="1"/>
    </xf>
    <xf numFmtId="0" fontId="32" fillId="10" borderId="30" xfId="0" applyFont="1" applyFill="1" applyBorder="1"/>
    <xf numFmtId="0" fontId="33" fillId="3" borderId="30" xfId="0" applyFont="1" applyFill="1" applyBorder="1" applyAlignment="1">
      <alignment wrapText="1"/>
    </xf>
    <xf numFmtId="0" fontId="32" fillId="6" borderId="30" xfId="0" applyFont="1" applyFill="1" applyBorder="1" applyAlignment="1">
      <alignment wrapText="1"/>
    </xf>
    <xf numFmtId="0" fontId="32" fillId="9" borderId="9" xfId="0" applyFont="1" applyFill="1" applyBorder="1" applyAlignment="1">
      <alignment wrapText="1"/>
    </xf>
    <xf numFmtId="0" fontId="29" fillId="21" borderId="9" xfId="0" applyFont="1" applyFill="1" applyBorder="1" applyAlignment="1">
      <alignment wrapText="1"/>
    </xf>
    <xf numFmtId="0" fontId="33" fillId="6" borderId="30" xfId="0" applyFont="1" applyFill="1" applyBorder="1" applyAlignment="1">
      <alignment wrapText="1"/>
    </xf>
    <xf numFmtId="0" fontId="27" fillId="12" borderId="30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0" xfId="0" applyFont="1" applyFill="1" applyBorder="1" applyAlignment="1" applyProtection="1">
      <alignment wrapText="1"/>
    </xf>
    <xf numFmtId="0" fontId="29" fillId="12" borderId="30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0" borderId="4" xfId="0" applyFont="1" applyFill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1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1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29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0" fontId="27" fillId="24" borderId="19" xfId="0" applyFont="1" applyFill="1" applyBorder="1"/>
    <xf numFmtId="0" fontId="27" fillId="24" borderId="30" xfId="0" applyFont="1" applyFill="1" applyBorder="1" applyAlignment="1">
      <alignment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6" fillId="0" borderId="29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7" fillId="0" borderId="29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0" fontId="13" fillId="25" borderId="2" xfId="0" applyFont="1" applyFill="1" applyBorder="1" applyAlignment="1"/>
    <xf numFmtId="0" fontId="13" fillId="25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5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5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1" borderId="2" xfId="0" applyNumberFormat="1" applyFill="1" applyBorder="1" applyAlignment="1"/>
    <xf numFmtId="0" fontId="13" fillId="21" borderId="2" xfId="0" applyFont="1" applyFill="1" applyBorder="1" applyAlignment="1"/>
    <xf numFmtId="0" fontId="13" fillId="21" borderId="20" xfId="0" applyFont="1" applyFill="1" applyBorder="1" applyAlignment="1"/>
    <xf numFmtId="0" fontId="13" fillId="0" borderId="20" xfId="0" applyFont="1" applyFill="1" applyBorder="1" applyAlignment="1"/>
    <xf numFmtId="0" fontId="14" fillId="11" borderId="15" xfId="0" applyFont="1" applyFill="1" applyBorder="1" applyAlignment="1"/>
    <xf numFmtId="0" fontId="14" fillId="11" borderId="12" xfId="0" applyFont="1" applyFill="1" applyBorder="1" applyAlignment="1"/>
    <xf numFmtId="0" fontId="14" fillId="12" borderId="15" xfId="0" applyFont="1" applyFill="1" applyBorder="1" applyAlignment="1"/>
    <xf numFmtId="0" fontId="14" fillId="12" borderId="12" xfId="0" applyFont="1" applyFill="1" applyBorder="1" applyAlignment="1"/>
    <xf numFmtId="0" fontId="14" fillId="9" borderId="7" xfId="0" applyFont="1" applyFill="1" applyBorder="1" applyAlignment="1"/>
    <xf numFmtId="0" fontId="14" fillId="9" borderId="18" xfId="0" applyFont="1" applyFill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5" borderId="2" xfId="0" applyFont="1" applyFill="1" applyBorder="1" applyAlignment="1"/>
    <xf numFmtId="0" fontId="14" fillId="25" borderId="20" xfId="0" applyFont="1" applyFill="1" applyBorder="1" applyAlignment="1"/>
    <xf numFmtId="0" fontId="14" fillId="9" borderId="2" xfId="0" applyFont="1" applyFill="1" applyBorder="1" applyAlignment="1"/>
    <xf numFmtId="0" fontId="14" fillId="9" borderId="20" xfId="0" applyFont="1" applyFill="1" applyBorder="1" applyAlignment="1"/>
    <xf numFmtId="0" fontId="14" fillId="12" borderId="2" xfId="0" applyFont="1" applyFill="1" applyBorder="1" applyAlignment="1"/>
    <xf numFmtId="0" fontId="14" fillId="12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1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wrapText="1"/>
    </xf>
    <xf numFmtId="0" fontId="11" fillId="0" borderId="33" xfId="0" applyNumberFormat="1" applyFont="1" applyFill="1" applyBorder="1" applyAlignment="1" applyProtection="1">
      <alignment horizontal="center" wrapText="1"/>
    </xf>
    <xf numFmtId="0" fontId="37" fillId="0" borderId="34" xfId="0" applyNumberFormat="1" applyFont="1" applyFill="1" applyBorder="1" applyAlignment="1" applyProtection="1">
      <alignment horizontal="center"/>
    </xf>
    <xf numFmtId="0" fontId="37" fillId="0" borderId="35" xfId="0" applyNumberFormat="1" applyFont="1" applyFill="1" applyBorder="1" applyAlignment="1" applyProtection="1">
      <alignment horizontal="center" wrapText="1"/>
    </xf>
    <xf numFmtId="0" fontId="37" fillId="0" borderId="35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/>
    </xf>
    <xf numFmtId="0" fontId="37" fillId="0" borderId="37" xfId="0" applyNumberFormat="1" applyFont="1" applyFill="1" applyBorder="1" applyAlignment="1" applyProtection="1">
      <alignment horizontal="center"/>
    </xf>
    <xf numFmtId="0" fontId="11" fillId="0" borderId="38" xfId="0" applyNumberFormat="1" applyFont="1" applyFill="1" applyBorder="1" applyAlignment="1" applyProtection="1">
      <alignment horizontal="left" wrapText="1"/>
    </xf>
    <xf numFmtId="3" fontId="11" fillId="0" borderId="38" xfId="0" applyNumberFormat="1" applyFont="1" applyFill="1" applyBorder="1" applyAlignment="1" applyProtection="1"/>
    <xf numFmtId="3" fontId="11" fillId="0" borderId="39" xfId="0" applyNumberFormat="1" applyFont="1" applyFill="1" applyBorder="1" applyAlignment="1" applyProtection="1"/>
    <xf numFmtId="0" fontId="8" fillId="26" borderId="37" xfId="0" applyNumberFormat="1" applyFont="1" applyFill="1" applyBorder="1" applyAlignment="1" applyProtection="1">
      <alignment horizontal="left"/>
    </xf>
    <xf numFmtId="0" fontId="8" fillId="26" borderId="38" xfId="0" applyNumberFormat="1" applyFont="1" applyFill="1" applyBorder="1" applyAlignment="1" applyProtection="1">
      <alignment wrapText="1"/>
    </xf>
    <xf numFmtId="3" fontId="8" fillId="26" borderId="38" xfId="0" applyNumberFormat="1" applyFont="1" applyFill="1" applyBorder="1" applyAlignment="1" applyProtection="1">
      <alignment horizontal="right"/>
    </xf>
    <xf numFmtId="3" fontId="10" fillId="26" borderId="38" xfId="0" applyNumberFormat="1" applyFont="1" applyFill="1" applyBorder="1" applyAlignment="1" applyProtection="1"/>
    <xf numFmtId="3" fontId="10" fillId="26" borderId="39" xfId="0" applyNumberFormat="1" applyFont="1" applyFill="1" applyBorder="1" applyAlignment="1" applyProtection="1"/>
    <xf numFmtId="0" fontId="1" fillId="27" borderId="40" xfId="0" applyNumberFormat="1" applyFont="1" applyFill="1" applyBorder="1" applyAlignment="1" applyProtection="1">
      <alignment horizontal="left"/>
    </xf>
    <xf numFmtId="0" fontId="1" fillId="27" borderId="41" xfId="0" applyNumberFormat="1" applyFont="1" applyFill="1" applyBorder="1" applyAlignment="1" applyProtection="1">
      <alignment wrapText="1"/>
    </xf>
    <xf numFmtId="3" fontId="1" fillId="27" borderId="41" xfId="0" applyNumberFormat="1" applyFont="1" applyFill="1" applyBorder="1" applyAlignment="1" applyProtection="1">
      <alignment horizontal="right"/>
    </xf>
    <xf numFmtId="3" fontId="0" fillId="0" borderId="41" xfId="0" applyNumberFormat="1" applyFont="1" applyFill="1" applyBorder="1" applyAlignment="1" applyProtection="1"/>
    <xf numFmtId="3" fontId="0" fillId="0" borderId="42" xfId="0" applyNumberFormat="1" applyFont="1" applyFill="1" applyBorder="1" applyAlignment="1" applyProtection="1"/>
    <xf numFmtId="0" fontId="1" fillId="27" borderId="43" xfId="0" applyNumberFormat="1" applyFont="1" applyFill="1" applyBorder="1" applyAlignment="1" applyProtection="1">
      <alignment horizontal="left"/>
    </xf>
    <xf numFmtId="0" fontId="1" fillId="27" borderId="44" xfId="0" applyNumberFormat="1" applyFont="1" applyFill="1" applyBorder="1" applyAlignment="1" applyProtection="1">
      <alignment wrapText="1"/>
    </xf>
    <xf numFmtId="3" fontId="1" fillId="27" borderId="44" xfId="0" applyNumberFormat="1" applyFont="1" applyFill="1" applyBorder="1" applyAlignment="1" applyProtection="1">
      <alignment horizontal="right"/>
    </xf>
    <xf numFmtId="3" fontId="0" fillId="0" borderId="44" xfId="0" applyNumberFormat="1" applyFont="1" applyFill="1" applyBorder="1" applyAlignment="1" applyProtection="1"/>
    <xf numFmtId="3" fontId="0" fillId="0" borderId="45" xfId="0" applyNumberFormat="1" applyFont="1" applyFill="1" applyBorder="1" applyAlignment="1" applyProtection="1"/>
    <xf numFmtId="0" fontId="1" fillId="27" borderId="46" xfId="0" applyNumberFormat="1" applyFont="1" applyFill="1" applyBorder="1" applyAlignment="1" applyProtection="1">
      <alignment horizontal="left"/>
    </xf>
    <xf numFmtId="0" fontId="1" fillId="27" borderId="47" xfId="0" applyNumberFormat="1" applyFont="1" applyFill="1" applyBorder="1" applyAlignment="1" applyProtection="1">
      <alignment wrapText="1"/>
    </xf>
    <xf numFmtId="3" fontId="1" fillId="27" borderId="47" xfId="0" applyNumberFormat="1" applyFont="1" applyFill="1" applyBorder="1" applyAlignment="1" applyProtection="1">
      <alignment horizontal="right"/>
    </xf>
    <xf numFmtId="3" fontId="0" fillId="0" borderId="47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/>
    <xf numFmtId="3" fontId="8" fillId="26" borderId="38" xfId="0" applyNumberFormat="1" applyFont="1" applyFill="1" applyBorder="1" applyAlignment="1" applyProtection="1"/>
    <xf numFmtId="3" fontId="1" fillId="27" borderId="41" xfId="0" applyNumberFormat="1" applyFont="1" applyFill="1" applyBorder="1" applyAlignment="1" applyProtection="1"/>
    <xf numFmtId="0" fontId="1" fillId="27" borderId="34" xfId="0" applyNumberFormat="1" applyFont="1" applyFill="1" applyBorder="1" applyAlignment="1" applyProtection="1">
      <alignment horizontal="left"/>
    </xf>
    <xf numFmtId="0" fontId="1" fillId="27" borderId="35" xfId="0" applyNumberFormat="1" applyFont="1" applyFill="1" applyBorder="1" applyAlignment="1" applyProtection="1">
      <alignment wrapText="1"/>
    </xf>
    <xf numFmtId="3" fontId="1" fillId="27" borderId="35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3" fontId="0" fillId="0" borderId="36" xfId="0" applyNumberFormat="1" applyFont="1" applyFill="1" applyBorder="1" applyAlignment="1" applyProtection="1"/>
    <xf numFmtId="0" fontId="1" fillId="27" borderId="0" xfId="0" applyNumberFormat="1" applyFont="1" applyFill="1" applyBorder="1" applyAlignment="1" applyProtection="1">
      <alignment horizontal="left"/>
    </xf>
    <xf numFmtId="0" fontId="1" fillId="27" borderId="0" xfId="0" applyNumberFormat="1" applyFont="1" applyFill="1" applyBorder="1" applyAlignment="1" applyProtection="1">
      <alignment wrapText="1"/>
    </xf>
    <xf numFmtId="3" fontId="1" fillId="27" borderId="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>
      <alignment horizontal="right"/>
    </xf>
    <xf numFmtId="3" fontId="1" fillId="27" borderId="44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>
      <alignment horizontal="right"/>
    </xf>
    <xf numFmtId="3" fontId="1" fillId="27" borderId="47" xfId="0" applyNumberFormat="1" applyFont="1" applyFill="1" applyBorder="1" applyAlignment="1" applyProtection="1"/>
    <xf numFmtId="0" fontId="1" fillId="0" borderId="1" xfId="0" applyFont="1" applyBorder="1"/>
    <xf numFmtId="0" fontId="22" fillId="0" borderId="29" xfId="0" applyFont="1" applyBorder="1" applyAlignment="1">
      <alignment horizontal="center" vertical="center" wrapText="1"/>
    </xf>
    <xf numFmtId="3" fontId="25" fillId="0" borderId="44" xfId="0" applyNumberFormat="1" applyFont="1" applyFill="1" applyBorder="1" applyAlignment="1" applyProtection="1">
      <alignment horizontal="right" wrapText="1"/>
    </xf>
    <xf numFmtId="3" fontId="13" fillId="0" borderId="44" xfId="0" applyNumberFormat="1" applyFont="1" applyBorder="1" applyAlignment="1"/>
    <xf numFmtId="0" fontId="13" fillId="0" borderId="44" xfId="0" applyFont="1" applyBorder="1" applyAlignment="1"/>
    <xf numFmtId="0" fontId="25" fillId="0" borderId="44" xfId="0" applyFont="1" applyFill="1" applyBorder="1" applyAlignment="1" applyProtection="1">
      <alignment horizontal="left"/>
    </xf>
    <xf numFmtId="0" fontId="25" fillId="0" borderId="44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3" fontId="0" fillId="0" borderId="44" xfId="0" applyNumberFormat="1" applyBorder="1" applyAlignment="1"/>
    <xf numFmtId="0" fontId="29" fillId="10" borderId="30" xfId="0" applyFont="1" applyFill="1" applyBorder="1" applyAlignment="1">
      <alignment wrapText="1"/>
    </xf>
    <xf numFmtId="3" fontId="25" fillId="0" borderId="44" xfId="0" applyNumberFormat="1" applyFont="1" applyBorder="1" applyAlignment="1" applyProtection="1">
      <alignment horizontal="right" wrapText="1"/>
    </xf>
    <xf numFmtId="0" fontId="27" fillId="14" borderId="19" xfId="0" applyFont="1" applyFill="1" applyBorder="1" applyAlignment="1" applyProtection="1">
      <alignment horizontal="left"/>
    </xf>
    <xf numFmtId="0" fontId="25" fillId="14" borderId="9" xfId="0" applyFont="1" applyFill="1" applyBorder="1" applyAlignment="1" applyProtection="1">
      <alignment wrapText="1"/>
    </xf>
    <xf numFmtId="0" fontId="25" fillId="0" borderId="43" xfId="0" applyFont="1" applyBorder="1" applyAlignment="1">
      <alignment horizontal="left"/>
    </xf>
    <xf numFmtId="0" fontId="14" fillId="0" borderId="44" xfId="0" applyFont="1" applyBorder="1" applyAlignment="1"/>
    <xf numFmtId="0" fontId="14" fillId="0" borderId="45" xfId="0" applyFont="1" applyBorder="1" applyAlignment="1"/>
    <xf numFmtId="0" fontId="27" fillId="10" borderId="0" xfId="0" applyFont="1" applyFill="1" applyBorder="1" applyAlignment="1">
      <alignment wrapText="1"/>
    </xf>
    <xf numFmtId="0" fontId="1" fillId="1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0" borderId="2" xfId="2" applyNumberFormat="1" applyFont="1" applyFill="1" applyBorder="1" applyAlignment="1">
      <alignment horizontal="left"/>
    </xf>
    <xf numFmtId="0" fontId="1" fillId="0" borderId="2" xfId="2" applyNumberFormat="1" applyFont="1" applyBorder="1" applyAlignment="1">
      <alignment horizontal="left"/>
    </xf>
    <xf numFmtId="0" fontId="1" fillId="13" borderId="2" xfId="2" applyNumberFormat="1" applyFont="1" applyFill="1" applyBorder="1" applyAlignment="1">
      <alignment horizontal="left"/>
    </xf>
    <xf numFmtId="0" fontId="1" fillId="14" borderId="2" xfId="2" applyNumberFormat="1" applyFont="1" applyFill="1" applyBorder="1" applyAlignment="1">
      <alignment horizontal="left"/>
    </xf>
    <xf numFmtId="3" fontId="10" fillId="11" borderId="15" xfId="0" applyNumberFormat="1" applyFont="1" applyFill="1" applyBorder="1"/>
    <xf numFmtId="164" fontId="10" fillId="11" borderId="15" xfId="0" applyNumberFormat="1" applyFont="1" applyFill="1" applyBorder="1" applyAlignment="1">
      <alignment horizontal="left"/>
    </xf>
    <xf numFmtId="0" fontId="10" fillId="11" borderId="15" xfId="0" applyFont="1" applyFill="1" applyBorder="1"/>
    <xf numFmtId="0" fontId="10" fillId="11" borderId="12" xfId="0" applyFont="1" applyFill="1" applyBorder="1"/>
    <xf numFmtId="3" fontId="11" fillId="12" borderId="15" xfId="0" applyNumberFormat="1" applyFont="1" applyFill="1" applyBorder="1"/>
    <xf numFmtId="0" fontId="11" fillId="12" borderId="15" xfId="0" applyFont="1" applyFill="1" applyBorder="1" applyAlignment="1">
      <alignment horizontal="left"/>
    </xf>
    <xf numFmtId="3" fontId="11" fillId="9" borderId="7" xfId="0" applyNumberFormat="1" applyFont="1" applyFill="1" applyBorder="1"/>
    <xf numFmtId="0" fontId="11" fillId="9" borderId="7" xfId="0" applyFont="1" applyFill="1" applyBorder="1" applyAlignment="1">
      <alignment horizontal="left"/>
    </xf>
    <xf numFmtId="3" fontId="11" fillId="10" borderId="2" xfId="0" applyNumberFormat="1" applyFont="1" applyFill="1" applyBorder="1"/>
    <xf numFmtId="0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 applyAlignment="1">
      <alignment horizontal="left"/>
    </xf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 applyAlignment="1">
      <alignment horizontal="left"/>
    </xf>
    <xf numFmtId="0" fontId="11" fillId="14" borderId="2" xfId="0" applyFont="1" applyFill="1" applyBorder="1"/>
    <xf numFmtId="0" fontId="11" fillId="14" borderId="20" xfId="0" applyFont="1" applyFill="1" applyBorder="1"/>
    <xf numFmtId="3" fontId="11" fillId="9" borderId="2" xfId="0" applyNumberFormat="1" applyFont="1" applyFill="1" applyBorder="1"/>
    <xf numFmtId="0" fontId="11" fillId="9" borderId="2" xfId="2" applyNumberFormat="1" applyFont="1" applyFill="1" applyBorder="1" applyAlignment="1">
      <alignment horizontal="left"/>
    </xf>
    <xf numFmtId="0" fontId="11" fillId="9" borderId="2" xfId="0" applyFont="1" applyFill="1" applyBorder="1"/>
    <xf numFmtId="0" fontId="11" fillId="9" borderId="20" xfId="0" applyFont="1" applyFill="1" applyBorder="1"/>
    <xf numFmtId="0" fontId="11" fillId="10" borderId="2" xfId="2" applyNumberFormat="1" applyFont="1" applyFill="1" applyBorder="1" applyAlignment="1">
      <alignment horizontal="left"/>
    </xf>
    <xf numFmtId="0" fontId="11" fillId="13" borderId="2" xfId="2" applyNumberFormat="1" applyFont="1" applyFill="1" applyBorder="1" applyAlignment="1">
      <alignment horizontal="left"/>
    </xf>
    <xf numFmtId="0" fontId="11" fillId="14" borderId="2" xfId="2" applyNumberFormat="1" applyFont="1" applyFill="1" applyBorder="1" applyAlignment="1">
      <alignment horizontal="left"/>
    </xf>
    <xf numFmtId="0" fontId="25" fillId="0" borderId="43" xfId="0" applyFont="1" applyFill="1" applyBorder="1" applyAlignment="1">
      <alignment horizontal="left"/>
    </xf>
    <xf numFmtId="3" fontId="25" fillId="0" borderId="44" xfId="0" applyNumberFormat="1" applyFont="1" applyFill="1" applyBorder="1" applyAlignment="1">
      <alignment horizontal="right" wrapText="1"/>
    </xf>
    <xf numFmtId="3" fontId="13" fillId="0" borderId="44" xfId="0" applyNumberFormat="1" applyFont="1" applyFill="1" applyBorder="1" applyAlignment="1"/>
    <xf numFmtId="0" fontId="13" fillId="0" borderId="44" xfId="0" applyFont="1" applyFill="1" applyBorder="1" applyAlignment="1"/>
    <xf numFmtId="0" fontId="13" fillId="0" borderId="45" xfId="0" applyFont="1" applyFill="1" applyBorder="1" applyAlignment="1"/>
    <xf numFmtId="0" fontId="29" fillId="10" borderId="44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7" xfId="0" applyFont="1" applyBorder="1"/>
    <xf numFmtId="0" fontId="5" fillId="0" borderId="41" xfId="0" applyFont="1" applyBorder="1"/>
    <xf numFmtId="0" fontId="25" fillId="0" borderId="28" xfId="0" applyFont="1" applyBorder="1" applyAlignment="1" applyProtection="1">
      <alignment horizontal="left"/>
    </xf>
    <xf numFmtId="0" fontId="13" fillId="0" borderId="45" xfId="0" applyFont="1" applyBorder="1" applyAlignment="1"/>
    <xf numFmtId="0" fontId="25" fillId="0" borderId="46" xfId="0" applyFont="1" applyFill="1" applyBorder="1" applyAlignment="1" applyProtection="1">
      <alignment horizontal="left" wrapText="1"/>
    </xf>
    <xf numFmtId="0" fontId="27" fillId="10" borderId="49" xfId="0" applyFont="1" applyFill="1" applyBorder="1" applyAlignment="1" applyProtection="1">
      <alignment horizontal="left"/>
    </xf>
    <xf numFmtId="3" fontId="29" fillId="10" borderId="41" xfId="0" applyNumberFormat="1" applyFont="1" applyFill="1" applyBorder="1" applyAlignment="1" applyProtection="1">
      <alignment horizontal="right" wrapText="1"/>
    </xf>
    <xf numFmtId="3" fontId="11" fillId="10" borderId="41" xfId="0" applyNumberFormat="1" applyFont="1" applyFill="1" applyBorder="1" applyAlignment="1"/>
    <xf numFmtId="0" fontId="14" fillId="10" borderId="41" xfId="0" applyFont="1" applyFill="1" applyBorder="1" applyAlignment="1"/>
    <xf numFmtId="0" fontId="14" fillId="10" borderId="42" xfId="0" applyFont="1" applyFill="1" applyBorder="1" applyAlignment="1"/>
    <xf numFmtId="0" fontId="25" fillId="0" borderId="43" xfId="0" applyFont="1" applyBorder="1" applyAlignment="1" applyProtection="1">
      <alignment horizontal="left"/>
    </xf>
    <xf numFmtId="0" fontId="25" fillId="0" borderId="9" xfId="0" applyFont="1" applyBorder="1" applyAlignment="1" applyProtection="1">
      <alignment wrapText="1"/>
    </xf>
    <xf numFmtId="0" fontId="29" fillId="10" borderId="0" xfId="0" applyFont="1" applyFill="1" applyBorder="1" applyAlignment="1">
      <alignment wrapText="1"/>
    </xf>
    <xf numFmtId="3" fontId="25" fillId="0" borderId="44" xfId="0" applyNumberFormat="1" applyFont="1" applyBorder="1" applyAlignment="1">
      <alignment horizontal="right" wrapText="1"/>
    </xf>
    <xf numFmtId="3" fontId="14" fillId="0" borderId="44" xfId="0" applyNumberFormat="1" applyFont="1" applyBorder="1" applyAlignment="1"/>
    <xf numFmtId="3" fontId="14" fillId="13" borderId="44" xfId="0" applyNumberFormat="1" applyFont="1" applyFill="1" applyBorder="1" applyAlignment="1"/>
    <xf numFmtId="0" fontId="14" fillId="13" borderId="44" xfId="0" applyFont="1" applyFill="1" applyBorder="1" applyAlignment="1"/>
    <xf numFmtId="3" fontId="14" fillId="14" borderId="44" xfId="0" applyNumberFormat="1" applyFont="1" applyFill="1" applyBorder="1" applyAlignment="1"/>
    <xf numFmtId="0" fontId="14" fillId="14" borderId="44" xfId="0" applyFont="1" applyFill="1" applyBorder="1" applyAlignment="1"/>
    <xf numFmtId="3" fontId="14" fillId="8" borderId="44" xfId="0" applyNumberFormat="1" applyFont="1" applyFill="1" applyBorder="1" applyAlignment="1"/>
    <xf numFmtId="0" fontId="14" fillId="8" borderId="44" xfId="0" applyFont="1" applyFill="1" applyBorder="1" applyAlignment="1"/>
    <xf numFmtId="3" fontId="27" fillId="8" borderId="44" xfId="0" applyNumberFormat="1" applyFont="1" applyFill="1" applyBorder="1" applyAlignment="1">
      <alignment horizontal="right" wrapText="1"/>
    </xf>
    <xf numFmtId="3" fontId="14" fillId="25" borderId="44" xfId="0" applyNumberFormat="1" applyFont="1" applyFill="1" applyBorder="1" applyAlignment="1"/>
    <xf numFmtId="0" fontId="14" fillId="25" borderId="44" xfId="0" applyFont="1" applyFill="1" applyBorder="1" applyAlignment="1"/>
    <xf numFmtId="0" fontId="14" fillId="6" borderId="44" xfId="0" applyFont="1" applyFill="1" applyBorder="1" applyAlignment="1"/>
    <xf numFmtId="0" fontId="14" fillId="6" borderId="45" xfId="0" applyFont="1" applyFill="1" applyBorder="1" applyAlignment="1"/>
    <xf numFmtId="0" fontId="25" fillId="6" borderId="43" xfId="0" applyFont="1" applyFill="1" applyBorder="1" applyAlignment="1">
      <alignment horizontal="left"/>
    </xf>
    <xf numFmtId="3" fontId="25" fillId="6" borderId="44" xfId="0" applyNumberFormat="1" applyFont="1" applyFill="1" applyBorder="1" applyAlignment="1">
      <alignment horizontal="right" wrapText="1"/>
    </xf>
    <xf numFmtId="0" fontId="25" fillId="0" borderId="46" xfId="0" applyFont="1" applyBorder="1" applyAlignment="1">
      <alignment horizontal="left"/>
    </xf>
    <xf numFmtId="3" fontId="25" fillId="0" borderId="47" xfId="0" applyNumberFormat="1" applyFont="1" applyBorder="1" applyAlignment="1">
      <alignment horizontal="right" wrapText="1"/>
    </xf>
    <xf numFmtId="3" fontId="13" fillId="0" borderId="47" xfId="0" applyNumberFormat="1" applyFont="1" applyBorder="1" applyAlignment="1"/>
    <xf numFmtId="0" fontId="14" fillId="0" borderId="47" xfId="0" applyFont="1" applyBorder="1" applyAlignment="1"/>
    <xf numFmtId="0" fontId="14" fillId="0" borderId="48" xfId="0" applyFont="1" applyBorder="1" applyAlignment="1"/>
    <xf numFmtId="0" fontId="25" fillId="0" borderId="44" xfId="0" applyFont="1" applyBorder="1" applyAlignment="1">
      <alignment horizontal="left"/>
    </xf>
    <xf numFmtId="0" fontId="25" fillId="0" borderId="44" xfId="0" applyFont="1" applyBorder="1" applyAlignment="1">
      <alignment wrapText="1"/>
    </xf>
    <xf numFmtId="0" fontId="27" fillId="25" borderId="44" xfId="0" applyFont="1" applyFill="1" applyBorder="1" applyAlignment="1">
      <alignment horizontal="left"/>
    </xf>
    <xf numFmtId="0" fontId="27" fillId="25" borderId="44" xfId="0" applyFont="1" applyFill="1" applyBorder="1" applyAlignment="1">
      <alignment wrapText="1"/>
    </xf>
    <xf numFmtId="3" fontId="27" fillId="25" borderId="44" xfId="0" applyNumberFormat="1" applyFont="1" applyFill="1" applyBorder="1" applyAlignment="1">
      <alignment horizontal="right" wrapText="1"/>
    </xf>
    <xf numFmtId="0" fontId="25" fillId="14" borderId="44" xfId="0" applyFont="1" applyFill="1" applyBorder="1" applyAlignment="1">
      <alignment horizontal="left"/>
    </xf>
    <xf numFmtId="0" fontId="25" fillId="14" borderId="44" xfId="0" applyFont="1" applyFill="1" applyBorder="1" applyAlignment="1">
      <alignment wrapText="1"/>
    </xf>
    <xf numFmtId="3" fontId="25" fillId="14" borderId="44" xfId="0" applyNumberFormat="1" applyFont="1" applyFill="1" applyBorder="1" applyAlignment="1">
      <alignment horizontal="right" wrapText="1"/>
    </xf>
    <xf numFmtId="0" fontId="27" fillId="13" borderId="44" xfId="0" applyFont="1" applyFill="1" applyBorder="1" applyAlignment="1">
      <alignment horizontal="left"/>
    </xf>
    <xf numFmtId="0" fontId="27" fillId="13" borderId="44" xfId="0" applyFont="1" applyFill="1" applyBorder="1" applyAlignment="1">
      <alignment wrapText="1"/>
    </xf>
    <xf numFmtId="3" fontId="27" fillId="13" borderId="44" xfId="0" applyNumberFormat="1" applyFont="1" applyFill="1" applyBorder="1" applyAlignment="1">
      <alignment horizontal="right" wrapText="1"/>
    </xf>
    <xf numFmtId="0" fontId="27" fillId="14" borderId="44" xfId="0" applyFont="1" applyFill="1" applyBorder="1" applyAlignment="1">
      <alignment horizontal="left"/>
    </xf>
    <xf numFmtId="3" fontId="27" fillId="14" borderId="44" xfId="0" applyNumberFormat="1" applyFont="1" applyFill="1" applyBorder="1" applyAlignment="1">
      <alignment horizontal="right" wrapText="1"/>
    </xf>
    <xf numFmtId="0" fontId="27" fillId="8" borderId="44" xfId="0" applyFont="1" applyFill="1" applyBorder="1" applyAlignment="1">
      <alignment horizontal="left"/>
    </xf>
    <xf numFmtId="0" fontId="27" fillId="8" borderId="44" xfId="0" applyFont="1" applyFill="1" applyBorder="1" applyAlignment="1">
      <alignment wrapText="1"/>
    </xf>
    <xf numFmtId="3" fontId="30" fillId="0" borderId="44" xfId="0" applyNumberFormat="1" applyFont="1" applyFill="1" applyBorder="1" applyAlignment="1">
      <alignment horizontal="right" wrapText="1"/>
    </xf>
    <xf numFmtId="0" fontId="0" fillId="0" borderId="0" xfId="0" applyAlignment="1"/>
    <xf numFmtId="3" fontId="13" fillId="6" borderId="44" xfId="0" applyNumberFormat="1" applyFont="1" applyFill="1" applyBorder="1" applyAlignment="1"/>
    <xf numFmtId="0" fontId="13" fillId="6" borderId="44" xfId="0" applyFont="1" applyFill="1" applyBorder="1" applyAlignment="1"/>
    <xf numFmtId="0" fontId="25" fillId="6" borderId="44" xfId="0" applyFont="1" applyFill="1" applyBorder="1" applyAlignment="1">
      <alignment horizontal="left"/>
    </xf>
    <xf numFmtId="0" fontId="7" fillId="10" borderId="44" xfId="0" applyFont="1" applyFill="1" applyBorder="1" applyAlignment="1" applyProtection="1">
      <alignment wrapText="1"/>
    </xf>
    <xf numFmtId="0" fontId="13" fillId="2" borderId="44" xfId="0" applyFont="1" applyFill="1" applyBorder="1" applyAlignment="1" applyProtection="1">
      <alignment wrapText="1"/>
    </xf>
    <xf numFmtId="0" fontId="7" fillId="13" borderId="44" xfId="0" applyFont="1" applyFill="1" applyBorder="1" applyAlignment="1" applyProtection="1">
      <alignment wrapText="1"/>
    </xf>
    <xf numFmtId="0" fontId="7" fillId="14" borderId="44" xfId="0" applyFont="1" applyFill="1" applyBorder="1" applyAlignment="1" applyProtection="1">
      <alignment wrapText="1"/>
    </xf>
    <xf numFmtId="3" fontId="4" fillId="10" borderId="44" xfId="0" applyNumberFormat="1" applyFont="1" applyFill="1" applyBorder="1" applyProtection="1"/>
    <xf numFmtId="3" fontId="1" fillId="6" borderId="44" xfId="0" applyNumberFormat="1" applyFont="1" applyFill="1" applyBorder="1" applyProtection="1"/>
    <xf numFmtId="3" fontId="4" fillId="13" borderId="44" xfId="0" applyNumberFormat="1" applyFont="1" applyFill="1" applyBorder="1" applyProtection="1"/>
    <xf numFmtId="3" fontId="4" fillId="14" borderId="44" xfId="0" applyNumberFormat="1" applyFont="1" applyFill="1" applyBorder="1" applyProtection="1"/>
    <xf numFmtId="3" fontId="0" fillId="10" borderId="44" xfId="0" applyNumberFormat="1" applyFill="1" applyBorder="1"/>
    <xf numFmtId="3" fontId="0" fillId="0" borderId="44" xfId="0" applyNumberFormat="1" applyBorder="1"/>
    <xf numFmtId="3" fontId="0" fillId="13" borderId="44" xfId="0" applyNumberFormat="1" applyFill="1" applyBorder="1"/>
    <xf numFmtId="3" fontId="0" fillId="14" borderId="44" xfId="0" applyNumberFormat="1" applyFill="1" applyBorder="1"/>
    <xf numFmtId="0" fontId="1" fillId="0" borderId="47" xfId="2" applyNumberFormat="1" applyFont="1" applyBorder="1" applyAlignment="1">
      <alignment horizontal="left"/>
    </xf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10" borderId="44" xfId="0" applyFill="1" applyBorder="1"/>
    <xf numFmtId="0" fontId="0" fillId="13" borderId="44" xfId="0" applyFill="1" applyBorder="1"/>
    <xf numFmtId="0" fontId="0" fillId="14" borderId="44" xfId="0" applyFill="1" applyBorder="1"/>
    <xf numFmtId="0" fontId="5" fillId="0" borderId="46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wrapText="1"/>
    </xf>
    <xf numFmtId="3" fontId="6" fillId="0" borderId="47" xfId="0" applyNumberFormat="1" applyFont="1" applyFill="1" applyBorder="1" applyProtection="1"/>
    <xf numFmtId="3" fontId="1" fillId="0" borderId="47" xfId="0" applyNumberFormat="1" applyFont="1" applyBorder="1"/>
    <xf numFmtId="0" fontId="7" fillId="10" borderId="44" xfId="0" applyFont="1" applyFill="1" applyBorder="1" applyAlignment="1" applyProtection="1">
      <alignment horizontal="left" wrapText="1"/>
    </xf>
    <xf numFmtId="0" fontId="6" fillId="0" borderId="44" xfId="0" applyFont="1" applyFill="1" applyBorder="1" applyAlignment="1" applyProtection="1">
      <alignment horizontal="left"/>
    </xf>
    <xf numFmtId="0" fontId="6" fillId="0" borderId="44" xfId="0" applyFont="1" applyBorder="1" applyAlignment="1">
      <alignment wrapText="1"/>
    </xf>
    <xf numFmtId="3" fontId="6" fillId="0" borderId="44" xfId="0" applyNumberFormat="1" applyFont="1" applyFill="1" applyBorder="1" applyAlignment="1" applyProtection="1">
      <alignment horizontal="right"/>
    </xf>
    <xf numFmtId="0" fontId="19" fillId="22" borderId="51" xfId="0" applyFont="1" applyFill="1" applyBorder="1" applyAlignment="1" applyProtection="1">
      <alignment horizontal="left"/>
    </xf>
    <xf numFmtId="0" fontId="19" fillId="22" borderId="52" xfId="0" applyFont="1" applyFill="1" applyBorder="1" applyAlignment="1" applyProtection="1">
      <alignment wrapText="1"/>
    </xf>
    <xf numFmtId="3" fontId="19" fillId="22" borderId="53" xfId="0" applyNumberFormat="1" applyFont="1" applyFill="1" applyBorder="1" applyAlignment="1" applyProtection="1">
      <alignment horizontal="right"/>
    </xf>
    <xf numFmtId="0" fontId="5" fillId="0" borderId="44" xfId="0" applyFont="1" applyBorder="1" applyAlignment="1">
      <alignment wrapText="1"/>
    </xf>
    <xf numFmtId="0" fontId="1" fillId="0" borderId="44" xfId="0" applyFont="1" applyBorder="1" applyAlignment="1">
      <alignment horizontal="left"/>
    </xf>
    <xf numFmtId="0" fontId="11" fillId="9" borderId="44" xfId="0" applyFont="1" applyFill="1" applyBorder="1" applyAlignment="1" applyProtection="1">
      <alignment horizontal="left"/>
    </xf>
    <xf numFmtId="0" fontId="14" fillId="9" borderId="44" xfId="0" applyFont="1" applyFill="1" applyBorder="1" applyAlignment="1">
      <alignment wrapText="1"/>
    </xf>
    <xf numFmtId="3" fontId="11" fillId="9" borderId="44" xfId="0" applyNumberFormat="1" applyFont="1" applyFill="1" applyBorder="1"/>
    <xf numFmtId="0" fontId="1" fillId="0" borderId="0" xfId="0" applyFont="1" applyFill="1"/>
    <xf numFmtId="0" fontId="6" fillId="0" borderId="44" xfId="0" applyFont="1" applyFill="1" applyBorder="1" applyAlignment="1"/>
    <xf numFmtId="0" fontId="16" fillId="0" borderId="4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/>
    </xf>
    <xf numFmtId="3" fontId="5" fillId="0" borderId="44" xfId="0" applyNumberFormat="1" applyFont="1" applyBorder="1" applyAlignment="1">
      <alignment horizontal="right"/>
    </xf>
    <xf numFmtId="3" fontId="11" fillId="0" borderId="44" xfId="0" applyNumberFormat="1" applyFont="1" applyBorder="1"/>
    <xf numFmtId="0" fontId="6" fillId="0" borderId="44" xfId="0" applyFont="1" applyBorder="1" applyAlignment="1">
      <alignment horizontal="left" wrapText="1"/>
    </xf>
    <xf numFmtId="3" fontId="6" fillId="0" borderId="44" xfId="0" applyNumberFormat="1" applyFont="1" applyFill="1" applyBorder="1" applyAlignment="1"/>
    <xf numFmtId="0" fontId="6" fillId="0" borderId="44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10" borderId="44" xfId="0" applyFont="1" applyFill="1" applyBorder="1" applyAlignment="1" applyProtection="1">
      <alignment horizontal="left" wrapText="1"/>
    </xf>
    <xf numFmtId="0" fontId="7" fillId="2" borderId="44" xfId="0" applyFont="1" applyFill="1" applyBorder="1" applyAlignment="1" applyProtection="1">
      <alignment horizontal="left" wrapText="1"/>
    </xf>
    <xf numFmtId="0" fontId="7" fillId="13" borderId="44" xfId="0" applyFont="1" applyFill="1" applyBorder="1" applyAlignment="1" applyProtection="1">
      <alignment horizontal="left" wrapText="1"/>
    </xf>
    <xf numFmtId="0" fontId="7" fillId="14" borderId="44" xfId="0" applyFont="1" applyFill="1" applyBorder="1" applyAlignment="1" applyProtection="1">
      <alignment horizontal="left" wrapText="1"/>
    </xf>
    <xf numFmtId="0" fontId="5" fillId="0" borderId="44" xfId="0" applyFont="1" applyBorder="1" applyAlignment="1" applyProtection="1">
      <alignment horizontal="left" wrapText="1"/>
    </xf>
    <xf numFmtId="0" fontId="5" fillId="0" borderId="44" xfId="0" applyFont="1" applyBorder="1" applyAlignment="1" applyProtection="1">
      <alignment wrapText="1"/>
    </xf>
    <xf numFmtId="3" fontId="6" fillId="0" borderId="44" xfId="0" applyNumberFormat="1" applyFont="1" applyFill="1" applyBorder="1" applyProtection="1"/>
    <xf numFmtId="0" fontId="8" fillId="26" borderId="51" xfId="0" applyNumberFormat="1" applyFont="1" applyFill="1" applyBorder="1" applyAlignment="1" applyProtection="1">
      <alignment horizontal="left"/>
    </xf>
    <xf numFmtId="0" fontId="8" fillId="26" borderId="52" xfId="0" applyNumberFormat="1" applyFont="1" applyFill="1" applyBorder="1" applyAlignment="1" applyProtection="1">
      <alignment wrapText="1"/>
    </xf>
    <xf numFmtId="3" fontId="8" fillId="26" borderId="52" xfId="0" applyNumberFormat="1" applyFont="1" applyFill="1" applyBorder="1" applyAlignment="1" applyProtection="1"/>
    <xf numFmtId="3" fontId="10" fillId="26" borderId="52" xfId="0" applyNumberFormat="1" applyFont="1" applyFill="1" applyBorder="1" applyAlignment="1" applyProtection="1"/>
    <xf numFmtId="3" fontId="10" fillId="26" borderId="53" xfId="0" applyNumberFormat="1" applyFont="1" applyFill="1" applyBorder="1" applyAlignment="1" applyProtection="1"/>
    <xf numFmtId="0" fontId="1" fillId="27" borderId="44" xfId="0" applyNumberFormat="1" applyFont="1" applyFill="1" applyBorder="1" applyAlignment="1" applyProtection="1">
      <alignment horizontal="left"/>
    </xf>
    <xf numFmtId="0" fontId="8" fillId="26" borderId="22" xfId="0" applyNumberFormat="1" applyFont="1" applyFill="1" applyBorder="1" applyAlignment="1" applyProtection="1">
      <alignment horizontal="left"/>
    </xf>
    <xf numFmtId="0" fontId="8" fillId="26" borderId="23" xfId="0" applyNumberFormat="1" applyFont="1" applyFill="1" applyBorder="1" applyAlignment="1" applyProtection="1">
      <alignment wrapText="1"/>
    </xf>
    <xf numFmtId="3" fontId="8" fillId="26" borderId="23" xfId="0" applyNumberFormat="1" applyFont="1" applyFill="1" applyBorder="1" applyAlignment="1" applyProtection="1"/>
    <xf numFmtId="3" fontId="10" fillId="26" borderId="23" xfId="0" applyNumberFormat="1" applyFont="1" applyFill="1" applyBorder="1" applyAlignment="1" applyProtection="1"/>
    <xf numFmtId="3" fontId="10" fillId="26" borderId="24" xfId="0" applyNumberFormat="1" applyFont="1" applyFill="1" applyBorder="1" applyAlignment="1" applyProtection="1"/>
    <xf numFmtId="0" fontId="19" fillId="22" borderId="51" xfId="0" applyFont="1" applyFill="1" applyBorder="1" applyAlignment="1" applyProtection="1">
      <alignment horizontal="left" vertical="top"/>
    </xf>
    <xf numFmtId="0" fontId="19" fillId="23" borderId="52" xfId="0" applyFont="1" applyFill="1" applyBorder="1" applyAlignment="1" applyProtection="1">
      <alignment wrapText="1"/>
    </xf>
    <xf numFmtId="3" fontId="20" fillId="22" borderId="53" xfId="0" applyNumberFormat="1" applyFont="1" applyFill="1" applyBorder="1" applyProtection="1"/>
    <xf numFmtId="0" fontId="0" fillId="9" borderId="30" xfId="0" applyFill="1" applyBorder="1" applyAlignment="1">
      <alignment horizontal="left"/>
    </xf>
    <xf numFmtId="0" fontId="6" fillId="9" borderId="44" xfId="0" applyFont="1" applyFill="1" applyBorder="1" applyAlignment="1">
      <alignment wrapText="1"/>
    </xf>
    <xf numFmtId="3" fontId="6" fillId="9" borderId="50" xfId="0" applyNumberFormat="1" applyFont="1" applyFill="1" applyBorder="1" applyAlignment="1">
      <alignment wrapText="1"/>
    </xf>
    <xf numFmtId="0" fontId="0" fillId="6" borderId="30" xfId="0" applyFill="1" applyBorder="1" applyAlignment="1">
      <alignment horizontal="left"/>
    </xf>
    <xf numFmtId="0" fontId="6" fillId="6" borderId="44" xfId="0" applyFont="1" applyFill="1" applyBorder="1" applyAlignment="1">
      <alignment wrapText="1"/>
    </xf>
    <xf numFmtId="3" fontId="6" fillId="6" borderId="50" xfId="0" applyNumberFormat="1" applyFont="1" applyFill="1" applyBorder="1" applyAlignment="1">
      <alignment wrapText="1"/>
    </xf>
    <xf numFmtId="0" fontId="11" fillId="0" borderId="37" xfId="0" applyNumberFormat="1" applyFont="1" applyFill="1" applyBorder="1" applyAlignment="1" applyProtection="1">
      <alignment horizontal="left"/>
    </xf>
    <xf numFmtId="0" fontId="10" fillId="0" borderId="38" xfId="0" applyNumberFormat="1" applyFont="1" applyFill="1" applyBorder="1" applyAlignment="1" applyProtection="1">
      <alignment wrapText="1"/>
    </xf>
    <xf numFmtId="3" fontId="11" fillId="0" borderId="38" xfId="0" applyNumberFormat="1" applyFont="1" applyFill="1" applyBorder="1" applyAlignment="1" applyProtection="1">
      <alignment wrapText="1"/>
    </xf>
    <xf numFmtId="0" fontId="1" fillId="27" borderId="37" xfId="0" applyNumberFormat="1" applyFont="1" applyFill="1" applyBorder="1" applyAlignment="1" applyProtection="1">
      <alignment horizontal="left"/>
    </xf>
    <xf numFmtId="0" fontId="1" fillId="27" borderId="38" xfId="0" applyNumberFormat="1" applyFont="1" applyFill="1" applyBorder="1" applyAlignment="1" applyProtection="1">
      <alignment wrapText="1"/>
    </xf>
    <xf numFmtId="3" fontId="1" fillId="27" borderId="38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0" fillId="0" borderId="39" xfId="0" applyNumberFormat="1" applyFont="1" applyFill="1" applyBorder="1" applyAlignment="1" applyProtection="1"/>
    <xf numFmtId="3" fontId="11" fillId="10" borderId="44" xfId="0" applyNumberFormat="1" applyFont="1" applyFill="1" applyBorder="1"/>
    <xf numFmtId="3" fontId="14" fillId="10" borderId="41" xfId="0" applyNumberFormat="1" applyFont="1" applyFill="1" applyBorder="1" applyAlignment="1"/>
    <xf numFmtId="0" fontId="25" fillId="13" borderId="30" xfId="0" applyFont="1" applyFill="1" applyBorder="1" applyAlignment="1">
      <alignment wrapText="1"/>
    </xf>
    <xf numFmtId="3" fontId="25" fillId="13" borderId="44" xfId="0" applyNumberFormat="1" applyFont="1" applyFill="1" applyBorder="1" applyAlignment="1">
      <alignment horizontal="right" wrapText="1"/>
    </xf>
    <xf numFmtId="3" fontId="13" fillId="13" borderId="44" xfId="0" applyNumberFormat="1" applyFont="1" applyFill="1" applyBorder="1" applyAlignment="1"/>
    <xf numFmtId="0" fontId="14" fillId="13" borderId="45" xfId="0" applyFont="1" applyFill="1" applyBorder="1" applyAlignment="1"/>
    <xf numFmtId="0" fontId="27" fillId="13" borderId="43" xfId="0" applyFont="1" applyFill="1" applyBorder="1" applyAlignment="1">
      <alignment horizontal="left"/>
    </xf>
    <xf numFmtId="0" fontId="27" fillId="10" borderId="46" xfId="0" applyFont="1" applyFill="1" applyBorder="1" applyAlignment="1">
      <alignment horizontal="left"/>
    </xf>
    <xf numFmtId="3" fontId="29" fillId="10" borderId="44" xfId="0" applyNumberFormat="1" applyFont="1" applyFill="1" applyBorder="1" applyAlignment="1">
      <alignment horizontal="right" wrapText="1"/>
    </xf>
    <xf numFmtId="3" fontId="11" fillId="10" borderId="44" xfId="0" applyNumberFormat="1" applyFont="1" applyFill="1" applyBorder="1" applyAlignment="1"/>
    <xf numFmtId="0" fontId="11" fillId="10" borderId="44" xfId="0" applyFont="1" applyFill="1" applyBorder="1" applyAlignment="1"/>
    <xf numFmtId="0" fontId="25" fillId="10" borderId="40" xfId="0" applyFont="1" applyFill="1" applyBorder="1" applyAlignment="1">
      <alignment horizontal="left"/>
    </xf>
    <xf numFmtId="3" fontId="30" fillId="10" borderId="44" xfId="0" applyNumberFormat="1" applyFont="1" applyFill="1" applyBorder="1" applyAlignment="1">
      <alignment horizontal="right" wrapText="1"/>
    </xf>
    <xf numFmtId="3" fontId="0" fillId="10" borderId="44" xfId="0" applyNumberFormat="1" applyFill="1" applyBorder="1" applyAlignment="1"/>
    <xf numFmtId="0" fontId="13" fillId="10" borderId="44" xfId="0" applyFont="1" applyFill="1" applyBorder="1" applyAlignment="1"/>
    <xf numFmtId="0" fontId="27" fillId="6" borderId="43" xfId="0" applyFont="1" applyFill="1" applyBorder="1" applyAlignment="1">
      <alignment horizontal="left"/>
    </xf>
    <xf numFmtId="3" fontId="30" fillId="6" borderId="44" xfId="0" applyNumberFormat="1" applyFont="1" applyFill="1" applyBorder="1" applyAlignment="1">
      <alignment horizontal="right" wrapText="1"/>
    </xf>
    <xf numFmtId="0" fontId="27" fillId="8" borderId="43" xfId="0" applyFont="1" applyFill="1" applyBorder="1" applyAlignment="1" applyProtection="1">
      <alignment horizontal="left"/>
    </xf>
    <xf numFmtId="0" fontId="25" fillId="15" borderId="43" xfId="0" applyFont="1" applyFill="1" applyBorder="1" applyAlignment="1">
      <alignment horizontal="left"/>
    </xf>
    <xf numFmtId="3" fontId="25" fillId="15" borderId="44" xfId="0" applyNumberFormat="1" applyFont="1" applyFill="1" applyBorder="1" applyAlignment="1">
      <alignment horizontal="right" wrapText="1"/>
    </xf>
    <xf numFmtId="3" fontId="13" fillId="14" borderId="44" xfId="0" applyNumberFormat="1" applyFont="1" applyFill="1" applyBorder="1" applyAlignment="1"/>
    <xf numFmtId="0" fontId="13" fillId="14" borderId="44" xfId="0" applyFont="1" applyFill="1" applyBorder="1" applyAlignment="1"/>
    <xf numFmtId="0" fontId="11" fillId="10" borderId="44" xfId="0" applyFont="1" applyFill="1" applyBorder="1"/>
    <xf numFmtId="0" fontId="11" fillId="10" borderId="2" xfId="0" applyFont="1" applyFill="1" applyBorder="1" applyAlignment="1"/>
    <xf numFmtId="0" fontId="11" fillId="10" borderId="20" xfId="0" applyFont="1" applyFill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29" fillId="0" borderId="47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27" xfId="0" applyFont="1" applyFill="1" applyBorder="1" applyAlignment="1"/>
    <xf numFmtId="0" fontId="29" fillId="9" borderId="9" xfId="0" applyFont="1" applyFill="1" applyBorder="1" applyAlignment="1"/>
    <xf numFmtId="0" fontId="29" fillId="9" borderId="26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28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1" xfId="0" applyFont="1" applyFill="1" applyBorder="1" applyAlignment="1"/>
    <xf numFmtId="0" fontId="29" fillId="21" borderId="27" xfId="0" applyFont="1" applyFill="1" applyBorder="1" applyAlignment="1">
      <alignment horizontal="center" wrapText="1"/>
    </xf>
    <xf numFmtId="0" fontId="29" fillId="21" borderId="9" xfId="0" applyFont="1" applyFill="1" applyBorder="1" applyAlignment="1">
      <alignment horizontal="center" wrapText="1"/>
    </xf>
    <xf numFmtId="0" fontId="29" fillId="21" borderId="50" xfId="0" applyFont="1" applyFill="1" applyBorder="1" applyAlignment="1">
      <alignment horizontal="center" wrapText="1"/>
    </xf>
    <xf numFmtId="0" fontId="29" fillId="21" borderId="28" xfId="0" applyFont="1" applyFill="1" applyBorder="1" applyAlignment="1">
      <alignment horizontal="center" wrapText="1"/>
    </xf>
    <xf numFmtId="0" fontId="29" fillId="21" borderId="1" xfId="0" applyFont="1" applyFill="1" applyBorder="1" applyAlignment="1">
      <alignment horizontal="center" wrapText="1"/>
    </xf>
    <xf numFmtId="0" fontId="29" fillId="21" borderId="27" xfId="0" applyFont="1" applyFill="1" applyBorder="1" applyAlignment="1" applyProtection="1">
      <alignment horizontal="center" wrapText="1"/>
    </xf>
    <xf numFmtId="0" fontId="29" fillId="21" borderId="50" xfId="0" applyFont="1" applyFill="1" applyBorder="1" applyAlignment="1" applyProtection="1">
      <alignment horizontal="center" wrapText="1"/>
    </xf>
    <xf numFmtId="0" fontId="29" fillId="9" borderId="27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27" xfId="0" applyFont="1" applyFill="1" applyBorder="1" applyAlignment="1" applyProtection="1">
      <alignment horizontal="left"/>
    </xf>
    <xf numFmtId="0" fontId="29" fillId="9" borderId="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5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</cellXfs>
  <cellStyles count="3">
    <cellStyle name="Normalno" xfId="0" builtinId="0"/>
    <cellStyle name="Zarez" xfId="2" builtinId="3"/>
    <cellStyle name="Zarez 2" xfId="1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topLeftCell="A10" workbookViewId="0">
      <selection activeCell="K46" sqref="K46"/>
    </sheetView>
  </sheetViews>
  <sheetFormatPr defaultRowHeight="12.75" x14ac:dyDescent="0.2"/>
  <cols>
    <col min="1" max="1" width="3.7109375" style="1" customWidth="1"/>
    <col min="2" max="2" width="38.85546875" style="19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5.140625" customWidth="1"/>
    <col min="14" max="14" width="11.7109375" customWidth="1"/>
  </cols>
  <sheetData>
    <row r="1" spans="1:21" x14ac:dyDescent="0.2">
      <c r="P1" s="172"/>
      <c r="Q1" s="172"/>
      <c r="R1" s="172"/>
      <c r="S1" s="172"/>
      <c r="T1" s="172"/>
      <c r="U1" s="172"/>
    </row>
    <row r="2" spans="1:21" x14ac:dyDescent="0.2">
      <c r="P2" s="172"/>
      <c r="Q2" s="172"/>
      <c r="R2" s="172"/>
      <c r="S2" s="172"/>
      <c r="T2" s="172"/>
      <c r="U2" s="172"/>
    </row>
    <row r="3" spans="1:21" x14ac:dyDescent="0.2">
      <c r="N3" s="172"/>
      <c r="O3" s="172"/>
      <c r="P3" s="172"/>
      <c r="Q3" s="172"/>
      <c r="R3" s="172"/>
      <c r="S3" s="172"/>
      <c r="T3" s="172"/>
      <c r="U3" s="172"/>
    </row>
    <row r="4" spans="1:21" x14ac:dyDescent="0.2">
      <c r="N4" s="172"/>
      <c r="O4" s="172"/>
      <c r="P4" s="172"/>
      <c r="Q4" s="172"/>
      <c r="R4" s="172"/>
      <c r="S4" s="172"/>
      <c r="T4" s="172"/>
      <c r="U4" s="172"/>
    </row>
    <row r="5" spans="1:2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2"/>
      <c r="N5" s="172"/>
      <c r="O5" s="172"/>
      <c r="P5" s="172"/>
      <c r="Q5" s="172"/>
      <c r="R5" s="172"/>
      <c r="S5" s="172"/>
      <c r="T5" s="172"/>
      <c r="U5" s="172"/>
    </row>
    <row r="6" spans="1:21" x14ac:dyDescent="0.2">
      <c r="A6" s="174" t="s">
        <v>280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2"/>
      <c r="N6" s="172"/>
      <c r="O6" s="172"/>
      <c r="P6" s="172"/>
      <c r="Q6" s="172"/>
      <c r="R6" s="172"/>
      <c r="S6" s="172"/>
      <c r="T6" s="172"/>
      <c r="U6" s="172"/>
    </row>
    <row r="7" spans="1:21" x14ac:dyDescent="0.2">
      <c r="A7" s="719" t="s">
        <v>356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2"/>
      <c r="N7" s="172"/>
      <c r="O7" s="172"/>
      <c r="P7" s="172"/>
      <c r="Q7" s="172"/>
      <c r="R7" s="172"/>
      <c r="S7" s="172"/>
      <c r="T7" s="172"/>
      <c r="U7" s="172"/>
    </row>
    <row r="8" spans="1:21" x14ac:dyDescent="0.2">
      <c r="A8" s="719" t="s">
        <v>357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2"/>
      <c r="N8" s="172"/>
      <c r="O8" s="172"/>
      <c r="P8" s="172"/>
      <c r="Q8" s="172"/>
      <c r="R8" s="172"/>
      <c r="S8" s="172"/>
      <c r="T8" s="172"/>
      <c r="U8" s="172"/>
    </row>
    <row r="9" spans="1:21" ht="15.75" customHeight="1" x14ac:dyDescent="0.2">
      <c r="A9" s="882" t="s">
        <v>487</v>
      </c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5.75" customHeight="1" x14ac:dyDescent="0.2">
      <c r="M10" s="172"/>
      <c r="N10" s="172"/>
      <c r="O10" s="172"/>
      <c r="P10" s="172"/>
      <c r="Q10" s="172"/>
      <c r="R10" s="172"/>
      <c r="S10" s="172"/>
      <c r="T10" s="172"/>
      <c r="U10" s="172"/>
    </row>
    <row r="11" spans="1:21" ht="15.75" customHeight="1" x14ac:dyDescent="0.2">
      <c r="M11" s="172"/>
      <c r="N11" s="172"/>
      <c r="O11" s="172"/>
      <c r="P11" s="172"/>
      <c r="Q11" s="172"/>
      <c r="R11" s="172"/>
      <c r="S11" s="172"/>
      <c r="T11" s="172"/>
      <c r="U11" s="172"/>
    </row>
    <row r="12" spans="1:21" ht="15" customHeight="1" x14ac:dyDescent="0.2">
      <c r="B12" s="18"/>
      <c r="C12" s="37"/>
      <c r="D12" s="1"/>
      <c r="E12" s="1"/>
      <c r="F12" s="1"/>
      <c r="G12" s="1"/>
      <c r="H12" s="1"/>
      <c r="I12" s="1"/>
      <c r="J12" s="1"/>
      <c r="K12" s="1"/>
      <c r="L12" s="1"/>
      <c r="M12" s="172"/>
      <c r="N12" s="172"/>
      <c r="O12" s="172"/>
      <c r="P12" s="172"/>
      <c r="Q12" s="172"/>
      <c r="R12" s="172"/>
      <c r="S12" s="172"/>
      <c r="T12" s="172"/>
      <c r="U12" s="172"/>
    </row>
    <row r="13" spans="1:21" ht="15" customHeight="1" x14ac:dyDescent="0.25">
      <c r="A13" s="173" t="s">
        <v>455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2"/>
      <c r="N13" s="172"/>
      <c r="O13" s="172"/>
      <c r="P13" s="172"/>
      <c r="Q13" s="172"/>
      <c r="R13" s="172"/>
      <c r="S13" s="172"/>
      <c r="T13" s="172"/>
      <c r="U13" s="172"/>
    </row>
    <row r="14" spans="1:21" ht="15" customHeight="1" x14ac:dyDescent="0.25">
      <c r="A14" s="173" t="s">
        <v>456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2"/>
      <c r="N14" s="172"/>
      <c r="O14" s="172"/>
      <c r="P14" s="172"/>
      <c r="Q14" s="172"/>
      <c r="R14" s="172"/>
      <c r="S14" s="172"/>
      <c r="T14" s="172"/>
      <c r="U14" s="172"/>
    </row>
    <row r="15" spans="1:21" ht="15.75" x14ac:dyDescent="0.2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2"/>
      <c r="N15" s="172"/>
      <c r="O15" s="172"/>
      <c r="P15" s="172"/>
      <c r="Q15" s="172"/>
      <c r="R15" s="172"/>
      <c r="S15" s="172"/>
      <c r="T15" s="172"/>
      <c r="U15" s="172"/>
    </row>
    <row r="16" spans="1:21" ht="15" x14ac:dyDescent="0.2">
      <c r="A16" s="880"/>
      <c r="B16" s="881"/>
      <c r="C16" s="36"/>
      <c r="M16" s="172"/>
      <c r="N16" s="172"/>
      <c r="O16" s="172"/>
      <c r="P16" s="172"/>
      <c r="Q16" s="172"/>
      <c r="R16" s="172"/>
      <c r="S16" s="172"/>
      <c r="T16" s="172"/>
      <c r="U16" s="172"/>
    </row>
    <row r="17" spans="1:28" ht="15" x14ac:dyDescent="0.25">
      <c r="A17" s="74" t="s">
        <v>1</v>
      </c>
      <c r="B17" s="75" t="s">
        <v>113</v>
      </c>
      <c r="C17" s="36"/>
      <c r="K17" s="17"/>
      <c r="M17" s="172"/>
      <c r="N17" s="172"/>
      <c r="O17" s="172"/>
      <c r="P17" s="172"/>
      <c r="Q17" s="172"/>
      <c r="R17" s="172"/>
      <c r="S17" s="172"/>
      <c r="T17" s="172"/>
      <c r="U17" s="172"/>
    </row>
    <row r="18" spans="1:28" ht="15" x14ac:dyDescent="0.2">
      <c r="A18" s="2"/>
      <c r="B18" s="16"/>
      <c r="M18" s="172"/>
      <c r="N18" s="172"/>
      <c r="O18" s="172"/>
      <c r="P18" s="172"/>
      <c r="Q18" s="172"/>
      <c r="R18" s="172"/>
      <c r="S18" s="172"/>
      <c r="T18" s="172"/>
      <c r="U18" s="172"/>
    </row>
    <row r="19" spans="1:28" x14ac:dyDescent="0.2">
      <c r="B19" s="72" t="s">
        <v>0</v>
      </c>
      <c r="M19" s="172"/>
      <c r="N19" s="172"/>
      <c r="O19" s="172"/>
      <c r="P19" s="172"/>
      <c r="Q19" s="172"/>
      <c r="R19" s="172"/>
      <c r="S19" s="172"/>
      <c r="T19" s="172"/>
      <c r="U19" s="172"/>
    </row>
    <row r="20" spans="1:28" x14ac:dyDescent="0.2">
      <c r="M20" s="172"/>
      <c r="N20" s="172"/>
      <c r="O20" s="172"/>
      <c r="P20" s="172"/>
      <c r="Q20" s="172"/>
      <c r="R20" s="172"/>
      <c r="S20" s="172"/>
      <c r="T20" s="172"/>
      <c r="U20" s="172"/>
    </row>
    <row r="21" spans="1:28" x14ac:dyDescent="0.2">
      <c r="A21" s="3"/>
      <c r="B21" s="10" t="s">
        <v>457</v>
      </c>
      <c r="C21" s="6"/>
      <c r="K21" s="73"/>
      <c r="M21" s="172"/>
      <c r="N21" s="172"/>
      <c r="O21" s="172"/>
      <c r="P21" s="172"/>
      <c r="Q21" s="172"/>
      <c r="R21" s="172"/>
      <c r="S21" s="172"/>
      <c r="T21" s="172"/>
    </row>
    <row r="22" spans="1:28" x14ac:dyDescent="0.2">
      <c r="C22" s="6"/>
      <c r="K22" s="73"/>
      <c r="M22" s="172"/>
      <c r="N22" s="172"/>
      <c r="O22" s="172"/>
      <c r="P22" s="172"/>
      <c r="Q22" s="172"/>
      <c r="R22" s="172"/>
      <c r="S22" s="172"/>
      <c r="T22" s="172"/>
    </row>
    <row r="23" spans="1:28" ht="15" x14ac:dyDescent="0.25">
      <c r="A23" s="76" t="s">
        <v>2</v>
      </c>
      <c r="B23" s="219" t="s">
        <v>288</v>
      </c>
      <c r="C23" s="17" t="s">
        <v>70</v>
      </c>
      <c r="K23" s="41"/>
      <c r="M23" s="172"/>
      <c r="N23" s="172"/>
      <c r="O23" s="172"/>
      <c r="P23" s="172"/>
      <c r="Q23" s="172"/>
      <c r="R23" s="172"/>
      <c r="S23" s="172"/>
      <c r="T23" s="172"/>
    </row>
    <row r="24" spans="1:28" x14ac:dyDescent="0.2">
      <c r="C24" s="6"/>
      <c r="K24" s="41"/>
      <c r="M24" s="172"/>
      <c r="N24" s="172"/>
      <c r="O24" s="172"/>
      <c r="P24" s="172"/>
      <c r="Q24" s="172"/>
      <c r="R24" s="172"/>
      <c r="S24" s="172"/>
      <c r="T24" s="172"/>
    </row>
    <row r="25" spans="1:28" s="11" customFormat="1" x14ac:dyDescent="0.2">
      <c r="A25" s="1"/>
      <c r="B25" s="721"/>
      <c r="C25" s="64"/>
      <c r="D25" s="65"/>
      <c r="E25" s="65"/>
      <c r="F25" s="65"/>
      <c r="G25" s="65"/>
      <c r="H25" s="65"/>
      <c r="I25" s="65"/>
      <c r="J25" s="65"/>
      <c r="K25" s="661" t="s">
        <v>458</v>
      </c>
      <c r="L25" s="69"/>
      <c r="M25" s="172"/>
      <c r="N25" s="172"/>
      <c r="O25" s="172"/>
      <c r="P25" s="172"/>
      <c r="Q25" s="172"/>
      <c r="R25" s="172"/>
      <c r="S25" s="172"/>
      <c r="T25" s="172"/>
    </row>
    <row r="26" spans="1:28" s="11" customFormat="1" x14ac:dyDescent="0.2">
      <c r="A26" s="1"/>
      <c r="B26" s="722"/>
      <c r="C26" s="66"/>
      <c r="D26" s="67"/>
      <c r="E26" s="67"/>
      <c r="F26" s="67"/>
      <c r="G26" s="67"/>
      <c r="H26" s="67"/>
      <c r="I26" s="67"/>
      <c r="J26" s="67"/>
      <c r="K26" s="211" t="s">
        <v>71</v>
      </c>
      <c r="L26" s="70"/>
      <c r="M26" s="172"/>
      <c r="N26" s="172"/>
      <c r="O26" s="172"/>
      <c r="P26" s="172"/>
      <c r="Q26" s="172"/>
      <c r="R26" s="172"/>
      <c r="S26" s="172"/>
      <c r="T26" s="172"/>
    </row>
    <row r="27" spans="1:28" s="11" customFormat="1" x14ac:dyDescent="0.2">
      <c r="A27" s="3"/>
      <c r="B27" s="202" t="s">
        <v>281</v>
      </c>
      <c r="C27" s="203"/>
      <c r="D27" s="204"/>
      <c r="E27" s="204"/>
      <c r="F27" s="204"/>
      <c r="G27" s="204"/>
      <c r="H27" s="204"/>
      <c r="I27" s="204"/>
      <c r="J27" s="204"/>
      <c r="K27" s="100">
        <v>15550000</v>
      </c>
      <c r="L27" s="205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</row>
    <row r="28" spans="1:28" s="11" customFormat="1" ht="12.75" customHeight="1" x14ac:dyDescent="0.2">
      <c r="A28" s="1"/>
      <c r="B28" s="206" t="s">
        <v>282</v>
      </c>
      <c r="C28" s="203" t="s">
        <v>5</v>
      </c>
      <c r="D28" s="204"/>
      <c r="E28" s="204"/>
      <c r="F28" s="204"/>
      <c r="G28" s="204"/>
      <c r="H28" s="204"/>
      <c r="I28" s="204"/>
      <c r="J28" s="204"/>
      <c r="K28" s="100">
        <v>3227000</v>
      </c>
      <c r="L28" s="205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</row>
    <row r="29" spans="1:28" s="11" customFormat="1" x14ac:dyDescent="0.2">
      <c r="A29" s="47"/>
      <c r="B29" s="207" t="s">
        <v>283</v>
      </c>
      <c r="C29" s="208"/>
      <c r="D29" s="209"/>
      <c r="E29" s="209"/>
      <c r="F29" s="209"/>
      <c r="G29" s="209"/>
      <c r="H29" s="209"/>
      <c r="I29" s="209"/>
      <c r="J29" s="209"/>
      <c r="K29" s="208">
        <v>8344500</v>
      </c>
      <c r="L29" s="210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</row>
    <row r="30" spans="1:28" s="11" customFormat="1" x14ac:dyDescent="0.2">
      <c r="A30" s="45"/>
      <c r="B30" s="207" t="s">
        <v>284</v>
      </c>
      <c r="C30" s="208"/>
      <c r="D30" s="209"/>
      <c r="E30" s="209"/>
      <c r="F30" s="209"/>
      <c r="G30" s="209"/>
      <c r="H30" s="209"/>
      <c r="I30" s="209"/>
      <c r="J30" s="209"/>
      <c r="K30" s="208">
        <v>8932500</v>
      </c>
      <c r="L30" s="214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</row>
    <row r="31" spans="1:28" s="11" customFormat="1" ht="12.75" customHeight="1" x14ac:dyDescent="0.2">
      <c r="A31" s="215"/>
      <c r="B31" s="212"/>
      <c r="C31" s="193"/>
      <c r="D31" s="68"/>
      <c r="E31" s="68"/>
      <c r="F31" s="68"/>
      <c r="G31" s="68"/>
      <c r="H31" s="68"/>
      <c r="I31" s="68"/>
      <c r="J31" s="68"/>
      <c r="K31" s="68"/>
      <c r="L31" s="213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</row>
    <row r="32" spans="1:28" x14ac:dyDescent="0.2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3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</row>
    <row r="33" spans="1:28" ht="15" x14ac:dyDescent="0.25">
      <c r="A33" s="77" t="s">
        <v>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3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</row>
    <row r="34" spans="1:28" ht="15" x14ac:dyDescent="0.25">
      <c r="A34" s="77"/>
      <c r="B34" s="883" t="s">
        <v>114</v>
      </c>
      <c r="C34" s="883"/>
      <c r="D34" s="883"/>
      <c r="E34" s="883"/>
      <c r="F34" s="883"/>
      <c r="G34" s="883"/>
      <c r="H34" s="883"/>
      <c r="I34" s="883"/>
      <c r="J34" s="883"/>
      <c r="K34" s="883"/>
      <c r="L34" s="11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</row>
    <row r="35" spans="1:28" x14ac:dyDescent="0.2">
      <c r="A35" s="809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11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</row>
    <row r="36" spans="1:28" x14ac:dyDescent="0.2">
      <c r="A36" s="48"/>
      <c r="B36" s="810" t="s">
        <v>285</v>
      </c>
      <c r="C36" s="810"/>
      <c r="D36" s="810"/>
      <c r="E36" s="810"/>
      <c r="F36" s="810"/>
      <c r="G36" s="810"/>
      <c r="H36" s="810"/>
      <c r="I36" s="810"/>
      <c r="J36" s="810"/>
      <c r="K36" s="810">
        <v>0</v>
      </c>
      <c r="L36" s="216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</row>
    <row r="37" spans="1:28" x14ac:dyDescent="0.2">
      <c r="A37" s="48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11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</row>
    <row r="38" spans="1:28" x14ac:dyDescent="0.2">
      <c r="A38" s="218" t="s">
        <v>3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11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5" x14ac:dyDescent="0.25">
      <c r="A39" s="218"/>
      <c r="B39" s="220" t="s">
        <v>117</v>
      </c>
      <c r="C39" s="221"/>
      <c r="D39" s="221"/>
      <c r="E39" s="221"/>
      <c r="F39" s="221"/>
      <c r="G39" s="221"/>
      <c r="H39" s="221"/>
      <c r="I39" s="221"/>
      <c r="J39" s="221"/>
      <c r="K39" s="221"/>
      <c r="L39" s="11"/>
      <c r="M39" s="172"/>
      <c r="N39" s="172"/>
      <c r="O39" s="172"/>
      <c r="P39" s="172"/>
      <c r="Q39" s="172"/>
      <c r="R39" s="172"/>
      <c r="S39" s="172"/>
      <c r="T39" s="172"/>
      <c r="U39" s="172"/>
    </row>
    <row r="40" spans="1:28" ht="15" x14ac:dyDescent="0.25">
      <c r="A40" s="48"/>
      <c r="B40" s="220"/>
      <c r="C40" s="221"/>
      <c r="D40" s="221"/>
      <c r="E40" s="221"/>
      <c r="F40" s="221"/>
      <c r="G40" s="221"/>
      <c r="H40" s="221"/>
      <c r="I40" s="221"/>
      <c r="J40" s="221"/>
      <c r="K40" s="221"/>
      <c r="L40" s="11"/>
      <c r="M40" s="172"/>
      <c r="N40" s="172"/>
      <c r="O40" s="172"/>
      <c r="P40" s="172"/>
      <c r="Q40" s="172"/>
      <c r="R40" s="172"/>
      <c r="S40" s="172"/>
      <c r="T40" s="172"/>
      <c r="U40" s="172"/>
    </row>
    <row r="41" spans="1:28" ht="12.75" customHeight="1" x14ac:dyDescent="0.2">
      <c r="A41" s="48"/>
      <c r="B41" s="721"/>
      <c r="C41" s="64"/>
      <c r="D41" s="65"/>
      <c r="E41" s="65"/>
      <c r="F41" s="65"/>
      <c r="G41" s="65"/>
      <c r="H41" s="65"/>
      <c r="I41" s="65"/>
      <c r="J41" s="65"/>
      <c r="K41" s="884" t="s">
        <v>449</v>
      </c>
      <c r="L41" s="811"/>
      <c r="M41" s="172"/>
      <c r="N41" s="172"/>
      <c r="O41" s="172"/>
      <c r="P41" s="172"/>
      <c r="Q41" s="172"/>
      <c r="R41" s="172"/>
      <c r="S41" s="172"/>
      <c r="T41" s="172"/>
      <c r="U41" s="172"/>
    </row>
    <row r="42" spans="1:28" x14ac:dyDescent="0.2">
      <c r="A42" s="48"/>
      <c r="B42" s="722"/>
      <c r="C42" s="66"/>
      <c r="D42" s="67"/>
      <c r="E42" s="67"/>
      <c r="F42" s="67"/>
      <c r="G42" s="67"/>
      <c r="H42" s="67"/>
      <c r="I42" s="67"/>
      <c r="J42" s="67"/>
      <c r="K42" s="885"/>
      <c r="L42" s="812"/>
      <c r="M42" s="172"/>
      <c r="N42" s="172"/>
      <c r="O42" s="172"/>
      <c r="P42" s="172"/>
      <c r="Q42" s="172"/>
      <c r="R42" s="172"/>
      <c r="S42" s="172"/>
      <c r="T42" s="172"/>
      <c r="U42" s="172"/>
    </row>
    <row r="43" spans="1:28" x14ac:dyDescent="0.2">
      <c r="A43" s="48"/>
      <c r="B43" s="805" t="s">
        <v>459</v>
      </c>
      <c r="C43" s="813"/>
      <c r="D43" s="789"/>
      <c r="E43" s="789"/>
      <c r="F43" s="789"/>
      <c r="G43" s="789"/>
      <c r="H43" s="789"/>
      <c r="I43" s="789"/>
      <c r="J43" s="789"/>
      <c r="K43" s="783">
        <v>4000000</v>
      </c>
      <c r="L43" s="814"/>
      <c r="M43" s="172"/>
      <c r="N43" s="172"/>
      <c r="O43" s="172"/>
      <c r="P43" s="172"/>
      <c r="Q43" s="172"/>
      <c r="R43" s="172"/>
      <c r="S43" s="172"/>
      <c r="T43" s="172"/>
      <c r="U43" s="172"/>
    </row>
    <row r="44" spans="1:28" ht="25.5" x14ac:dyDescent="0.2">
      <c r="A44" s="217"/>
      <c r="B44" s="815" t="s">
        <v>460</v>
      </c>
      <c r="C44" s="813" t="s">
        <v>5</v>
      </c>
      <c r="D44" s="789"/>
      <c r="E44" s="789"/>
      <c r="F44" s="789"/>
      <c r="G44" s="789"/>
      <c r="H44" s="789"/>
      <c r="I44" s="789"/>
      <c r="J44" s="789"/>
      <c r="K44" s="783">
        <v>5500000</v>
      </c>
      <c r="L44" s="814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8" x14ac:dyDescent="0.2">
      <c r="A45" s="217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11"/>
      <c r="M45" s="172"/>
      <c r="N45" s="172"/>
      <c r="O45" s="172"/>
      <c r="P45" s="172"/>
      <c r="Q45" s="172"/>
      <c r="R45" s="172"/>
      <c r="S45" s="172"/>
      <c r="T45" s="172"/>
      <c r="U45" s="172"/>
    </row>
    <row r="46" spans="1:28" x14ac:dyDescent="0.2">
      <c r="B46" s="810" t="s">
        <v>286</v>
      </c>
      <c r="C46" s="810"/>
      <c r="D46" s="810"/>
      <c r="E46" s="810"/>
      <c r="F46" s="810"/>
      <c r="G46" s="810"/>
      <c r="H46" s="810"/>
      <c r="I46" s="810"/>
      <c r="J46" s="810"/>
      <c r="K46" s="816">
        <v>-1500000</v>
      </c>
      <c r="L46" s="816">
        <v>4444554</v>
      </c>
      <c r="M46" s="172"/>
      <c r="N46" s="172"/>
      <c r="O46" s="172"/>
      <c r="P46" s="172"/>
      <c r="Q46" s="172"/>
      <c r="R46" s="172"/>
      <c r="S46" s="172"/>
      <c r="T46" s="172"/>
      <c r="U46" s="172"/>
    </row>
    <row r="47" spans="1:28" x14ac:dyDescent="0.2"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11"/>
      <c r="M47" s="172"/>
      <c r="N47" s="172"/>
      <c r="O47" s="172"/>
      <c r="P47" s="172"/>
      <c r="Q47" s="172"/>
      <c r="R47" s="172"/>
      <c r="S47" s="172"/>
      <c r="T47" s="172"/>
      <c r="U47" s="172"/>
    </row>
    <row r="48" spans="1:28" ht="25.5" x14ac:dyDescent="0.2">
      <c r="B48" s="817" t="s">
        <v>287</v>
      </c>
      <c r="C48" s="810"/>
      <c r="D48" s="810"/>
      <c r="E48" s="810"/>
      <c r="F48" s="810"/>
      <c r="G48" s="810"/>
      <c r="H48" s="810"/>
      <c r="I48" s="810"/>
      <c r="J48" s="810"/>
      <c r="K48" s="816">
        <v>0</v>
      </c>
      <c r="L48" s="11"/>
      <c r="M48" s="172"/>
      <c r="N48" s="172"/>
      <c r="O48" s="172"/>
    </row>
    <row r="49" spans="2:15" x14ac:dyDescent="0.2"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11"/>
      <c r="M49" s="172"/>
      <c r="N49" s="172"/>
      <c r="O49" s="172"/>
    </row>
    <row r="50" spans="2:15" x14ac:dyDescent="0.2">
      <c r="B50" s="818" t="s">
        <v>118</v>
      </c>
      <c r="C50" s="770"/>
      <c r="M50" s="172"/>
    </row>
    <row r="51" spans="2:15" x14ac:dyDescent="0.2">
      <c r="M51" s="172"/>
    </row>
    <row r="52" spans="2:15" x14ac:dyDescent="0.2">
      <c r="B52" s="819" t="s">
        <v>119</v>
      </c>
    </row>
    <row r="53" spans="2:15" x14ac:dyDescent="0.2">
      <c r="B53" s="19" t="s">
        <v>461</v>
      </c>
    </row>
  </sheetData>
  <mergeCells count="4">
    <mergeCell ref="A16:B16"/>
    <mergeCell ref="A9:L9"/>
    <mergeCell ref="B34:K34"/>
    <mergeCell ref="K41:K42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C20" sqref="C20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4.42578125" style="52" customWidth="1"/>
    <col min="5" max="5" width="4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1"/>
      <c r="C1" s="49"/>
      <c r="E1" s="88"/>
      <c r="F1" s="88"/>
      <c r="G1" s="88"/>
      <c r="H1" s="88"/>
      <c r="I1" s="88"/>
      <c r="J1" s="88"/>
      <c r="K1" s="88"/>
    </row>
    <row r="2" spans="1:11" s="4" customFormat="1" ht="15" customHeight="1" x14ac:dyDescent="0.2">
      <c r="B2" s="21"/>
      <c r="C2" s="49"/>
      <c r="D2" s="40"/>
      <c r="E2" s="88"/>
      <c r="F2" s="88"/>
      <c r="G2" s="88"/>
      <c r="H2" s="88"/>
      <c r="I2" s="88"/>
      <c r="J2" s="88"/>
      <c r="K2" s="88"/>
    </row>
    <row r="3" spans="1:11" ht="15" x14ac:dyDescent="0.25">
      <c r="A3" s="22"/>
      <c r="B3" s="71" t="s">
        <v>6</v>
      </c>
      <c r="C3" s="50"/>
      <c r="D3" s="41"/>
      <c r="E3" s="88"/>
      <c r="F3" s="88"/>
      <c r="G3" s="88"/>
      <c r="H3" s="88"/>
      <c r="I3" s="88"/>
      <c r="J3" s="88"/>
      <c r="K3" s="88"/>
    </row>
    <row r="4" spans="1:11" ht="13.5" thickBot="1" x14ac:dyDescent="0.25">
      <c r="A4" s="23"/>
      <c r="B4" s="24"/>
      <c r="C4" s="51"/>
      <c r="E4" s="88"/>
      <c r="F4" s="88"/>
      <c r="G4" s="88"/>
      <c r="H4" s="88"/>
      <c r="I4" s="88"/>
      <c r="J4" s="88"/>
      <c r="K4" s="88"/>
    </row>
    <row r="5" spans="1:11" ht="30" customHeight="1" thickBot="1" x14ac:dyDescent="0.25">
      <c r="A5" s="128" t="s">
        <v>7</v>
      </c>
      <c r="B5" s="129" t="s">
        <v>8</v>
      </c>
      <c r="C5" s="130" t="s">
        <v>462</v>
      </c>
      <c r="E5" s="88"/>
      <c r="F5" s="88"/>
      <c r="G5" s="88"/>
      <c r="H5" s="88"/>
      <c r="I5" s="88"/>
      <c r="J5" s="88"/>
      <c r="K5" s="88"/>
    </row>
    <row r="6" spans="1:11" ht="12.75" customHeight="1" thickBot="1" x14ac:dyDescent="0.25">
      <c r="A6" s="125">
        <v>1</v>
      </c>
      <c r="B6" s="126">
        <v>2</v>
      </c>
      <c r="C6" s="127">
        <v>3</v>
      </c>
      <c r="E6" s="88"/>
      <c r="F6" s="88"/>
      <c r="G6" s="88"/>
      <c r="H6" s="88"/>
      <c r="I6" s="88"/>
      <c r="J6" s="88"/>
      <c r="K6" s="88"/>
    </row>
    <row r="7" spans="1:11" ht="20.100000000000001" customHeight="1" thickBot="1" x14ac:dyDescent="0.3">
      <c r="A7" s="101"/>
      <c r="B7" s="102" t="s">
        <v>236</v>
      </c>
      <c r="C7" s="103">
        <f>C8+C26+C33</f>
        <v>22777000</v>
      </c>
      <c r="E7" s="88"/>
      <c r="F7" s="88"/>
      <c r="G7" s="88"/>
      <c r="H7" s="88"/>
      <c r="I7" s="88"/>
      <c r="J7" s="88"/>
      <c r="K7" s="88"/>
    </row>
    <row r="8" spans="1:11" ht="20.100000000000001" customHeight="1" thickBot="1" x14ac:dyDescent="0.25">
      <c r="A8" s="118">
        <v>6</v>
      </c>
      <c r="B8" s="119" t="s">
        <v>6</v>
      </c>
      <c r="C8" s="124">
        <f>C9+C13+C17+C20+C24</f>
        <v>15550000</v>
      </c>
      <c r="E8" s="88"/>
      <c r="F8" s="88"/>
      <c r="G8" s="88"/>
      <c r="H8" s="88"/>
      <c r="I8" s="88"/>
      <c r="J8" s="88"/>
      <c r="K8" s="88"/>
    </row>
    <row r="9" spans="1:11" ht="15" customHeight="1" x14ac:dyDescent="0.2">
      <c r="A9" s="121">
        <v>61</v>
      </c>
      <c r="B9" s="122" t="s">
        <v>9</v>
      </c>
      <c r="C9" s="123">
        <f>C10+C11+C12</f>
        <v>4150000</v>
      </c>
      <c r="E9" s="88"/>
      <c r="F9" s="88"/>
      <c r="G9" s="88"/>
      <c r="H9" s="88"/>
      <c r="I9" s="88"/>
      <c r="J9" s="88"/>
      <c r="K9" s="88"/>
    </row>
    <row r="10" spans="1:11" ht="12.75" customHeight="1" x14ac:dyDescent="0.2">
      <c r="A10" s="110">
        <v>611</v>
      </c>
      <c r="B10" s="82" t="s">
        <v>10</v>
      </c>
      <c r="C10" s="105">
        <v>4000000</v>
      </c>
      <c r="E10" s="88"/>
      <c r="F10" s="88"/>
      <c r="G10" s="88"/>
      <c r="H10" s="88"/>
      <c r="I10" s="88"/>
      <c r="J10" s="88"/>
      <c r="K10" s="88"/>
    </row>
    <row r="11" spans="1:11" ht="12.75" customHeight="1" x14ac:dyDescent="0.2">
      <c r="A11" s="110">
        <v>613</v>
      </c>
      <c r="B11" s="82" t="s">
        <v>11</v>
      </c>
      <c r="C11" s="105">
        <v>100000</v>
      </c>
      <c r="E11" s="88"/>
      <c r="F11" s="88"/>
      <c r="G11" s="88"/>
      <c r="H11" s="88"/>
      <c r="I11" s="88"/>
      <c r="J11" s="88"/>
      <c r="K11" s="88"/>
    </row>
    <row r="12" spans="1:11" ht="12.75" customHeight="1" x14ac:dyDescent="0.2">
      <c r="A12" s="110">
        <v>614</v>
      </c>
      <c r="B12" s="82" t="s">
        <v>12</v>
      </c>
      <c r="C12" s="105">
        <v>50000</v>
      </c>
      <c r="E12" s="88"/>
      <c r="F12" s="88"/>
      <c r="G12" s="88"/>
      <c r="H12" s="88"/>
      <c r="I12" s="88"/>
      <c r="J12" s="88"/>
      <c r="K12" s="88"/>
    </row>
    <row r="13" spans="1:11" ht="15" customHeight="1" x14ac:dyDescent="0.2">
      <c r="A13" s="104">
        <v>63</v>
      </c>
      <c r="B13" s="113" t="s">
        <v>13</v>
      </c>
      <c r="C13" s="114">
        <f>C14+C15+C16</f>
        <v>6650000</v>
      </c>
      <c r="E13" s="88"/>
      <c r="F13" s="88"/>
      <c r="G13" s="88"/>
      <c r="H13" s="88"/>
      <c r="I13" s="88"/>
      <c r="J13" s="88"/>
      <c r="K13" s="88"/>
    </row>
    <row r="14" spans="1:11" ht="12.75" customHeight="1" x14ac:dyDescent="0.2">
      <c r="A14" s="110">
        <v>6324</v>
      </c>
      <c r="B14" s="82" t="s">
        <v>239</v>
      </c>
      <c r="C14" s="105">
        <v>5550000</v>
      </c>
      <c r="E14" s="88"/>
      <c r="F14" s="88"/>
      <c r="G14" s="88"/>
      <c r="H14" s="88"/>
      <c r="I14" s="88"/>
      <c r="J14" s="88"/>
      <c r="K14" s="88"/>
    </row>
    <row r="15" spans="1:11" ht="12.75" customHeight="1" x14ac:dyDescent="0.2">
      <c r="A15" s="110">
        <v>633</v>
      </c>
      <c r="B15" s="82" t="s">
        <v>14</v>
      </c>
      <c r="C15" s="105">
        <v>1000000</v>
      </c>
      <c r="E15" s="88"/>
      <c r="F15" s="88"/>
      <c r="G15" s="88"/>
      <c r="H15" s="88"/>
      <c r="I15" s="88"/>
      <c r="J15" s="88"/>
      <c r="K15" s="88"/>
    </row>
    <row r="16" spans="1:11" ht="12.75" customHeight="1" x14ac:dyDescent="0.2">
      <c r="A16" s="110">
        <v>634</v>
      </c>
      <c r="B16" s="82" t="s">
        <v>237</v>
      </c>
      <c r="C16" s="105">
        <v>100000</v>
      </c>
      <c r="E16" s="88"/>
      <c r="F16" s="88"/>
      <c r="G16" s="88"/>
      <c r="H16" s="88"/>
      <c r="I16" s="88"/>
      <c r="J16" s="88"/>
      <c r="K16" s="88"/>
    </row>
    <row r="17" spans="1:11" ht="15" customHeight="1" x14ac:dyDescent="0.2">
      <c r="A17" s="104">
        <v>64</v>
      </c>
      <c r="B17" s="113" t="s">
        <v>15</v>
      </c>
      <c r="C17" s="114">
        <f>C18+C19</f>
        <v>3580000</v>
      </c>
      <c r="E17" s="88"/>
      <c r="F17" s="88"/>
      <c r="G17" s="88"/>
      <c r="H17" s="88"/>
      <c r="I17" s="88"/>
      <c r="J17" s="88"/>
      <c r="K17" s="88"/>
    </row>
    <row r="18" spans="1:11" ht="12.75" customHeight="1" x14ac:dyDescent="0.2">
      <c r="A18" s="110">
        <v>641</v>
      </c>
      <c r="B18" s="82" t="s">
        <v>16</v>
      </c>
      <c r="C18" s="105">
        <v>580000</v>
      </c>
      <c r="E18" s="88"/>
      <c r="F18" s="88"/>
      <c r="G18" s="88"/>
      <c r="H18" s="88"/>
      <c r="I18" s="88"/>
      <c r="J18" s="88"/>
      <c r="K18" s="88"/>
    </row>
    <row r="19" spans="1:11" ht="12.75" customHeight="1" x14ac:dyDescent="0.2">
      <c r="A19" s="110">
        <v>642</v>
      </c>
      <c r="B19" s="82" t="s">
        <v>17</v>
      </c>
      <c r="C19" s="105">
        <v>3000000</v>
      </c>
      <c r="E19" s="88"/>
      <c r="F19" s="88"/>
      <c r="G19" s="88"/>
      <c r="H19" s="88"/>
      <c r="I19" s="88"/>
      <c r="J19" s="88"/>
      <c r="K19" s="88"/>
    </row>
    <row r="20" spans="1:11" ht="15" customHeight="1" x14ac:dyDescent="0.2">
      <c r="A20" s="106">
        <v>65</v>
      </c>
      <c r="B20" s="113" t="s">
        <v>18</v>
      </c>
      <c r="C20" s="114">
        <f>C21+C22+C23</f>
        <v>1120000</v>
      </c>
      <c r="E20" s="88"/>
      <c r="F20" s="88"/>
      <c r="G20" s="88"/>
      <c r="H20" s="88"/>
      <c r="I20" s="88"/>
      <c r="J20" s="88"/>
      <c r="K20" s="88"/>
    </row>
    <row r="21" spans="1:11" ht="12.75" customHeight="1" x14ac:dyDescent="0.2">
      <c r="A21" s="110">
        <v>651</v>
      </c>
      <c r="B21" s="82" t="s">
        <v>19</v>
      </c>
      <c r="C21" s="105">
        <v>20000</v>
      </c>
      <c r="E21" s="88"/>
      <c r="F21" s="88"/>
      <c r="G21" s="88"/>
      <c r="H21" s="88"/>
      <c r="I21" s="88"/>
      <c r="J21" s="88"/>
      <c r="K21" s="88"/>
    </row>
    <row r="22" spans="1:11" ht="12.75" customHeight="1" x14ac:dyDescent="0.2">
      <c r="A22" s="110">
        <v>652</v>
      </c>
      <c r="B22" s="82" t="s">
        <v>20</v>
      </c>
      <c r="C22" s="105">
        <v>600000</v>
      </c>
      <c r="E22" s="88"/>
      <c r="F22" s="88"/>
      <c r="G22" s="88"/>
      <c r="H22" s="88"/>
      <c r="I22" s="88"/>
      <c r="J22" s="88"/>
      <c r="K22" s="88"/>
    </row>
    <row r="23" spans="1:11" ht="12.75" customHeight="1" x14ac:dyDescent="0.2">
      <c r="A23" s="110">
        <v>653</v>
      </c>
      <c r="B23" s="82" t="s">
        <v>77</v>
      </c>
      <c r="C23" s="105">
        <v>500000</v>
      </c>
      <c r="E23" s="88"/>
      <c r="F23" s="88"/>
      <c r="G23" s="88"/>
      <c r="H23" s="88"/>
      <c r="I23" s="88"/>
      <c r="J23" s="88"/>
      <c r="K23" s="88"/>
    </row>
    <row r="24" spans="1:11" ht="15" customHeight="1" x14ac:dyDescent="0.2">
      <c r="A24" s="106">
        <v>68</v>
      </c>
      <c r="B24" s="113" t="s">
        <v>125</v>
      </c>
      <c r="C24" s="114">
        <f>C25</f>
        <v>50000</v>
      </c>
      <c r="E24" s="88"/>
      <c r="F24" s="88"/>
      <c r="G24" s="88"/>
      <c r="H24" s="88"/>
      <c r="I24" s="88"/>
      <c r="J24" s="88"/>
      <c r="K24" s="88"/>
    </row>
    <row r="25" spans="1:11" ht="12.75" customHeight="1" thickBot="1" x14ac:dyDescent="0.25">
      <c r="A25" s="111">
        <v>681</v>
      </c>
      <c r="B25" s="80" t="s">
        <v>126</v>
      </c>
      <c r="C25" s="107">
        <v>50000</v>
      </c>
      <c r="D25" s="107"/>
      <c r="E25" s="88"/>
      <c r="F25" s="88"/>
      <c r="G25" s="88"/>
      <c r="H25" s="88"/>
      <c r="I25" s="88"/>
      <c r="J25" s="88"/>
      <c r="K25" s="88"/>
    </row>
    <row r="26" spans="1:11" ht="20.100000000000001" customHeight="1" thickBot="1" x14ac:dyDescent="0.25">
      <c r="A26" s="118">
        <v>7</v>
      </c>
      <c r="B26" s="154" t="s">
        <v>21</v>
      </c>
      <c r="C26" s="120">
        <f>C27+C30</f>
        <v>3227000</v>
      </c>
      <c r="E26" s="88"/>
      <c r="F26" s="88"/>
      <c r="G26" s="88"/>
      <c r="H26" s="88"/>
      <c r="I26" s="88"/>
      <c r="J26" s="88"/>
      <c r="K26" s="88"/>
    </row>
    <row r="27" spans="1:11" ht="15" customHeight="1" x14ac:dyDescent="0.2">
      <c r="A27" s="115">
        <v>71</v>
      </c>
      <c r="B27" s="116" t="s">
        <v>22</v>
      </c>
      <c r="C27" s="117">
        <f>C28+C29</f>
        <v>1227000</v>
      </c>
      <c r="E27" s="88"/>
      <c r="F27" s="88"/>
      <c r="G27" s="88"/>
      <c r="H27" s="88"/>
      <c r="I27" s="88"/>
      <c r="J27" s="88"/>
      <c r="K27" s="88"/>
    </row>
    <row r="28" spans="1:11" ht="25.5" x14ac:dyDescent="0.2">
      <c r="A28" s="110">
        <v>711</v>
      </c>
      <c r="B28" s="82" t="s">
        <v>232</v>
      </c>
      <c r="C28" s="109">
        <v>700000</v>
      </c>
      <c r="E28" s="88"/>
      <c r="F28" s="88"/>
      <c r="G28" s="88"/>
      <c r="H28" s="88"/>
      <c r="I28" s="88"/>
      <c r="J28" s="88"/>
      <c r="K28" s="88"/>
    </row>
    <row r="29" spans="1:11" ht="25.5" x14ac:dyDescent="0.2">
      <c r="A29" s="110">
        <v>711</v>
      </c>
      <c r="B29" s="82" t="s">
        <v>233</v>
      </c>
      <c r="C29" s="109">
        <v>527000</v>
      </c>
      <c r="E29" s="88"/>
      <c r="F29" s="88"/>
      <c r="G29" s="88"/>
      <c r="H29" s="88"/>
      <c r="I29" s="88"/>
      <c r="J29" s="88"/>
      <c r="K29" s="88"/>
    </row>
    <row r="30" spans="1:11" ht="15" customHeight="1" x14ac:dyDescent="0.2">
      <c r="A30" s="112">
        <v>72</v>
      </c>
      <c r="B30" s="92" t="s">
        <v>78</v>
      </c>
      <c r="C30" s="108">
        <f>C31+C32</f>
        <v>2000000</v>
      </c>
      <c r="E30" s="88"/>
      <c r="F30" s="88"/>
      <c r="G30" s="88"/>
      <c r="H30" s="88"/>
      <c r="I30" s="88"/>
      <c r="J30" s="88"/>
      <c r="K30" s="88"/>
    </row>
    <row r="31" spans="1:11" x14ac:dyDescent="0.2">
      <c r="A31" s="110">
        <v>721</v>
      </c>
      <c r="B31" s="82" t="s">
        <v>235</v>
      </c>
      <c r="C31" s="109">
        <v>1000000</v>
      </c>
      <c r="E31" s="88"/>
      <c r="F31" s="88"/>
      <c r="G31" s="88"/>
      <c r="H31" s="88"/>
      <c r="I31" s="88"/>
      <c r="J31" s="88"/>
      <c r="K31" s="88"/>
    </row>
    <row r="32" spans="1:11" ht="13.5" thickBot="1" x14ac:dyDescent="0.25">
      <c r="A32" s="110">
        <v>721</v>
      </c>
      <c r="B32" s="82" t="s">
        <v>234</v>
      </c>
      <c r="C32" s="109">
        <v>1000000</v>
      </c>
      <c r="E32" s="88"/>
      <c r="F32" s="88"/>
      <c r="G32" s="88"/>
      <c r="H32" s="88"/>
      <c r="I32" s="88"/>
      <c r="J32" s="88"/>
      <c r="K32" s="88"/>
    </row>
    <row r="33" spans="1:11" ht="14.25" x14ac:dyDescent="0.2">
      <c r="A33" s="838">
        <v>8</v>
      </c>
      <c r="B33" s="839" t="s">
        <v>465</v>
      </c>
      <c r="C33" s="840">
        <f>C34+C37</f>
        <v>4000000</v>
      </c>
      <c r="E33" s="88"/>
      <c r="F33" s="88"/>
      <c r="G33" s="88"/>
      <c r="H33" s="88"/>
      <c r="I33" s="88"/>
      <c r="J33" s="88"/>
      <c r="K33" s="88"/>
    </row>
    <row r="34" spans="1:11" ht="25.5" x14ac:dyDescent="0.2">
      <c r="A34" s="841">
        <v>844</v>
      </c>
      <c r="B34" s="842" t="s">
        <v>466</v>
      </c>
      <c r="C34" s="843">
        <v>4000000</v>
      </c>
      <c r="E34" s="88"/>
      <c r="F34" s="88"/>
      <c r="G34" s="88"/>
      <c r="H34" s="88"/>
      <c r="I34" s="88"/>
      <c r="J34" s="88"/>
      <c r="K34" s="88"/>
    </row>
    <row r="35" spans="1:11" ht="25.5" x14ac:dyDescent="0.2">
      <c r="A35" s="844">
        <v>844</v>
      </c>
      <c r="B35" s="845" t="s">
        <v>466</v>
      </c>
      <c r="C35" s="846">
        <v>4000000</v>
      </c>
      <c r="E35" s="88"/>
      <c r="F35" s="88"/>
      <c r="G35" s="88"/>
      <c r="H35" s="88"/>
      <c r="I35" s="88"/>
      <c r="J35" s="88"/>
      <c r="K35" s="88"/>
    </row>
    <row r="36" spans="1:11" x14ac:dyDescent="0.2">
      <c r="E36" s="88"/>
      <c r="F36" s="88"/>
      <c r="G36" s="88"/>
      <c r="H36" s="88"/>
      <c r="I36" s="88"/>
      <c r="J36" s="88"/>
      <c r="K36" s="88"/>
    </row>
    <row r="37" spans="1:11" x14ac:dyDescent="0.2">
      <c r="E37" s="88"/>
      <c r="F37" s="88"/>
      <c r="G37" s="88"/>
      <c r="H37" s="88"/>
      <c r="I37" s="88"/>
      <c r="J37" s="88"/>
      <c r="K37" s="88"/>
    </row>
    <row r="38" spans="1:11" x14ac:dyDescent="0.2">
      <c r="E38" s="88"/>
      <c r="F38" s="88"/>
      <c r="G38" s="88"/>
      <c r="H38" s="88"/>
      <c r="I38" s="88"/>
      <c r="J38" s="88"/>
      <c r="K38" s="88"/>
    </row>
    <row r="39" spans="1:11" x14ac:dyDescent="0.2">
      <c r="E39" s="88"/>
      <c r="F39" s="88"/>
      <c r="G39" s="88"/>
      <c r="H39" s="88"/>
      <c r="I39" s="88"/>
      <c r="J39" s="88"/>
      <c r="K39" s="88"/>
    </row>
    <row r="40" spans="1:11" x14ac:dyDescent="0.2">
      <c r="E40" s="88"/>
      <c r="F40" s="88"/>
      <c r="G40" s="88"/>
      <c r="H40" s="88"/>
      <c r="I40" s="88"/>
      <c r="J40" s="88"/>
      <c r="K40" s="88"/>
    </row>
    <row r="41" spans="1:11" x14ac:dyDescent="0.2">
      <c r="E41" s="88"/>
      <c r="F41" s="88"/>
      <c r="G41" s="88"/>
      <c r="H41" s="88"/>
      <c r="I41" s="88"/>
      <c r="J41" s="88"/>
      <c r="K41" s="88"/>
    </row>
    <row r="42" spans="1:11" x14ac:dyDescent="0.2">
      <c r="E42" s="88"/>
      <c r="F42" s="88"/>
      <c r="G42" s="88"/>
      <c r="H42" s="88"/>
      <c r="I42" s="88"/>
      <c r="J42" s="88"/>
      <c r="K42" s="88"/>
    </row>
    <row r="43" spans="1:11" x14ac:dyDescent="0.2">
      <c r="E43" s="88"/>
      <c r="F43" s="88"/>
      <c r="G43" s="88"/>
      <c r="H43" s="88"/>
      <c r="I43" s="88"/>
      <c r="J43" s="88"/>
      <c r="K43" s="88"/>
    </row>
    <row r="44" spans="1:11" x14ac:dyDescent="0.2">
      <c r="E44" s="88"/>
      <c r="F44" s="88"/>
      <c r="G44" s="88"/>
      <c r="H44" s="88"/>
      <c r="I44" s="88"/>
      <c r="J44" s="88"/>
      <c r="K44" s="88"/>
    </row>
    <row r="45" spans="1:11" x14ac:dyDescent="0.2">
      <c r="E45" s="88"/>
      <c r="F45" s="88"/>
      <c r="G45" s="88"/>
      <c r="H45" s="88"/>
      <c r="I45" s="88"/>
      <c r="J45" s="88"/>
      <c r="K45" s="88"/>
    </row>
    <row r="46" spans="1:11" x14ac:dyDescent="0.2">
      <c r="E46" s="88"/>
      <c r="F46" s="88"/>
      <c r="G46" s="88"/>
      <c r="H46" s="88"/>
      <c r="I46" s="88"/>
      <c r="J46" s="88"/>
      <c r="K46" s="88"/>
    </row>
    <row r="47" spans="1:11" x14ac:dyDescent="0.2">
      <c r="E47" s="88"/>
      <c r="F47" s="88"/>
      <c r="G47" s="88"/>
      <c r="H47" s="88"/>
      <c r="I47" s="88"/>
      <c r="J47" s="88"/>
      <c r="K47" s="88"/>
    </row>
    <row r="48" spans="1:11" x14ac:dyDescent="0.2">
      <c r="E48" s="88"/>
      <c r="F48" s="88"/>
      <c r="G48" s="88"/>
      <c r="H48" s="88"/>
      <c r="I48" s="88"/>
      <c r="J48" s="88"/>
      <c r="K48" s="88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selection activeCell="I15" sqref="I15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</cols>
  <sheetData>
    <row r="1" spans="1:21" x14ac:dyDescent="0.2"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x14ac:dyDescent="0.2"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x14ac:dyDescent="0.2"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1" ht="15.75" x14ac:dyDescent="0.25">
      <c r="A4" s="151"/>
      <c r="B4" s="152" t="s">
        <v>24</v>
      </c>
      <c r="C4" s="153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13.5" thickBot="1" x14ac:dyDescent="0.25">
      <c r="A5" s="27"/>
      <c r="B5" s="28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1" ht="30" customHeight="1" thickBot="1" x14ac:dyDescent="0.25">
      <c r="A6" s="137" t="s">
        <v>7</v>
      </c>
      <c r="B6" s="138" t="s">
        <v>25</v>
      </c>
      <c r="C6" s="130" t="s">
        <v>452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s="39" customFormat="1" ht="12.75" customHeight="1" thickBot="1" x14ac:dyDescent="0.25">
      <c r="A7" s="134">
        <v>1</v>
      </c>
      <c r="B7" s="135">
        <v>2</v>
      </c>
      <c r="C7" s="136">
        <v>3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1" s="41" customFormat="1" ht="20.100000000000001" customHeight="1" thickBot="1" x14ac:dyDescent="0.3">
      <c r="A8" s="132"/>
      <c r="B8" s="133" t="s">
        <v>277</v>
      </c>
      <c r="C8" s="103">
        <f>C9+C30+C40</f>
        <v>22777000</v>
      </c>
      <c r="D8" s="41" t="s">
        <v>23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1" s="68" customFormat="1" ht="20.100000000000001" customHeight="1" thickBot="1" x14ac:dyDescent="0.25">
      <c r="A9" s="149">
        <v>3</v>
      </c>
      <c r="B9" s="119" t="s">
        <v>24</v>
      </c>
      <c r="C9" s="150">
        <f>C10+C14+C20+C22+C25+C27</f>
        <v>8344500</v>
      </c>
      <c r="D9" s="63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1" s="41" customFormat="1" ht="15" customHeight="1" x14ac:dyDescent="0.2">
      <c r="A10" s="147">
        <v>31</v>
      </c>
      <c r="B10" s="122" t="s">
        <v>26</v>
      </c>
      <c r="C10" s="148">
        <f>C11+C12+C13</f>
        <v>2231500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1" ht="12.75" customHeight="1" x14ac:dyDescent="0.2">
      <c r="A11" s="78">
        <v>311</v>
      </c>
      <c r="B11" s="79" t="s">
        <v>27</v>
      </c>
      <c r="C11" s="140">
        <v>1805000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1" ht="12.75" customHeight="1" x14ac:dyDescent="0.2">
      <c r="A12" s="78">
        <v>312</v>
      </c>
      <c r="B12" s="79" t="s">
        <v>28</v>
      </c>
      <c r="C12" s="140">
        <v>88500</v>
      </c>
      <c r="D12" s="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1" ht="15" customHeight="1" x14ac:dyDescent="0.2">
      <c r="A13" s="78">
        <v>313</v>
      </c>
      <c r="B13" s="79" t="s">
        <v>29</v>
      </c>
      <c r="C13" s="140">
        <v>338000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1" ht="15" customHeight="1" x14ac:dyDescent="0.2">
      <c r="A14" s="90">
        <v>32</v>
      </c>
      <c r="B14" s="91" t="s">
        <v>30</v>
      </c>
      <c r="C14" s="139">
        <f>C15+C16+C17+C18+C19</f>
        <v>4083000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1" ht="12.75" customHeight="1" x14ac:dyDescent="0.2">
      <c r="A15" s="78">
        <v>321</v>
      </c>
      <c r="B15" s="79" t="s">
        <v>31</v>
      </c>
      <c r="C15" s="140">
        <v>145500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ht="12.75" customHeight="1" x14ac:dyDescent="0.2">
      <c r="A16" s="78">
        <v>322</v>
      </c>
      <c r="B16" s="79" t="s">
        <v>32</v>
      </c>
      <c r="C16" s="140">
        <v>504000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:21" ht="12.75" customHeight="1" x14ac:dyDescent="0.2">
      <c r="A17" s="78">
        <v>323</v>
      </c>
      <c r="B17" s="79" t="s">
        <v>33</v>
      </c>
      <c r="C17" s="140">
        <v>2662000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1:21" ht="12.75" customHeight="1" x14ac:dyDescent="0.2">
      <c r="A18" s="78">
        <v>324</v>
      </c>
      <c r="B18" s="79" t="s">
        <v>240</v>
      </c>
      <c r="C18" s="140">
        <v>3000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1" ht="12.75" customHeight="1" x14ac:dyDescent="0.2">
      <c r="A19" s="78">
        <v>329</v>
      </c>
      <c r="B19" s="79" t="s">
        <v>34</v>
      </c>
      <c r="C19" s="140">
        <v>768500</v>
      </c>
      <c r="D19" s="1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 ht="15" customHeight="1" x14ac:dyDescent="0.2">
      <c r="A20" s="90">
        <v>34</v>
      </c>
      <c r="B20" s="91" t="s">
        <v>35</v>
      </c>
      <c r="C20" s="139">
        <f>C21</f>
        <v>222000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ht="12.75" customHeight="1" x14ac:dyDescent="0.2">
      <c r="A21" s="78">
        <v>343</v>
      </c>
      <c r="B21" s="79" t="s">
        <v>36</v>
      </c>
      <c r="C21" s="140">
        <v>222000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21" ht="15" customHeight="1" x14ac:dyDescent="0.2">
      <c r="A22" s="93">
        <v>35</v>
      </c>
      <c r="B22" s="113" t="s">
        <v>75</v>
      </c>
      <c r="C22" s="141">
        <f>C23+C24</f>
        <v>240000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1:21" ht="12.75" customHeight="1" x14ac:dyDescent="0.2">
      <c r="A23" s="83">
        <v>351</v>
      </c>
      <c r="B23" s="84" t="s">
        <v>289</v>
      </c>
      <c r="C23" s="142">
        <v>220000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21" ht="12.75" customHeight="1" x14ac:dyDescent="0.2">
      <c r="A24" s="83">
        <v>352</v>
      </c>
      <c r="B24" s="84" t="s">
        <v>129</v>
      </c>
      <c r="C24" s="142">
        <v>20000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1:21" ht="25.5" x14ac:dyDescent="0.2">
      <c r="A25" s="131">
        <v>37</v>
      </c>
      <c r="B25" s="91" t="s">
        <v>79</v>
      </c>
      <c r="C25" s="143">
        <f>C26</f>
        <v>405000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21" ht="12.75" customHeight="1" x14ac:dyDescent="0.2">
      <c r="A26" s="78">
        <v>372</v>
      </c>
      <c r="B26" s="79" t="s">
        <v>37</v>
      </c>
      <c r="C26" s="140">
        <v>405000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21" ht="15" customHeight="1" x14ac:dyDescent="0.2">
      <c r="A27" s="90">
        <v>38</v>
      </c>
      <c r="B27" s="91" t="s">
        <v>38</v>
      </c>
      <c r="C27" s="139">
        <f>C28+C29</f>
        <v>1163000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21" ht="12.75" customHeight="1" x14ac:dyDescent="0.2">
      <c r="A28" s="78">
        <v>381</v>
      </c>
      <c r="B28" s="79" t="s">
        <v>39</v>
      </c>
      <c r="C28" s="140">
        <v>963000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1:21" ht="12.75" customHeight="1" thickBot="1" x14ac:dyDescent="0.25">
      <c r="A29" s="144">
        <v>383</v>
      </c>
      <c r="B29" s="145" t="s">
        <v>40</v>
      </c>
      <c r="C29" s="146">
        <v>200000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ht="15.75" customHeight="1" thickBot="1" x14ac:dyDescent="0.25">
      <c r="A30" s="149">
        <v>4</v>
      </c>
      <c r="B30" s="119" t="s">
        <v>41</v>
      </c>
      <c r="C30" s="150">
        <f>C31+C34</f>
        <v>8932500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1:21" ht="20.100000000000001" customHeight="1" x14ac:dyDescent="0.2">
      <c r="A31" s="147">
        <v>41</v>
      </c>
      <c r="B31" s="122" t="s">
        <v>45</v>
      </c>
      <c r="C31" s="148">
        <f>C32+C33</f>
        <v>400000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</row>
    <row r="32" spans="1:21" ht="15" customHeight="1" x14ac:dyDescent="0.2">
      <c r="A32" s="78">
        <v>411</v>
      </c>
      <c r="B32" s="79" t="s">
        <v>42</v>
      </c>
      <c r="C32" s="140">
        <v>0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1" ht="12.75" customHeight="1" x14ac:dyDescent="0.2">
      <c r="A33" s="78">
        <v>412</v>
      </c>
      <c r="B33" s="79" t="s">
        <v>59</v>
      </c>
      <c r="C33" s="140">
        <v>400000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</row>
    <row r="34" spans="1:21" ht="12.75" customHeight="1" x14ac:dyDescent="0.2">
      <c r="A34" s="90">
        <v>42</v>
      </c>
      <c r="B34" s="91" t="s">
        <v>46</v>
      </c>
      <c r="C34" s="139">
        <f>C35+C36+C37+C38+C39</f>
        <v>8532500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ht="15" customHeight="1" x14ac:dyDescent="0.2">
      <c r="A35" s="78">
        <v>421</v>
      </c>
      <c r="B35" s="79" t="s">
        <v>43</v>
      </c>
      <c r="C35" s="140">
        <v>8060000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</row>
    <row r="36" spans="1:21" ht="12.75" customHeight="1" x14ac:dyDescent="0.2">
      <c r="A36" s="78">
        <v>422</v>
      </c>
      <c r="B36" s="79" t="s">
        <v>44</v>
      </c>
      <c r="C36" s="140">
        <v>247500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1:21" ht="12.75" customHeight="1" x14ac:dyDescent="0.2">
      <c r="A37" s="95">
        <v>423</v>
      </c>
      <c r="B37" s="336" t="s">
        <v>362</v>
      </c>
      <c r="C37" s="140">
        <v>80000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  <row r="38" spans="1:21" ht="12.75" customHeight="1" x14ac:dyDescent="0.2">
      <c r="A38" s="798">
        <v>424</v>
      </c>
      <c r="B38" s="799" t="s">
        <v>453</v>
      </c>
      <c r="C38" s="800">
        <v>40000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</row>
    <row r="39" spans="1:21" ht="12.75" customHeight="1" thickBot="1" x14ac:dyDescent="0.25">
      <c r="A39" s="95">
        <v>426</v>
      </c>
      <c r="B39" s="336" t="s">
        <v>136</v>
      </c>
      <c r="C39" s="140">
        <v>105000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</row>
    <row r="40" spans="1:21" ht="27.75" customHeight="1" x14ac:dyDescent="0.2">
      <c r="A40" s="801">
        <v>5</v>
      </c>
      <c r="B40" s="802" t="s">
        <v>48</v>
      </c>
      <c r="C40" s="803">
        <f>C41+C44</f>
        <v>5500000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</row>
    <row r="41" spans="1:21" x14ac:dyDescent="0.2">
      <c r="A41" s="806">
        <v>54</v>
      </c>
      <c r="B41" s="807" t="s">
        <v>399</v>
      </c>
      <c r="C41" s="808">
        <f>C42</f>
        <v>5500000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ht="26.25" customHeight="1" x14ac:dyDescent="0.2">
      <c r="A42" s="805">
        <v>544</v>
      </c>
      <c r="B42" s="804" t="s">
        <v>454</v>
      </c>
      <c r="C42" s="783">
        <v>5500000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ht="15" customHeight="1" x14ac:dyDescent="0.2"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ht="15" customHeight="1" x14ac:dyDescent="0.2"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</row>
    <row r="45" spans="1:21" x14ac:dyDescent="0.2">
      <c r="A45" s="13"/>
      <c r="B45" s="2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</row>
    <row r="46" spans="1:21" x14ac:dyDescent="0.2">
      <c r="A46" s="13"/>
      <c r="B46" s="2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</row>
    <row r="47" spans="1:21" x14ac:dyDescent="0.2">
      <c r="A47" s="13"/>
      <c r="B47" s="26"/>
      <c r="D47" s="68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</row>
    <row r="48" spans="1:21" x14ac:dyDescent="0.2">
      <c r="A48" s="176"/>
      <c r="B48" s="177"/>
      <c r="C48" s="68"/>
      <c r="D48" s="68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</row>
    <row r="49" spans="1:21" x14ac:dyDescent="0.2">
      <c r="A49" s="176"/>
      <c r="B49" s="177"/>
      <c r="C49" s="68"/>
      <c r="D49" s="68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1:21" x14ac:dyDescent="0.2">
      <c r="A50" s="176"/>
      <c r="B50" s="177"/>
      <c r="C50" s="68"/>
      <c r="D50" s="68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</row>
    <row r="51" spans="1:21" x14ac:dyDescent="0.2">
      <c r="A51" s="176"/>
      <c r="B51" s="177"/>
      <c r="C51" s="68"/>
      <c r="D51" s="68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21" x14ac:dyDescent="0.2">
      <c r="A52" s="68"/>
      <c r="B52" s="177"/>
      <c r="C52" s="68"/>
      <c r="D52" s="68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</row>
    <row r="53" spans="1:21" x14ac:dyDescent="0.2">
      <c r="A53" s="68"/>
      <c r="B53" s="177"/>
      <c r="C53" s="68"/>
      <c r="D53" s="68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</row>
    <row r="54" spans="1:21" x14ac:dyDescent="0.2">
      <c r="A54" s="68"/>
      <c r="B54" s="177"/>
      <c r="C54" s="68"/>
      <c r="D54" s="180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</row>
    <row r="55" spans="1:21" x14ac:dyDescent="0.2">
      <c r="A55" s="178"/>
      <c r="B55" s="179"/>
      <c r="C55" s="68"/>
      <c r="D55" s="68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</row>
    <row r="56" spans="1:21" x14ac:dyDescent="0.2">
      <c r="A56" s="181"/>
      <c r="B56" s="87"/>
      <c r="C56" s="68"/>
      <c r="D56" s="68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</row>
    <row r="57" spans="1:21" x14ac:dyDescent="0.2">
      <c r="A57" s="182"/>
      <c r="B57" s="183"/>
      <c r="C57" s="184"/>
      <c r="D57" s="68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</row>
    <row r="58" spans="1:21" x14ac:dyDescent="0.2">
      <c r="A58" s="185"/>
      <c r="B58" s="186"/>
      <c r="C58" s="185"/>
      <c r="D58" s="68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</row>
    <row r="59" spans="1:21" x14ac:dyDescent="0.2">
      <c r="A59" s="187"/>
      <c r="B59" s="188"/>
      <c r="C59" s="189"/>
      <c r="D59" s="193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</row>
    <row r="60" spans="1:21" x14ac:dyDescent="0.2">
      <c r="A60" s="190"/>
      <c r="B60" s="191"/>
      <c r="C60" s="192"/>
      <c r="D60" s="68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</row>
    <row r="61" spans="1:21" x14ac:dyDescent="0.2">
      <c r="A61" s="194"/>
      <c r="B61" s="87"/>
      <c r="C61" s="54"/>
      <c r="D61" s="68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</row>
    <row r="62" spans="1:21" x14ac:dyDescent="0.2">
      <c r="A62" s="194"/>
      <c r="B62" s="87"/>
      <c r="C62" s="54"/>
      <c r="D62" s="68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</row>
    <row r="63" spans="1:21" x14ac:dyDescent="0.2">
      <c r="A63" s="194"/>
      <c r="B63" s="87"/>
      <c r="C63" s="54"/>
      <c r="D63" s="68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</row>
    <row r="64" spans="1:21" x14ac:dyDescent="0.2">
      <c r="A64" s="190"/>
      <c r="B64" s="191"/>
      <c r="C64" s="192"/>
      <c r="D64" s="68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</row>
    <row r="65" spans="1:21" x14ac:dyDescent="0.2">
      <c r="A65" s="194"/>
      <c r="B65" s="87"/>
      <c r="C65" s="54"/>
      <c r="D65" s="68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</row>
    <row r="66" spans="1:21" x14ac:dyDescent="0.2">
      <c r="A66" s="194"/>
      <c r="B66" s="87"/>
      <c r="C66" s="54"/>
      <c r="D66" s="48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</row>
    <row r="67" spans="1:21" x14ac:dyDescent="0.2">
      <c r="A67" s="194"/>
      <c r="B67" s="87"/>
      <c r="C67" s="54"/>
      <c r="D67" s="68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</row>
    <row r="68" spans="1:21" x14ac:dyDescent="0.2">
      <c r="A68" s="194"/>
      <c r="B68" s="87"/>
      <c r="C68" s="54"/>
      <c r="D68" s="68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1:21" x14ac:dyDescent="0.2">
      <c r="A69" s="190"/>
      <c r="B69" s="191"/>
      <c r="C69" s="192"/>
      <c r="D69" s="68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</row>
    <row r="70" spans="1:21" x14ac:dyDescent="0.2">
      <c r="A70" s="194"/>
      <c r="B70" s="87"/>
      <c r="C70" s="54"/>
      <c r="D70" s="68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</row>
    <row r="71" spans="1:21" x14ac:dyDescent="0.2">
      <c r="A71" s="195"/>
      <c r="B71" s="196"/>
      <c r="C71" s="197"/>
      <c r="D71" s="68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</row>
    <row r="72" spans="1:21" x14ac:dyDescent="0.2">
      <c r="A72" s="194"/>
      <c r="B72" s="87"/>
      <c r="C72" s="54"/>
      <c r="D72" s="68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</row>
    <row r="73" spans="1:21" x14ac:dyDescent="0.2">
      <c r="A73" s="194"/>
      <c r="B73" s="196"/>
      <c r="C73" s="54"/>
      <c r="D73" s="68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</row>
    <row r="74" spans="1:21" x14ac:dyDescent="0.2">
      <c r="A74" s="198"/>
      <c r="B74" s="87"/>
      <c r="C74" s="54"/>
      <c r="D74" s="68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</row>
    <row r="75" spans="1:21" x14ac:dyDescent="0.2">
      <c r="A75" s="194"/>
      <c r="B75" s="87"/>
      <c r="C75" s="54"/>
      <c r="D75" s="68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</row>
    <row r="76" spans="1:21" x14ac:dyDescent="0.2">
      <c r="A76" s="190"/>
      <c r="B76" s="191"/>
      <c r="C76" s="192"/>
      <c r="D76" s="68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</row>
    <row r="77" spans="1:21" x14ac:dyDescent="0.2">
      <c r="A77" s="194"/>
      <c r="B77" s="87"/>
      <c r="C77" s="54"/>
      <c r="D77" s="68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</row>
    <row r="78" spans="1:21" x14ac:dyDescent="0.2">
      <c r="A78" s="190"/>
      <c r="B78" s="191"/>
      <c r="C78" s="192"/>
      <c r="D78" s="68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</row>
    <row r="79" spans="1:21" x14ac:dyDescent="0.2">
      <c r="A79" s="194"/>
      <c r="B79" s="87"/>
      <c r="C79" s="54"/>
      <c r="D79" s="68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</row>
    <row r="80" spans="1:21" x14ac:dyDescent="0.2">
      <c r="A80" s="194"/>
      <c r="B80" s="87"/>
      <c r="C80" s="54"/>
      <c r="D80" s="68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</row>
    <row r="81" spans="1:21" x14ac:dyDescent="0.2">
      <c r="A81" s="194"/>
      <c r="B81" s="87"/>
      <c r="C81" s="54"/>
      <c r="D81" s="68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</row>
    <row r="82" spans="1:21" x14ac:dyDescent="0.2">
      <c r="A82" s="187"/>
      <c r="B82" s="188"/>
      <c r="C82" s="189"/>
      <c r="D82" s="68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</row>
    <row r="83" spans="1:21" x14ac:dyDescent="0.2">
      <c r="A83" s="190"/>
      <c r="B83" s="191"/>
      <c r="C83" s="192"/>
      <c r="D83" s="68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</row>
    <row r="84" spans="1:21" x14ac:dyDescent="0.2">
      <c r="A84" s="194"/>
      <c r="B84" s="87"/>
      <c r="C84" s="54"/>
      <c r="D84" s="68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</row>
    <row r="85" spans="1:21" x14ac:dyDescent="0.2">
      <c r="A85" s="194"/>
      <c r="B85" s="87"/>
      <c r="C85" s="54"/>
      <c r="D85" s="68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</row>
    <row r="86" spans="1:21" x14ac:dyDescent="0.2">
      <c r="A86" s="190"/>
      <c r="B86" s="191"/>
      <c r="C86" s="192"/>
      <c r="D86" s="68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</row>
    <row r="87" spans="1:21" x14ac:dyDescent="0.2">
      <c r="A87" s="194"/>
      <c r="B87" s="87"/>
      <c r="C87" s="54"/>
      <c r="D87" s="68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</row>
    <row r="88" spans="1:21" x14ac:dyDescent="0.2">
      <c r="A88" s="194"/>
      <c r="B88" s="87"/>
      <c r="C88" s="54"/>
      <c r="D88" s="68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</row>
    <row r="89" spans="1:21" x14ac:dyDescent="0.2">
      <c r="A89" s="68"/>
      <c r="B89" s="177"/>
      <c r="C89" s="68"/>
      <c r="D89" s="68"/>
    </row>
    <row r="90" spans="1:21" x14ac:dyDescent="0.2">
      <c r="A90" s="68"/>
      <c r="B90" s="177"/>
      <c r="C90" s="68"/>
      <c r="D90" s="68"/>
    </row>
    <row r="91" spans="1:21" x14ac:dyDescent="0.2">
      <c r="A91" s="68"/>
      <c r="B91" s="177"/>
      <c r="C91" s="68"/>
      <c r="D91" s="68"/>
    </row>
    <row r="92" spans="1:21" x14ac:dyDescent="0.2">
      <c r="A92" s="68"/>
      <c r="B92" s="177"/>
      <c r="C92" s="68"/>
    </row>
    <row r="95" spans="1:21" x14ac:dyDescent="0.2">
      <c r="A95" s="13"/>
      <c r="B95" s="26"/>
    </row>
    <row r="96" spans="1:21" x14ac:dyDescent="0.2">
      <c r="A96" s="13"/>
      <c r="B96" s="26"/>
    </row>
    <row r="97" spans="1:2" x14ac:dyDescent="0.2">
      <c r="A97" s="13"/>
      <c r="B97" s="26"/>
    </row>
    <row r="98" spans="1:2" x14ac:dyDescent="0.2">
      <c r="A98" s="14"/>
      <c r="B98" s="26"/>
    </row>
    <row r="99" spans="1:2" x14ac:dyDescent="0.2">
      <c r="A99" s="9"/>
    </row>
    <row r="100" spans="1:2" x14ac:dyDescent="0.2">
      <c r="A100" s="9"/>
    </row>
    <row r="101" spans="1:2" x14ac:dyDescent="0.2">
      <c r="A101" s="9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H5" sqref="H5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3.28515625" style="15" customWidth="1"/>
    <col min="4" max="5" width="13.28515625" customWidth="1"/>
    <col min="6" max="6" width="9.5703125" bestFit="1" customWidth="1"/>
  </cols>
  <sheetData>
    <row r="1" spans="1:8" s="10" customFormat="1" x14ac:dyDescent="0.2">
      <c r="A1" s="25"/>
      <c r="B1" s="29"/>
      <c r="C1" s="29"/>
    </row>
    <row r="2" spans="1:8" s="10" customFormat="1" x14ac:dyDescent="0.2">
      <c r="A2" s="886" t="s">
        <v>60</v>
      </c>
      <c r="B2" s="887"/>
      <c r="C2" s="887"/>
    </row>
    <row r="3" spans="1:8" s="10" customFormat="1" x14ac:dyDescent="0.2">
      <c r="A3" s="888" t="s">
        <v>61</v>
      </c>
      <c r="B3" s="889"/>
      <c r="C3" s="889"/>
    </row>
    <row r="4" spans="1:8" s="10" customFormat="1" ht="13.5" thickBot="1" x14ac:dyDescent="0.25">
      <c r="A4" s="43"/>
      <c r="B4" s="42"/>
      <c r="C4" s="42"/>
    </row>
    <row r="5" spans="1:8" s="8" customFormat="1" ht="30" customHeight="1" thickBot="1" x14ac:dyDescent="0.3">
      <c r="A5" s="137" t="s">
        <v>7</v>
      </c>
      <c r="B5" s="138" t="s">
        <v>47</v>
      </c>
      <c r="C5" s="662" t="s">
        <v>449</v>
      </c>
      <c r="D5" s="337" t="s">
        <v>327</v>
      </c>
      <c r="E5" s="338" t="s">
        <v>328</v>
      </c>
      <c r="F5" s="338" t="s">
        <v>308</v>
      </c>
      <c r="G5" s="338" t="s">
        <v>309</v>
      </c>
      <c r="H5" s="339" t="s">
        <v>310</v>
      </c>
    </row>
    <row r="6" spans="1:8" s="38" customFormat="1" ht="12.75" customHeight="1" thickBot="1" x14ac:dyDescent="0.25">
      <c r="A6" s="125">
        <v>1</v>
      </c>
      <c r="B6" s="126">
        <v>2</v>
      </c>
      <c r="C6" s="363">
        <v>3</v>
      </c>
      <c r="D6" s="364">
        <v>4</v>
      </c>
      <c r="E6" s="364">
        <v>5</v>
      </c>
      <c r="F6" s="364">
        <v>6</v>
      </c>
      <c r="G6" s="364">
        <v>7</v>
      </c>
      <c r="H6" s="365">
        <v>8</v>
      </c>
    </row>
    <row r="7" spans="1:8" s="4" customFormat="1" ht="24.95" customHeight="1" thickBot="1" x14ac:dyDescent="0.25">
      <c r="A7" s="163" t="s">
        <v>49</v>
      </c>
      <c r="B7" s="346" t="s">
        <v>73</v>
      </c>
      <c r="C7" s="370">
        <f>C8</f>
        <v>498000</v>
      </c>
      <c r="D7" s="685">
        <f>D8</f>
        <v>663000</v>
      </c>
      <c r="E7" s="685">
        <f>E8</f>
        <v>343000</v>
      </c>
      <c r="F7" s="686">
        <f t="shared" ref="F7:G9" si="0">D7/C7</f>
        <v>1.3313253012048192</v>
      </c>
      <c r="G7" s="687">
        <f t="shared" si="0"/>
        <v>0.51734539969834092</v>
      </c>
      <c r="H7" s="688">
        <f>E7/C7</f>
        <v>0.6887550200803213</v>
      </c>
    </row>
    <row r="8" spans="1:8" s="4" customFormat="1" ht="24.95" customHeight="1" thickBot="1" x14ac:dyDescent="0.25">
      <c r="A8" s="165" t="s">
        <v>80</v>
      </c>
      <c r="B8" s="347" t="s">
        <v>94</v>
      </c>
      <c r="C8" s="372">
        <f>C9+C17</f>
        <v>498000</v>
      </c>
      <c r="D8" s="689">
        <f>D9+D17</f>
        <v>663000</v>
      </c>
      <c r="E8" s="689">
        <f>E9+E17</f>
        <v>343000</v>
      </c>
      <c r="F8" s="690">
        <f t="shared" si="0"/>
        <v>1.3313253012048192</v>
      </c>
      <c r="G8" s="593">
        <f t="shared" si="0"/>
        <v>0.51734539969834092</v>
      </c>
      <c r="H8" s="594">
        <f>E8/C8</f>
        <v>0.6887550200803213</v>
      </c>
    </row>
    <row r="9" spans="1:8" s="12" customFormat="1" ht="22.5" customHeight="1" x14ac:dyDescent="0.2">
      <c r="A9" s="164" t="s">
        <v>81</v>
      </c>
      <c r="B9" s="348" t="s">
        <v>91</v>
      </c>
      <c r="C9" s="371">
        <f>C11</f>
        <v>230000</v>
      </c>
      <c r="D9" s="691">
        <v>200000</v>
      </c>
      <c r="E9" s="691">
        <v>180000</v>
      </c>
      <c r="F9" s="692">
        <f t="shared" si="0"/>
        <v>0.86956521739130432</v>
      </c>
      <c r="G9" s="595">
        <f t="shared" si="0"/>
        <v>0.9</v>
      </c>
      <c r="H9" s="596">
        <f>E9/C9</f>
        <v>0.78260869565217395</v>
      </c>
    </row>
    <row r="10" spans="1:8" s="12" customFormat="1" ht="15" customHeight="1" x14ac:dyDescent="0.2">
      <c r="A10" s="156" t="s">
        <v>82</v>
      </c>
      <c r="B10" s="94" t="s">
        <v>76</v>
      </c>
      <c r="C10" s="357"/>
      <c r="D10" s="597"/>
      <c r="E10" s="598"/>
      <c r="F10" s="678"/>
      <c r="G10" s="599"/>
      <c r="H10" s="600"/>
    </row>
    <row r="11" spans="1:8" s="12" customFormat="1" ht="15" customHeight="1" x14ac:dyDescent="0.2">
      <c r="A11" s="157"/>
      <c r="B11" s="94" t="s">
        <v>85</v>
      </c>
      <c r="C11" s="357">
        <f>C13</f>
        <v>230000</v>
      </c>
      <c r="D11" s="693"/>
      <c r="E11" s="693"/>
      <c r="F11" s="694"/>
      <c r="G11" s="695"/>
      <c r="H11" s="696"/>
    </row>
    <row r="12" spans="1:8" s="12" customFormat="1" ht="12.75" customHeight="1" x14ac:dyDescent="0.2">
      <c r="A12" s="158" t="s">
        <v>84</v>
      </c>
      <c r="B12" s="349" t="s">
        <v>115</v>
      </c>
      <c r="C12" s="81"/>
      <c r="D12" s="345"/>
      <c r="E12" s="345"/>
      <c r="F12" s="679"/>
      <c r="G12" s="356"/>
      <c r="H12" s="367"/>
    </row>
    <row r="13" spans="1:8" s="4" customFormat="1" ht="12.75" customHeight="1" x14ac:dyDescent="0.2">
      <c r="A13" s="159">
        <v>3</v>
      </c>
      <c r="B13" s="350" t="s">
        <v>62</v>
      </c>
      <c r="C13" s="358">
        <f>C14</f>
        <v>230000</v>
      </c>
      <c r="D13" s="697"/>
      <c r="E13" s="697"/>
      <c r="F13" s="698"/>
      <c r="G13" s="699"/>
      <c r="H13" s="700"/>
    </row>
    <row r="14" spans="1:8" s="4" customFormat="1" ht="12.75" customHeight="1" x14ac:dyDescent="0.2">
      <c r="A14" s="160">
        <v>32</v>
      </c>
      <c r="B14" s="351" t="s">
        <v>30</v>
      </c>
      <c r="C14" s="359">
        <f>SUM(C15:C16)</f>
        <v>230000</v>
      </c>
      <c r="D14" s="701"/>
      <c r="E14" s="701"/>
      <c r="F14" s="702"/>
      <c r="G14" s="703"/>
      <c r="H14" s="704"/>
    </row>
    <row r="15" spans="1:8" s="10" customFormat="1" ht="12.75" customHeight="1" x14ac:dyDescent="0.2">
      <c r="A15" s="161">
        <v>323</v>
      </c>
      <c r="B15" s="352" t="s">
        <v>33</v>
      </c>
      <c r="C15" s="360"/>
      <c r="D15" s="344"/>
      <c r="E15" s="344"/>
      <c r="F15" s="680"/>
      <c r="G15" s="361"/>
      <c r="H15" s="368"/>
    </row>
    <row r="16" spans="1:8" s="4" customFormat="1" ht="12.75" customHeight="1" x14ac:dyDescent="0.2">
      <c r="A16" s="161">
        <v>329</v>
      </c>
      <c r="B16" s="352" t="s">
        <v>108</v>
      </c>
      <c r="C16" s="362">
        <v>230000</v>
      </c>
      <c r="D16" s="344"/>
      <c r="E16" s="344"/>
      <c r="F16" s="680"/>
      <c r="G16" s="354"/>
      <c r="H16" s="366"/>
    </row>
    <row r="17" spans="1:8" s="10" customFormat="1" ht="22.5" customHeight="1" x14ac:dyDescent="0.2">
      <c r="A17" s="155" t="s">
        <v>83</v>
      </c>
      <c r="B17" s="353" t="s">
        <v>86</v>
      </c>
      <c r="C17" s="355">
        <f>C19+C25+C32</f>
        <v>268000</v>
      </c>
      <c r="D17" s="705">
        <f>D19+D25+D32</f>
        <v>463000</v>
      </c>
      <c r="E17" s="705">
        <f>E19+E25</f>
        <v>163000</v>
      </c>
      <c r="F17" s="706">
        <f>D17/C17</f>
        <v>1.7276119402985075</v>
      </c>
      <c r="G17" s="707">
        <f>E17/D17</f>
        <v>0.35205183585313177</v>
      </c>
      <c r="H17" s="708">
        <f>E17/C17</f>
        <v>0.60820895522388063</v>
      </c>
    </row>
    <row r="18" spans="1:8" s="10" customFormat="1" ht="15" customHeight="1" x14ac:dyDescent="0.2">
      <c r="A18" s="156" t="s">
        <v>87</v>
      </c>
      <c r="B18" s="94" t="s">
        <v>88</v>
      </c>
      <c r="C18" s="357"/>
      <c r="D18" s="597"/>
      <c r="E18" s="597"/>
      <c r="F18" s="681"/>
      <c r="G18" s="601"/>
      <c r="H18" s="602"/>
    </row>
    <row r="19" spans="1:8" s="10" customFormat="1" ht="15" customHeight="1" x14ac:dyDescent="0.2">
      <c r="A19" s="162"/>
      <c r="B19" s="94" t="s">
        <v>85</v>
      </c>
      <c r="C19" s="357">
        <f>C21</f>
        <v>13000</v>
      </c>
      <c r="D19" s="693">
        <v>13000</v>
      </c>
      <c r="E19" s="693">
        <v>13000</v>
      </c>
      <c r="F19" s="709">
        <f>D19/C19</f>
        <v>1</v>
      </c>
      <c r="G19" s="695">
        <f>E19/D19</f>
        <v>1</v>
      </c>
      <c r="H19" s="696">
        <f>E19/C19</f>
        <v>1</v>
      </c>
    </row>
    <row r="20" spans="1:8" s="10" customFormat="1" ht="12.75" customHeight="1" x14ac:dyDescent="0.2">
      <c r="A20" s="158" t="s">
        <v>89</v>
      </c>
      <c r="B20" s="349" t="s">
        <v>115</v>
      </c>
      <c r="C20" s="81"/>
      <c r="D20" s="344"/>
      <c r="E20" s="344"/>
      <c r="F20" s="682"/>
      <c r="G20" s="361"/>
      <c r="H20" s="368"/>
    </row>
    <row r="21" spans="1:8" s="10" customFormat="1" ht="12.75" customHeight="1" x14ac:dyDescent="0.2">
      <c r="A21" s="159">
        <v>3</v>
      </c>
      <c r="B21" s="350" t="s">
        <v>62</v>
      </c>
      <c r="C21" s="358">
        <f t="shared" ref="C21:C22" si="1">C22</f>
        <v>13000</v>
      </c>
      <c r="D21" s="697"/>
      <c r="E21" s="697"/>
      <c r="F21" s="710"/>
      <c r="G21" s="699"/>
      <c r="H21" s="700"/>
    </row>
    <row r="22" spans="1:8" s="4" customFormat="1" ht="12.75" customHeight="1" x14ac:dyDescent="0.2">
      <c r="A22" s="160">
        <v>38</v>
      </c>
      <c r="B22" s="351" t="s">
        <v>63</v>
      </c>
      <c r="C22" s="359">
        <f t="shared" si="1"/>
        <v>13000</v>
      </c>
      <c r="D22" s="608"/>
      <c r="E22" s="608"/>
      <c r="F22" s="684"/>
      <c r="G22" s="609"/>
      <c r="H22" s="610"/>
    </row>
    <row r="23" spans="1:8" s="4" customFormat="1" ht="12.75" customHeight="1" x14ac:dyDescent="0.2">
      <c r="A23" s="161">
        <v>381</v>
      </c>
      <c r="B23" s="352" t="s">
        <v>64</v>
      </c>
      <c r="C23" s="362">
        <v>13000</v>
      </c>
      <c r="D23" s="344"/>
      <c r="E23" s="344"/>
      <c r="F23" s="682"/>
      <c r="G23" s="354"/>
      <c r="H23" s="366"/>
    </row>
    <row r="24" spans="1:8" ht="15" customHeight="1" x14ac:dyDescent="0.2">
      <c r="A24" s="156" t="s">
        <v>127</v>
      </c>
      <c r="B24" s="94" t="s">
        <v>128</v>
      </c>
      <c r="C24" s="357"/>
      <c r="D24" s="597"/>
      <c r="E24" s="597"/>
      <c r="F24" s="681"/>
      <c r="G24" s="603"/>
      <c r="H24" s="604"/>
    </row>
    <row r="25" spans="1:8" ht="15" customHeight="1" x14ac:dyDescent="0.2">
      <c r="A25" s="157"/>
      <c r="B25" s="94" t="s">
        <v>85</v>
      </c>
      <c r="C25" s="357">
        <f>C27</f>
        <v>200000</v>
      </c>
      <c r="D25" s="693">
        <v>150000</v>
      </c>
      <c r="E25" s="693">
        <v>150000</v>
      </c>
      <c r="F25" s="709">
        <f>D25/C25</f>
        <v>0.75</v>
      </c>
      <c r="G25" s="695">
        <f>E25/D25</f>
        <v>1</v>
      </c>
      <c r="H25" s="696">
        <f>E25/C25</f>
        <v>0.75</v>
      </c>
    </row>
    <row r="26" spans="1:8" ht="12.75" customHeight="1" x14ac:dyDescent="0.2">
      <c r="A26" s="158" t="s">
        <v>84</v>
      </c>
      <c r="B26" s="349" t="s">
        <v>115</v>
      </c>
      <c r="C26" s="81"/>
      <c r="D26" s="344"/>
      <c r="E26" s="344"/>
      <c r="F26" s="682"/>
      <c r="G26" s="204"/>
      <c r="H26" s="369"/>
    </row>
    <row r="27" spans="1:8" ht="12.75" customHeight="1" x14ac:dyDescent="0.2">
      <c r="A27" s="159">
        <v>3</v>
      </c>
      <c r="B27" s="350" t="s">
        <v>62</v>
      </c>
      <c r="C27" s="358">
        <f>C28</f>
        <v>200000</v>
      </c>
      <c r="D27" s="605"/>
      <c r="E27" s="605"/>
      <c r="F27" s="683"/>
      <c r="G27" s="606"/>
      <c r="H27" s="607"/>
    </row>
    <row r="28" spans="1:8" ht="12.75" customHeight="1" x14ac:dyDescent="0.2">
      <c r="A28" s="160">
        <v>32</v>
      </c>
      <c r="B28" s="351" t="s">
        <v>30</v>
      </c>
      <c r="C28" s="359">
        <f>SUM(C29:C30)</f>
        <v>200000</v>
      </c>
      <c r="D28" s="701"/>
      <c r="E28" s="701"/>
      <c r="F28" s="711"/>
      <c r="G28" s="703"/>
      <c r="H28" s="704"/>
    </row>
    <row r="29" spans="1:8" ht="12.75" customHeight="1" x14ac:dyDescent="0.2">
      <c r="A29" s="161">
        <v>323</v>
      </c>
      <c r="B29" s="352" t="s">
        <v>33</v>
      </c>
      <c r="C29" s="360">
        <v>30000</v>
      </c>
      <c r="D29" s="344"/>
      <c r="E29" s="344"/>
      <c r="F29" s="682"/>
      <c r="G29" s="204"/>
      <c r="H29" s="369"/>
    </row>
    <row r="30" spans="1:8" ht="12.75" customHeight="1" x14ac:dyDescent="0.2">
      <c r="A30" s="793">
        <v>329</v>
      </c>
      <c r="B30" s="794" t="s">
        <v>108</v>
      </c>
      <c r="C30" s="795">
        <v>170000</v>
      </c>
      <c r="D30" s="796"/>
      <c r="E30" s="796"/>
      <c r="F30" s="786"/>
      <c r="G30" s="787"/>
      <c r="H30" s="788"/>
    </row>
    <row r="31" spans="1:8" x14ac:dyDescent="0.2">
      <c r="A31" s="797" t="s">
        <v>450</v>
      </c>
      <c r="B31" s="774" t="s">
        <v>451</v>
      </c>
      <c r="C31" s="778"/>
      <c r="D31" s="782"/>
      <c r="E31" s="782"/>
      <c r="F31" s="790"/>
      <c r="G31" s="790"/>
      <c r="H31" s="790"/>
    </row>
    <row r="32" spans="1:8" x14ac:dyDescent="0.2">
      <c r="A32" s="820"/>
      <c r="B32" s="774" t="s">
        <v>85</v>
      </c>
      <c r="C32" s="778">
        <f>C34</f>
        <v>55000</v>
      </c>
      <c r="D32" s="855">
        <v>300000</v>
      </c>
      <c r="E32" s="855">
        <v>0</v>
      </c>
      <c r="F32" s="877">
        <f>D32/C32</f>
        <v>5.4545454545454541</v>
      </c>
      <c r="G32" s="877">
        <f>E32/D32</f>
        <v>0</v>
      </c>
      <c r="H32" s="877">
        <f>E32/C32</f>
        <v>0</v>
      </c>
    </row>
    <row r="33" spans="1:8" x14ac:dyDescent="0.2">
      <c r="A33" s="821" t="s">
        <v>84</v>
      </c>
      <c r="B33" s="775" t="s">
        <v>115</v>
      </c>
      <c r="C33" s="779"/>
      <c r="D33" s="783"/>
      <c r="E33" s="783"/>
      <c r="F33" s="789"/>
      <c r="G33" s="789"/>
      <c r="H33" s="789"/>
    </row>
    <row r="34" spans="1:8" x14ac:dyDescent="0.2">
      <c r="A34" s="822">
        <v>3</v>
      </c>
      <c r="B34" s="776" t="s">
        <v>62</v>
      </c>
      <c r="C34" s="780">
        <f>C35</f>
        <v>55000</v>
      </c>
      <c r="D34" s="784"/>
      <c r="E34" s="784"/>
      <c r="F34" s="791"/>
      <c r="G34" s="791"/>
      <c r="H34" s="791"/>
    </row>
    <row r="35" spans="1:8" x14ac:dyDescent="0.2">
      <c r="A35" s="823">
        <v>32</v>
      </c>
      <c r="B35" s="777" t="s">
        <v>30</v>
      </c>
      <c r="C35" s="781">
        <f>SUM(C36:C36)</f>
        <v>55000</v>
      </c>
      <c r="D35" s="785"/>
      <c r="E35" s="785"/>
      <c r="F35" s="792"/>
      <c r="G35" s="792"/>
      <c r="H35" s="792"/>
    </row>
    <row r="36" spans="1:8" x14ac:dyDescent="0.2">
      <c r="A36" s="824">
        <v>329</v>
      </c>
      <c r="B36" s="825" t="s">
        <v>108</v>
      </c>
      <c r="C36" s="826">
        <v>55000</v>
      </c>
      <c r="D36" s="783"/>
      <c r="E36" s="783"/>
      <c r="F36" s="789"/>
      <c r="G36" s="789"/>
      <c r="H36" s="789"/>
    </row>
    <row r="157" spans="1:1" x14ac:dyDescent="0.2">
      <c r="A157" s="41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15"/>
  <sheetViews>
    <sheetView topLeftCell="A174" workbookViewId="0">
      <selection activeCell="B188" sqref="B188"/>
    </sheetView>
  </sheetViews>
  <sheetFormatPr defaultRowHeight="12.75" x14ac:dyDescent="0.2"/>
  <cols>
    <col min="1" max="1" width="16.7109375" style="56" customWidth="1"/>
    <col min="2" max="2" width="45.28515625" style="15" customWidth="1"/>
    <col min="3" max="3" width="15" style="15" customWidth="1"/>
    <col min="4" max="5" width="15" customWidth="1"/>
    <col min="6" max="6" width="9.140625" customWidth="1"/>
  </cols>
  <sheetData>
    <row r="1" spans="1:45" s="8" customFormat="1" ht="30" customHeight="1" thickBot="1" x14ac:dyDescent="0.3">
      <c r="A1" s="96" t="s">
        <v>7</v>
      </c>
      <c r="B1" s="97" t="s">
        <v>47</v>
      </c>
      <c r="C1" s="541" t="s">
        <v>358</v>
      </c>
      <c r="D1" s="337" t="s">
        <v>327</v>
      </c>
      <c r="E1" s="337" t="s">
        <v>328</v>
      </c>
      <c r="F1" s="337" t="s">
        <v>308</v>
      </c>
      <c r="G1" s="337" t="s">
        <v>309</v>
      </c>
      <c r="H1" s="542" t="s">
        <v>310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</row>
    <row r="2" spans="1:45" s="38" customFormat="1" ht="12.75" customHeight="1" thickBot="1" x14ac:dyDescent="0.25">
      <c r="A2" s="522">
        <v>1</v>
      </c>
      <c r="B2" s="523">
        <v>2</v>
      </c>
      <c r="C2" s="543">
        <v>3</v>
      </c>
      <c r="D2" s="544">
        <v>4</v>
      </c>
      <c r="E2" s="544">
        <v>5</v>
      </c>
      <c r="F2" s="544">
        <v>6</v>
      </c>
      <c r="G2" s="544">
        <v>7</v>
      </c>
      <c r="H2" s="545">
        <v>8</v>
      </c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</row>
    <row r="3" spans="1:45" s="4" customFormat="1" ht="24.95" customHeight="1" thickBot="1" x14ac:dyDescent="0.3">
      <c r="A3" s="98" t="s">
        <v>50</v>
      </c>
      <c r="B3" s="373" t="s">
        <v>51</v>
      </c>
      <c r="C3" s="524">
        <f>C4+C611+C646</f>
        <v>22279000</v>
      </c>
      <c r="D3" s="546">
        <f>D4+D646+D611</f>
        <v>7494500</v>
      </c>
      <c r="E3" s="546">
        <f>E4+E611+E646</f>
        <v>7280500</v>
      </c>
      <c r="F3" s="575">
        <f t="shared" ref="F3:G6" si="0">D3/C3</f>
        <v>0.33639301584451725</v>
      </c>
      <c r="G3" s="575">
        <f t="shared" si="0"/>
        <v>0.97144572686636865</v>
      </c>
      <c r="H3" s="576">
        <f>E3/C3</f>
        <v>0.32678755778984692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</row>
    <row r="4" spans="1:45" s="4" customFormat="1" ht="24.95" customHeight="1" thickBot="1" x14ac:dyDescent="0.3">
      <c r="A4" s="526" t="s">
        <v>219</v>
      </c>
      <c r="B4" s="527" t="s">
        <v>65</v>
      </c>
      <c r="C4" s="528">
        <f>C5+C119+ C176+C187+C217+C242+C321+C336+C354+C409+C505+C439+C469+C499+C543+C560+C535</f>
        <v>11139000</v>
      </c>
      <c r="D4" s="547">
        <f>D119+D176+D187+D217+D242+D321+D336+D354+D409+D439+D469+D505+D535+D543+D560+D5</f>
        <v>5844000</v>
      </c>
      <c r="E4" s="547">
        <f>E5+E119+E176+E187+E217+E242+E321+E336+E354+E409+E439+E469+E505+E535+E543+E560</f>
        <v>5607000</v>
      </c>
      <c r="F4" s="577">
        <f t="shared" si="0"/>
        <v>0.52464314570428228</v>
      </c>
      <c r="G4" s="577">
        <f t="shared" si="0"/>
        <v>0.95944558521560575</v>
      </c>
      <c r="H4" s="578">
        <f>E4/C4</f>
        <v>0.50336654995960139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</row>
    <row r="5" spans="1:45" s="12" customFormat="1" ht="20.100000000000001" customHeight="1" x14ac:dyDescent="0.2">
      <c r="A5" s="892" t="s">
        <v>245</v>
      </c>
      <c r="B5" s="893"/>
      <c r="C5" s="525">
        <f>C6+C26+C93+C104+C112</f>
        <v>3643500</v>
      </c>
      <c r="D5" s="548">
        <f>D6+D26+D93+D104</f>
        <v>2702000</v>
      </c>
      <c r="E5" s="548">
        <f>E6+E26+E93+E104+E112</f>
        <v>2815000</v>
      </c>
      <c r="F5" s="579">
        <f t="shared" si="0"/>
        <v>0.74159462055715653</v>
      </c>
      <c r="G5" s="579">
        <f t="shared" si="0"/>
        <v>1.0418208734270911</v>
      </c>
      <c r="H5" s="580">
        <f>E5/C5</f>
        <v>0.77260875531768902</v>
      </c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</row>
    <row r="6" spans="1:45" s="12" customFormat="1" ht="15" customHeight="1" x14ac:dyDescent="0.2">
      <c r="A6" s="225" t="s">
        <v>262</v>
      </c>
      <c r="B6" s="341" t="s">
        <v>26</v>
      </c>
      <c r="C6" s="457">
        <f>C9</f>
        <v>1277000</v>
      </c>
      <c r="D6" s="534">
        <f>D9</f>
        <v>1402000</v>
      </c>
      <c r="E6" s="534">
        <f>E9</f>
        <v>1415000</v>
      </c>
      <c r="F6" s="581">
        <f t="shared" si="0"/>
        <v>1.0978856695379797</v>
      </c>
      <c r="G6" s="581">
        <f t="shared" si="0"/>
        <v>1.0092724679029956</v>
      </c>
      <c r="H6" s="582">
        <f>E6/C6</f>
        <v>1.1080657791699295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</row>
    <row r="7" spans="1:45" s="12" customFormat="1" ht="15" customHeight="1" x14ac:dyDescent="0.2">
      <c r="A7" s="226"/>
      <c r="B7" s="341" t="s">
        <v>137</v>
      </c>
      <c r="C7" s="457"/>
      <c r="D7" s="533"/>
      <c r="E7" s="533"/>
      <c r="F7" s="536"/>
      <c r="G7" s="536"/>
      <c r="H7" s="537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</row>
    <row r="8" spans="1:45" s="44" customFormat="1" ht="12.75" customHeight="1" x14ac:dyDescent="0.2">
      <c r="A8" s="227" t="s">
        <v>90</v>
      </c>
      <c r="B8" s="374" t="s">
        <v>116</v>
      </c>
      <c r="C8" s="458"/>
      <c r="D8" s="549"/>
      <c r="E8" s="549"/>
      <c r="F8" s="550"/>
      <c r="G8" s="550"/>
      <c r="H8" s="551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</row>
    <row r="9" spans="1:45" s="4" customFormat="1" ht="12.75" customHeight="1" x14ac:dyDescent="0.2">
      <c r="A9" s="228">
        <v>3</v>
      </c>
      <c r="B9" s="375" t="s">
        <v>62</v>
      </c>
      <c r="C9" s="459">
        <f>C10+C18</f>
        <v>1277000</v>
      </c>
      <c r="D9" s="566">
        <f>D10+D18</f>
        <v>1402000</v>
      </c>
      <c r="E9" s="566">
        <f>E10+E18</f>
        <v>1415000</v>
      </c>
      <c r="F9" s="583">
        <f t="shared" ref="F9:G10" si="1">D9/C9</f>
        <v>1.0978856695379797</v>
      </c>
      <c r="G9" s="583">
        <f t="shared" si="1"/>
        <v>1.0092724679029956</v>
      </c>
      <c r="H9" s="584">
        <f>E9/C9</f>
        <v>1.1080657791699295</v>
      </c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</row>
    <row r="10" spans="1:45" ht="12.75" customHeight="1" x14ac:dyDescent="0.2">
      <c r="A10" s="229">
        <v>31</v>
      </c>
      <c r="B10" s="376" t="s">
        <v>26</v>
      </c>
      <c r="C10" s="460">
        <f>C11+C13+C16</f>
        <v>1175000</v>
      </c>
      <c r="D10" s="567">
        <v>1300000</v>
      </c>
      <c r="E10" s="567">
        <v>1310000</v>
      </c>
      <c r="F10" s="585">
        <f t="shared" si="1"/>
        <v>1.1063829787234043</v>
      </c>
      <c r="G10" s="585">
        <f t="shared" si="1"/>
        <v>1.0076923076923077</v>
      </c>
      <c r="H10" s="586">
        <f>E10/C10</f>
        <v>1.1148936170212767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</row>
    <row r="11" spans="1:45" ht="12.75" customHeight="1" x14ac:dyDescent="0.2">
      <c r="A11" s="230">
        <v>311</v>
      </c>
      <c r="B11" s="377" t="s">
        <v>184</v>
      </c>
      <c r="C11" s="461">
        <f>C12</f>
        <v>950000</v>
      </c>
      <c r="D11" s="556"/>
      <c r="E11" s="556"/>
      <c r="F11" s="557"/>
      <c r="G11" s="557"/>
      <c r="H11" s="55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</row>
    <row r="12" spans="1:45" s="4" customFormat="1" ht="12.75" customHeight="1" x14ac:dyDescent="0.2">
      <c r="A12" s="231">
        <v>311</v>
      </c>
      <c r="B12" s="378" t="s">
        <v>67</v>
      </c>
      <c r="C12" s="462">
        <v>950000</v>
      </c>
      <c r="D12" s="559"/>
      <c r="E12" s="559"/>
      <c r="F12" s="550"/>
      <c r="G12" s="550"/>
      <c r="H12" s="551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</row>
    <row r="13" spans="1:45" ht="12.75" customHeight="1" x14ac:dyDescent="0.2">
      <c r="A13" s="230">
        <v>312</v>
      </c>
      <c r="B13" s="377" t="s">
        <v>28</v>
      </c>
      <c r="C13" s="461">
        <f>C14+C15</f>
        <v>55000</v>
      </c>
      <c r="D13" s="556"/>
      <c r="E13" s="556"/>
      <c r="F13" s="557"/>
      <c r="G13" s="557"/>
      <c r="H13" s="558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</row>
    <row r="14" spans="1:45" s="4" customFormat="1" ht="12.75" customHeight="1" x14ac:dyDescent="0.2">
      <c r="A14" s="231">
        <v>312</v>
      </c>
      <c r="B14" s="378" t="s">
        <v>28</v>
      </c>
      <c r="C14" s="462">
        <v>35000</v>
      </c>
      <c r="D14" s="559"/>
      <c r="E14" s="559"/>
      <c r="F14" s="550"/>
      <c r="G14" s="550"/>
      <c r="H14" s="551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</row>
    <row r="15" spans="1:45" ht="12.75" customHeight="1" x14ac:dyDescent="0.2">
      <c r="A15" s="231">
        <v>312</v>
      </c>
      <c r="B15" s="378" t="s">
        <v>341</v>
      </c>
      <c r="C15" s="462">
        <v>20000</v>
      </c>
      <c r="D15" s="559"/>
      <c r="E15" s="559"/>
      <c r="F15" s="550"/>
      <c r="G15" s="550"/>
      <c r="H15" s="551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</row>
    <row r="16" spans="1:45" ht="12.75" customHeight="1" x14ac:dyDescent="0.2">
      <c r="A16" s="230">
        <v>313</v>
      </c>
      <c r="B16" s="377" t="s">
        <v>111</v>
      </c>
      <c r="C16" s="461">
        <f>C17</f>
        <v>170000</v>
      </c>
      <c r="D16" s="556"/>
      <c r="E16" s="556"/>
      <c r="F16" s="557"/>
      <c r="G16" s="557"/>
      <c r="H16" s="55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</row>
    <row r="17" spans="1:45" ht="12.75" customHeight="1" x14ac:dyDescent="0.2">
      <c r="A17" s="232">
        <v>313</v>
      </c>
      <c r="B17" s="379" t="s">
        <v>472</v>
      </c>
      <c r="C17" s="463">
        <v>170000</v>
      </c>
      <c r="D17" s="559"/>
      <c r="E17" s="559"/>
      <c r="F17" s="550"/>
      <c r="G17" s="550"/>
      <c r="H17" s="551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</row>
    <row r="18" spans="1:45" s="4" customFormat="1" ht="12.75" customHeight="1" x14ac:dyDescent="0.2">
      <c r="A18" s="229">
        <v>32</v>
      </c>
      <c r="B18" s="376" t="s">
        <v>30</v>
      </c>
      <c r="C18" s="460">
        <f>C19</f>
        <v>102000</v>
      </c>
      <c r="D18" s="567">
        <v>102000</v>
      </c>
      <c r="E18" s="567">
        <v>105000</v>
      </c>
      <c r="F18" s="554">
        <f>D18/C18</f>
        <v>1</v>
      </c>
      <c r="G18" s="554">
        <f>E18/D18</f>
        <v>1.0294117647058822</v>
      </c>
      <c r="H18" s="555">
        <f>E18/C18</f>
        <v>1.0294117647058822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</row>
    <row r="19" spans="1:45" s="85" customFormat="1" ht="12.75" customHeight="1" x14ac:dyDescent="0.2">
      <c r="A19" s="230">
        <v>321</v>
      </c>
      <c r="B19" s="377" t="s">
        <v>185</v>
      </c>
      <c r="C19" s="461">
        <f>C20+C21+C22+C23+C24+C25</f>
        <v>102000</v>
      </c>
      <c r="D19" s="556"/>
      <c r="E19" s="556"/>
      <c r="F19" s="557"/>
      <c r="G19" s="557"/>
      <c r="H19" s="55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</row>
    <row r="20" spans="1:45" s="85" customFormat="1" ht="12.75" customHeight="1" x14ac:dyDescent="0.2">
      <c r="A20" s="231">
        <v>321</v>
      </c>
      <c r="B20" s="378" t="s">
        <v>143</v>
      </c>
      <c r="C20" s="462">
        <v>5000</v>
      </c>
      <c r="D20" s="559"/>
      <c r="E20" s="559"/>
      <c r="F20" s="550"/>
      <c r="G20" s="550"/>
      <c r="H20" s="551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</row>
    <row r="21" spans="1:45" s="85" customFormat="1" ht="12.75" customHeight="1" x14ac:dyDescent="0.2">
      <c r="A21" s="231">
        <v>321</v>
      </c>
      <c r="B21" s="378" t="s">
        <v>144</v>
      </c>
      <c r="C21" s="462">
        <v>20000</v>
      </c>
      <c r="D21" s="559"/>
      <c r="E21" s="559"/>
      <c r="F21" s="550"/>
      <c r="G21" s="550"/>
      <c r="H21" s="551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</row>
    <row r="22" spans="1:45" s="4" customFormat="1" ht="12.75" customHeight="1" x14ac:dyDescent="0.2">
      <c r="A22" s="232">
        <v>321</v>
      </c>
      <c r="B22" s="379" t="s">
        <v>145</v>
      </c>
      <c r="C22" s="463">
        <v>25000</v>
      </c>
      <c r="D22" s="559"/>
      <c r="E22" s="559"/>
      <c r="F22" s="550"/>
      <c r="G22" s="550"/>
      <c r="H22" s="551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</row>
    <row r="23" spans="1:45" s="4" customFormat="1" ht="12.75" customHeight="1" x14ac:dyDescent="0.2">
      <c r="A23" s="231">
        <v>321</v>
      </c>
      <c r="B23" s="378" t="s">
        <v>186</v>
      </c>
      <c r="C23" s="462">
        <v>10000</v>
      </c>
      <c r="D23" s="559"/>
      <c r="E23" s="559"/>
      <c r="F23" s="550"/>
      <c r="G23" s="550"/>
      <c r="H23" s="551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</row>
    <row r="24" spans="1:45" s="40" customFormat="1" ht="12.75" customHeight="1" x14ac:dyDescent="0.2">
      <c r="A24" s="231">
        <v>321</v>
      </c>
      <c r="B24" s="378" t="s">
        <v>187</v>
      </c>
      <c r="C24" s="462">
        <v>2000</v>
      </c>
      <c r="D24" s="559"/>
      <c r="E24" s="559"/>
      <c r="F24" s="550"/>
      <c r="G24" s="550"/>
      <c r="H24" s="551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</row>
    <row r="25" spans="1:45" s="40" customFormat="1" ht="12.75" customHeight="1" x14ac:dyDescent="0.2">
      <c r="A25" s="723">
        <v>321</v>
      </c>
      <c r="B25" s="378" t="s">
        <v>411</v>
      </c>
      <c r="C25" s="671">
        <v>40000</v>
      </c>
      <c r="D25" s="664"/>
      <c r="E25" s="664"/>
      <c r="F25" s="665"/>
      <c r="G25" s="665"/>
      <c r="H25" s="724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</row>
    <row r="26" spans="1:45" s="40" customFormat="1" ht="15" customHeight="1" x14ac:dyDescent="0.2">
      <c r="A26" s="233" t="s">
        <v>300</v>
      </c>
      <c r="B26" s="380" t="s">
        <v>30</v>
      </c>
      <c r="C26" s="457">
        <f>C29</f>
        <v>1720500</v>
      </c>
      <c r="D26" s="534">
        <v>1100000</v>
      </c>
      <c r="E26" s="534">
        <v>1200000</v>
      </c>
      <c r="F26" s="581">
        <f>D26/C26</f>
        <v>0.63934902644580061</v>
      </c>
      <c r="G26" s="581">
        <f>E26/D26</f>
        <v>1.0909090909090908</v>
      </c>
      <c r="H26" s="582">
        <f>E26/C26</f>
        <v>0.69747166521360071</v>
      </c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</row>
    <row r="27" spans="1:45" s="57" customFormat="1" ht="15" customHeight="1" x14ac:dyDescent="0.2">
      <c r="A27" s="234"/>
      <c r="B27" s="341" t="s">
        <v>137</v>
      </c>
      <c r="C27" s="464"/>
      <c r="D27" s="533"/>
      <c r="E27" s="533"/>
      <c r="F27" s="536"/>
      <c r="G27" s="536"/>
      <c r="H27" s="537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</row>
    <row r="28" spans="1:45" s="40" customFormat="1" ht="12.75" customHeight="1" x14ac:dyDescent="0.2">
      <c r="A28" s="235" t="s">
        <v>92</v>
      </c>
      <c r="B28" s="374" t="s">
        <v>116</v>
      </c>
      <c r="C28" s="465"/>
      <c r="D28" s="549"/>
      <c r="E28" s="549"/>
      <c r="F28" s="550"/>
      <c r="G28" s="550"/>
      <c r="H28" s="551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</row>
    <row r="29" spans="1:45" s="41" customFormat="1" ht="12.75" customHeight="1" x14ac:dyDescent="0.2">
      <c r="A29" s="236">
        <v>3</v>
      </c>
      <c r="B29" s="375" t="s">
        <v>62</v>
      </c>
      <c r="C29" s="466">
        <f>C30</f>
        <v>1720500</v>
      </c>
      <c r="D29" s="566"/>
      <c r="E29" s="566"/>
      <c r="F29" s="583"/>
      <c r="G29" s="583"/>
      <c r="H29" s="584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</row>
    <row r="30" spans="1:45" s="41" customFormat="1" ht="12.75" customHeight="1" x14ac:dyDescent="0.2">
      <c r="A30" s="237">
        <v>32</v>
      </c>
      <c r="B30" s="376" t="s">
        <v>30</v>
      </c>
      <c r="C30" s="467">
        <f>C31+C43+C74+C77</f>
        <v>1720500</v>
      </c>
      <c r="D30" s="567"/>
      <c r="E30" s="567"/>
      <c r="F30" s="585"/>
      <c r="G30" s="585"/>
      <c r="H30" s="586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</row>
    <row r="31" spans="1:45" s="58" customFormat="1" ht="12.75" customHeight="1" x14ac:dyDescent="0.2">
      <c r="A31" s="238">
        <v>322</v>
      </c>
      <c r="B31" s="381" t="s">
        <v>32</v>
      </c>
      <c r="C31" s="461">
        <f>C32+C33+C34+C35+C36+C37+C38+C39+C40+C41+C42</f>
        <v>304000</v>
      </c>
      <c r="D31" s="556"/>
      <c r="E31" s="556"/>
      <c r="F31" s="557"/>
      <c r="G31" s="557"/>
      <c r="H31" s="558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</row>
    <row r="32" spans="1:45" ht="12.75" customHeight="1" x14ac:dyDescent="0.2">
      <c r="A32" s="231">
        <v>322</v>
      </c>
      <c r="B32" s="378" t="s">
        <v>147</v>
      </c>
      <c r="C32" s="462">
        <v>30000</v>
      </c>
      <c r="D32" s="559"/>
      <c r="E32" s="559"/>
      <c r="F32" s="550"/>
      <c r="G32" s="550"/>
      <c r="H32" s="551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</row>
    <row r="33" spans="1:45" ht="12.75" customHeight="1" x14ac:dyDescent="0.2">
      <c r="A33" s="231">
        <v>322</v>
      </c>
      <c r="B33" s="378" t="s">
        <v>146</v>
      </c>
      <c r="C33" s="462">
        <v>6000</v>
      </c>
      <c r="D33" s="559"/>
      <c r="E33" s="559"/>
      <c r="F33" s="550"/>
      <c r="G33" s="550"/>
      <c r="H33" s="551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</row>
    <row r="34" spans="1:45" ht="12.75" customHeight="1" x14ac:dyDescent="0.2">
      <c r="A34" s="231">
        <v>322</v>
      </c>
      <c r="B34" s="378" t="s">
        <v>148</v>
      </c>
      <c r="C34" s="462">
        <v>6000</v>
      </c>
      <c r="D34" s="559"/>
      <c r="E34" s="559"/>
      <c r="F34" s="550"/>
      <c r="G34" s="550"/>
      <c r="H34" s="551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</row>
    <row r="35" spans="1:45" ht="12.75" customHeight="1" x14ac:dyDescent="0.2">
      <c r="A35" s="231">
        <v>322</v>
      </c>
      <c r="B35" s="378" t="s">
        <v>149</v>
      </c>
      <c r="C35" s="462">
        <v>85000</v>
      </c>
      <c r="D35" s="559"/>
      <c r="E35" s="559"/>
      <c r="F35" s="550"/>
      <c r="G35" s="550"/>
      <c r="H35" s="551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</row>
    <row r="36" spans="1:45" ht="12.75" customHeight="1" x14ac:dyDescent="0.2">
      <c r="A36" s="231">
        <v>322</v>
      </c>
      <c r="B36" s="378" t="s">
        <v>150</v>
      </c>
      <c r="C36" s="462">
        <v>80000</v>
      </c>
      <c r="D36" s="559"/>
      <c r="E36" s="559"/>
      <c r="F36" s="550"/>
      <c r="G36" s="550"/>
      <c r="H36" s="551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</row>
    <row r="37" spans="1:45" ht="12.75" customHeight="1" x14ac:dyDescent="0.2">
      <c r="A37" s="231">
        <v>322</v>
      </c>
      <c r="B37" s="378" t="s">
        <v>151</v>
      </c>
      <c r="C37" s="462">
        <v>8000</v>
      </c>
      <c r="D37" s="559"/>
      <c r="E37" s="559"/>
      <c r="F37" s="550"/>
      <c r="G37" s="550"/>
      <c r="H37" s="551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</row>
    <row r="38" spans="1:45" ht="12.75" customHeight="1" x14ac:dyDescent="0.2">
      <c r="A38" s="239">
        <v>322</v>
      </c>
      <c r="B38" s="382" t="s">
        <v>221</v>
      </c>
      <c r="C38" s="468">
        <v>10000</v>
      </c>
      <c r="D38" s="559"/>
      <c r="E38" s="559"/>
      <c r="F38" s="550"/>
      <c r="G38" s="550"/>
      <c r="H38" s="551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</row>
    <row r="39" spans="1:45" s="55" customFormat="1" ht="12.75" customHeight="1" x14ac:dyDescent="0.2">
      <c r="A39" s="231">
        <v>322</v>
      </c>
      <c r="B39" s="383" t="s">
        <v>222</v>
      </c>
      <c r="C39" s="468">
        <v>35000</v>
      </c>
      <c r="D39" s="559"/>
      <c r="E39" s="559"/>
      <c r="F39" s="550"/>
      <c r="G39" s="550"/>
      <c r="H39" s="551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</row>
    <row r="40" spans="1:45" ht="12.75" customHeight="1" x14ac:dyDescent="0.2">
      <c r="A40" s="231">
        <v>322</v>
      </c>
      <c r="B40" s="383" t="s">
        <v>121</v>
      </c>
      <c r="C40" s="468">
        <v>25000</v>
      </c>
      <c r="D40" s="559"/>
      <c r="E40" s="559"/>
      <c r="F40" s="550"/>
      <c r="G40" s="550"/>
      <c r="H40" s="551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</row>
    <row r="41" spans="1:45" ht="12.75" customHeight="1" x14ac:dyDescent="0.2">
      <c r="A41" s="231">
        <v>322</v>
      </c>
      <c r="B41" s="383" t="s">
        <v>152</v>
      </c>
      <c r="C41" s="468">
        <v>4000</v>
      </c>
      <c r="D41" s="559"/>
      <c r="E41" s="559"/>
      <c r="F41" s="550"/>
      <c r="G41" s="550"/>
      <c r="H41" s="551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</row>
    <row r="42" spans="1:45" ht="12.75" customHeight="1" x14ac:dyDescent="0.2">
      <c r="A42" s="231">
        <v>322</v>
      </c>
      <c r="B42" s="383" t="s">
        <v>153</v>
      </c>
      <c r="C42" s="468">
        <v>15000</v>
      </c>
      <c r="D42" s="559"/>
      <c r="E42" s="559"/>
      <c r="F42" s="550"/>
      <c r="G42" s="550"/>
      <c r="H42" s="551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</row>
    <row r="43" spans="1:45" ht="12.75" customHeight="1" x14ac:dyDescent="0.2">
      <c r="A43" s="240">
        <v>323</v>
      </c>
      <c r="B43" s="384" t="s">
        <v>33</v>
      </c>
      <c r="C43" s="469">
        <f>C44+C49+C54+C60+C67+C70</f>
        <v>1198000</v>
      </c>
      <c r="D43" s="560"/>
      <c r="E43" s="560"/>
      <c r="F43" s="561"/>
      <c r="G43" s="561"/>
      <c r="H43" s="562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ht="12.75" customHeight="1" x14ac:dyDescent="0.2">
      <c r="A44" s="241">
        <v>323</v>
      </c>
      <c r="B44" s="385" t="s">
        <v>238</v>
      </c>
      <c r="C44" s="470">
        <f>C45+C46+C47+C48</f>
        <v>155000</v>
      </c>
      <c r="D44" s="563"/>
      <c r="E44" s="563"/>
      <c r="F44" s="564"/>
      <c r="G44" s="564"/>
      <c r="H44" s="565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</row>
    <row r="45" spans="1:45" s="55" customFormat="1" ht="12.75" customHeight="1" x14ac:dyDescent="0.2">
      <c r="A45" s="231">
        <v>323</v>
      </c>
      <c r="B45" s="383" t="s">
        <v>154</v>
      </c>
      <c r="C45" s="468">
        <v>65000</v>
      </c>
      <c r="D45" s="559"/>
      <c r="E45" s="559"/>
      <c r="F45" s="550"/>
      <c r="G45" s="550"/>
      <c r="H45" s="551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ht="12.75" customHeight="1" x14ac:dyDescent="0.2">
      <c r="A46" s="231">
        <v>323</v>
      </c>
      <c r="B46" s="383" t="s">
        <v>155</v>
      </c>
      <c r="C46" s="468">
        <v>20000</v>
      </c>
      <c r="D46" s="559"/>
      <c r="E46" s="559"/>
      <c r="F46" s="550"/>
      <c r="G46" s="550"/>
      <c r="H46" s="551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</row>
    <row r="47" spans="1:45" ht="12.75" customHeight="1" x14ac:dyDescent="0.2">
      <c r="A47" s="231">
        <v>323</v>
      </c>
      <c r="B47" s="383" t="s">
        <v>156</v>
      </c>
      <c r="C47" s="468">
        <v>55000</v>
      </c>
      <c r="D47" s="559"/>
      <c r="E47" s="559"/>
      <c r="F47" s="550"/>
      <c r="G47" s="550"/>
      <c r="H47" s="551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s="55" customFormat="1" ht="12.75" customHeight="1" x14ac:dyDescent="0.2">
      <c r="A48" s="231">
        <v>323</v>
      </c>
      <c r="B48" s="383" t="s">
        <v>359</v>
      </c>
      <c r="C48" s="468">
        <v>15000</v>
      </c>
      <c r="D48" s="559"/>
      <c r="E48" s="559"/>
      <c r="F48" s="550"/>
      <c r="G48" s="550"/>
      <c r="H48" s="551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</row>
    <row r="49" spans="1:45" s="55" customFormat="1" ht="12.75" customHeight="1" x14ac:dyDescent="0.2">
      <c r="A49" s="242">
        <v>323</v>
      </c>
      <c r="B49" s="386" t="s">
        <v>157</v>
      </c>
      <c r="C49" s="471">
        <f>C50++C51+C52+C53</f>
        <v>100000</v>
      </c>
      <c r="D49" s="563"/>
      <c r="E49" s="563"/>
      <c r="F49" s="564"/>
      <c r="G49" s="564"/>
      <c r="H49" s="565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</row>
    <row r="50" spans="1:45" ht="12.75" customHeight="1" x14ac:dyDescent="0.2">
      <c r="A50" s="231">
        <v>323</v>
      </c>
      <c r="B50" s="383" t="s">
        <v>298</v>
      </c>
      <c r="C50" s="468">
        <v>45000</v>
      </c>
      <c r="D50" s="559"/>
      <c r="E50" s="559"/>
      <c r="F50" s="550"/>
      <c r="G50" s="550"/>
      <c r="H50" s="551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</row>
    <row r="51" spans="1:45" ht="12.75" customHeight="1" x14ac:dyDescent="0.2">
      <c r="A51" s="231">
        <v>323</v>
      </c>
      <c r="B51" s="383" t="s">
        <v>223</v>
      </c>
      <c r="C51" s="468">
        <v>5000</v>
      </c>
      <c r="D51" s="559"/>
      <c r="E51" s="559"/>
      <c r="F51" s="550"/>
      <c r="G51" s="550"/>
      <c r="H51" s="551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</row>
    <row r="52" spans="1:45" s="11" customFormat="1" ht="12.75" customHeight="1" x14ac:dyDescent="0.2">
      <c r="A52" s="231">
        <v>323</v>
      </c>
      <c r="B52" s="383" t="s">
        <v>158</v>
      </c>
      <c r="C52" s="468">
        <v>25000</v>
      </c>
      <c r="D52" s="559"/>
      <c r="E52" s="559"/>
      <c r="F52" s="550"/>
      <c r="G52" s="550"/>
      <c r="H52" s="551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</row>
    <row r="53" spans="1:45" s="11" customFormat="1" ht="12.75" customHeight="1" x14ac:dyDescent="0.2">
      <c r="A53" s="231">
        <v>323</v>
      </c>
      <c r="B53" s="383" t="s">
        <v>224</v>
      </c>
      <c r="C53" s="468">
        <v>25000</v>
      </c>
      <c r="D53" s="559"/>
      <c r="E53" s="559"/>
      <c r="F53" s="550"/>
      <c r="G53" s="550"/>
      <c r="H53" s="551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</row>
    <row r="54" spans="1:45" ht="12.75" customHeight="1" x14ac:dyDescent="0.2">
      <c r="A54" s="242">
        <v>323</v>
      </c>
      <c r="B54" s="386" t="s">
        <v>159</v>
      </c>
      <c r="C54" s="471">
        <f>C55+C56+C57+C58+C59</f>
        <v>240000</v>
      </c>
      <c r="D54" s="563"/>
      <c r="E54" s="563"/>
      <c r="F54" s="564"/>
      <c r="G54" s="564"/>
      <c r="H54" s="565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</row>
    <row r="55" spans="1:45" ht="12.75" customHeight="1" x14ac:dyDescent="0.2">
      <c r="A55" s="232">
        <v>323</v>
      </c>
      <c r="B55" s="387" t="s">
        <v>160</v>
      </c>
      <c r="C55" s="472">
        <v>30000</v>
      </c>
      <c r="D55" s="559"/>
      <c r="E55" s="559"/>
      <c r="F55" s="550"/>
      <c r="G55" s="550"/>
      <c r="H55" s="551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</row>
    <row r="56" spans="1:45" ht="12.75" customHeight="1" x14ac:dyDescent="0.2">
      <c r="A56" s="232">
        <v>323</v>
      </c>
      <c r="B56" s="387" t="s">
        <v>161</v>
      </c>
      <c r="C56" s="472">
        <v>20000</v>
      </c>
      <c r="D56" s="559"/>
      <c r="E56" s="559"/>
      <c r="F56" s="550"/>
      <c r="G56" s="550"/>
      <c r="H56" s="551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</row>
    <row r="57" spans="1:45" ht="12.75" customHeight="1" x14ac:dyDescent="0.2">
      <c r="A57" s="232">
        <v>323</v>
      </c>
      <c r="B57" s="387" t="s">
        <v>225</v>
      </c>
      <c r="C57" s="472">
        <v>160000</v>
      </c>
      <c r="D57" s="559"/>
      <c r="E57" s="559"/>
      <c r="F57" s="550"/>
      <c r="G57" s="550"/>
      <c r="H57" s="551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</row>
    <row r="58" spans="1:45" ht="12.75" customHeight="1" x14ac:dyDescent="0.2">
      <c r="A58" s="232">
        <v>323</v>
      </c>
      <c r="B58" s="387" t="s">
        <v>297</v>
      </c>
      <c r="C58" s="472">
        <v>10000</v>
      </c>
      <c r="D58" s="559"/>
      <c r="E58" s="559"/>
      <c r="F58" s="550"/>
      <c r="G58" s="550"/>
      <c r="H58" s="551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</row>
    <row r="59" spans="1:45" ht="12.75" customHeight="1" x14ac:dyDescent="0.2">
      <c r="A59" s="232">
        <v>323</v>
      </c>
      <c r="B59" s="387" t="s">
        <v>296</v>
      </c>
      <c r="C59" s="472">
        <v>20000</v>
      </c>
      <c r="D59" s="559"/>
      <c r="E59" s="559"/>
      <c r="F59" s="550"/>
      <c r="G59" s="550"/>
      <c r="H59" s="551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</row>
    <row r="60" spans="1:45" ht="12.75" customHeight="1" x14ac:dyDescent="0.2">
      <c r="A60" s="242">
        <v>323</v>
      </c>
      <c r="B60" s="386" t="s">
        <v>130</v>
      </c>
      <c r="C60" s="471">
        <f>C61+C62+C63+C64+C65+C66</f>
        <v>490000</v>
      </c>
      <c r="D60" s="563"/>
      <c r="E60" s="563"/>
      <c r="F60" s="564"/>
      <c r="G60" s="564"/>
      <c r="H60" s="565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</row>
    <row r="61" spans="1:45" s="62" customFormat="1" ht="12.75" customHeight="1" x14ac:dyDescent="0.2">
      <c r="A61" s="232">
        <v>323</v>
      </c>
      <c r="B61" s="387" t="s">
        <v>162</v>
      </c>
      <c r="C61" s="472">
        <v>30000</v>
      </c>
      <c r="D61" s="559"/>
      <c r="E61" s="559"/>
      <c r="F61" s="550"/>
      <c r="G61" s="550"/>
      <c r="H61" s="551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</row>
    <row r="62" spans="1:45" ht="12.75" customHeight="1" x14ac:dyDescent="0.2">
      <c r="A62" s="232">
        <v>323</v>
      </c>
      <c r="B62" s="387" t="s">
        <v>226</v>
      </c>
      <c r="C62" s="472">
        <v>10000</v>
      </c>
      <c r="D62" s="559"/>
      <c r="E62" s="559"/>
      <c r="F62" s="550"/>
      <c r="G62" s="550"/>
      <c r="H62" s="551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</row>
    <row r="63" spans="1:45" s="62" customFormat="1" ht="12.75" customHeight="1" x14ac:dyDescent="0.2">
      <c r="A63" s="232">
        <v>323</v>
      </c>
      <c r="B63" s="387" t="s">
        <v>163</v>
      </c>
      <c r="C63" s="472">
        <v>30000</v>
      </c>
      <c r="D63" s="559"/>
      <c r="E63" s="559"/>
      <c r="F63" s="550"/>
      <c r="G63" s="550"/>
      <c r="H63" s="551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</row>
    <row r="64" spans="1:45" s="62" customFormat="1" ht="12.75" customHeight="1" x14ac:dyDescent="0.2">
      <c r="A64" s="232">
        <v>323</v>
      </c>
      <c r="B64" s="387" t="s">
        <v>164</v>
      </c>
      <c r="C64" s="472">
        <v>100000</v>
      </c>
      <c r="D64" s="559"/>
      <c r="E64" s="559"/>
      <c r="F64" s="550"/>
      <c r="G64" s="550"/>
      <c r="H64" s="551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</row>
    <row r="65" spans="1:45" s="62" customFormat="1" ht="12.75" customHeight="1" x14ac:dyDescent="0.2">
      <c r="A65" s="232">
        <v>323</v>
      </c>
      <c r="B65" s="387" t="s">
        <v>165</v>
      </c>
      <c r="C65" s="472">
        <v>20000</v>
      </c>
      <c r="D65" s="559"/>
      <c r="E65" s="559"/>
      <c r="F65" s="550"/>
      <c r="G65" s="550"/>
      <c r="H65" s="551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</row>
    <row r="66" spans="1:45" ht="12.75" customHeight="1" x14ac:dyDescent="0.2">
      <c r="A66" s="232">
        <v>323</v>
      </c>
      <c r="B66" s="387" t="s">
        <v>166</v>
      </c>
      <c r="C66" s="472">
        <v>300000</v>
      </c>
      <c r="D66" s="559"/>
      <c r="E66" s="559"/>
      <c r="F66" s="550"/>
      <c r="G66" s="550"/>
      <c r="H66" s="551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</row>
    <row r="67" spans="1:45" ht="12.75" customHeight="1" x14ac:dyDescent="0.2">
      <c r="A67" s="242">
        <v>323</v>
      </c>
      <c r="B67" s="386" t="s">
        <v>131</v>
      </c>
      <c r="C67" s="471">
        <f>C68+C69</f>
        <v>40000</v>
      </c>
      <c r="D67" s="563"/>
      <c r="E67" s="563"/>
      <c r="F67" s="564"/>
      <c r="G67" s="564"/>
      <c r="H67" s="565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</row>
    <row r="68" spans="1:45" ht="12.75" customHeight="1" x14ac:dyDescent="0.2">
      <c r="A68" s="232">
        <v>323</v>
      </c>
      <c r="B68" s="387" t="s">
        <v>167</v>
      </c>
      <c r="C68" s="472">
        <v>25000</v>
      </c>
      <c r="D68" s="559"/>
      <c r="E68" s="559"/>
      <c r="F68" s="550"/>
      <c r="G68" s="550"/>
      <c r="H68" s="551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</row>
    <row r="69" spans="1:45" ht="12.75" customHeight="1" x14ac:dyDescent="0.2">
      <c r="A69" s="232">
        <v>323</v>
      </c>
      <c r="B69" s="387" t="s">
        <v>168</v>
      </c>
      <c r="C69" s="472">
        <v>15000</v>
      </c>
      <c r="D69" s="559"/>
      <c r="E69" s="559"/>
      <c r="F69" s="550"/>
      <c r="G69" s="550"/>
      <c r="H69" s="551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</row>
    <row r="70" spans="1:45" ht="12.75" customHeight="1" x14ac:dyDescent="0.2">
      <c r="A70" s="242">
        <v>323</v>
      </c>
      <c r="B70" s="386" t="s">
        <v>132</v>
      </c>
      <c r="C70" s="471">
        <f>C71+C72+C73</f>
        <v>173000</v>
      </c>
      <c r="D70" s="563"/>
      <c r="E70" s="563"/>
      <c r="F70" s="564"/>
      <c r="G70" s="564"/>
      <c r="H70" s="565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</row>
    <row r="71" spans="1:45" ht="12.75" customHeight="1" x14ac:dyDescent="0.2">
      <c r="A71" s="232">
        <v>323</v>
      </c>
      <c r="B71" s="387" t="s">
        <v>169</v>
      </c>
      <c r="C71" s="472">
        <v>150000</v>
      </c>
      <c r="D71" s="559"/>
      <c r="E71" s="559"/>
      <c r="F71" s="550"/>
      <c r="G71" s="550"/>
      <c r="H71" s="551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</row>
    <row r="72" spans="1:45" ht="12.75" customHeight="1" x14ac:dyDescent="0.2">
      <c r="A72" s="232">
        <v>323</v>
      </c>
      <c r="B72" s="387" t="s">
        <v>295</v>
      </c>
      <c r="C72" s="472">
        <v>3000</v>
      </c>
      <c r="D72" s="559"/>
      <c r="E72" s="559"/>
      <c r="F72" s="550"/>
      <c r="G72" s="550"/>
      <c r="H72" s="551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</row>
    <row r="73" spans="1:45" ht="12.75" customHeight="1" x14ac:dyDescent="0.2">
      <c r="A73" s="232">
        <v>323</v>
      </c>
      <c r="B73" s="387" t="s">
        <v>170</v>
      </c>
      <c r="C73" s="472">
        <v>20000</v>
      </c>
      <c r="D73" s="559"/>
      <c r="E73" s="559"/>
      <c r="F73" s="550"/>
      <c r="G73" s="550"/>
      <c r="H73" s="551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</row>
    <row r="74" spans="1:45" s="55" customFormat="1" ht="12.75" customHeight="1" x14ac:dyDescent="0.2">
      <c r="A74" s="243">
        <v>324</v>
      </c>
      <c r="B74" s="388" t="s">
        <v>171</v>
      </c>
      <c r="C74" s="473">
        <f>C75+C76</f>
        <v>3000</v>
      </c>
      <c r="D74" s="556"/>
      <c r="E74" s="556"/>
      <c r="F74" s="557"/>
      <c r="G74" s="557"/>
      <c r="H74" s="558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</row>
    <row r="75" spans="1:45" ht="12.75" customHeight="1" x14ac:dyDescent="0.2">
      <c r="A75" s="232">
        <v>324</v>
      </c>
      <c r="B75" s="387" t="s">
        <v>172</v>
      </c>
      <c r="C75" s="472">
        <v>2000</v>
      </c>
      <c r="D75" s="559"/>
      <c r="E75" s="559"/>
      <c r="F75" s="550"/>
      <c r="G75" s="550"/>
      <c r="H75" s="551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</row>
    <row r="76" spans="1:45" ht="12.75" customHeight="1" x14ac:dyDescent="0.2">
      <c r="A76" s="232">
        <v>324</v>
      </c>
      <c r="B76" s="387" t="s">
        <v>173</v>
      </c>
      <c r="C76" s="472">
        <v>1000</v>
      </c>
      <c r="D76" s="559"/>
      <c r="E76" s="559"/>
      <c r="F76" s="550"/>
      <c r="G76" s="550"/>
      <c r="H76" s="551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</row>
    <row r="77" spans="1:45" ht="12.75" customHeight="1" x14ac:dyDescent="0.2">
      <c r="A77" s="230">
        <v>329</v>
      </c>
      <c r="B77" s="388" t="s">
        <v>34</v>
      </c>
      <c r="C77" s="473">
        <f>C78+C82+C84+C89+C91</f>
        <v>215500</v>
      </c>
      <c r="D77" s="556"/>
      <c r="E77" s="556"/>
      <c r="F77" s="557"/>
      <c r="G77" s="557"/>
      <c r="H77" s="558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</row>
    <row r="78" spans="1:45" s="55" customFormat="1" ht="12.75" customHeight="1" x14ac:dyDescent="0.2">
      <c r="A78" s="242">
        <v>329</v>
      </c>
      <c r="B78" s="385" t="s">
        <v>133</v>
      </c>
      <c r="C78" s="470">
        <f>C79+C80+C81</f>
        <v>37500</v>
      </c>
      <c r="D78" s="563"/>
      <c r="E78" s="563"/>
      <c r="F78" s="564"/>
      <c r="G78" s="564"/>
      <c r="H78" s="565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</row>
    <row r="79" spans="1:45" s="55" customFormat="1" ht="12.75" customHeight="1" x14ac:dyDescent="0.2">
      <c r="A79" s="232">
        <v>329</v>
      </c>
      <c r="B79" s="379" t="s">
        <v>174</v>
      </c>
      <c r="C79" s="463">
        <v>2500</v>
      </c>
      <c r="D79" s="559"/>
      <c r="E79" s="559"/>
      <c r="F79" s="550"/>
      <c r="G79" s="550"/>
      <c r="H79" s="551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</row>
    <row r="80" spans="1:45" ht="12.75" customHeight="1" x14ac:dyDescent="0.2">
      <c r="A80" s="232">
        <v>329</v>
      </c>
      <c r="B80" s="387" t="s">
        <v>175</v>
      </c>
      <c r="C80" s="472">
        <v>15000</v>
      </c>
      <c r="D80" s="559"/>
      <c r="E80" s="559"/>
      <c r="F80" s="550"/>
      <c r="G80" s="550"/>
      <c r="H80" s="551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</row>
    <row r="81" spans="1:45" ht="12.75" customHeight="1" x14ac:dyDescent="0.2">
      <c r="A81" s="232">
        <v>329</v>
      </c>
      <c r="B81" s="379" t="s">
        <v>176</v>
      </c>
      <c r="C81" s="463">
        <v>20000</v>
      </c>
      <c r="D81" s="559"/>
      <c r="E81" s="559"/>
      <c r="F81" s="550"/>
      <c r="G81" s="550"/>
      <c r="H81" s="551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</row>
    <row r="82" spans="1:45" ht="12.75" customHeight="1" x14ac:dyDescent="0.2">
      <c r="A82" s="242">
        <v>329</v>
      </c>
      <c r="B82" s="385" t="s">
        <v>123</v>
      </c>
      <c r="C82" s="470">
        <f>C83</f>
        <v>60000</v>
      </c>
      <c r="D82" s="563"/>
      <c r="E82" s="563"/>
      <c r="F82" s="564"/>
      <c r="G82" s="564"/>
      <c r="H82" s="565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</row>
    <row r="83" spans="1:45" s="55" customFormat="1" ht="12.75" customHeight="1" x14ac:dyDescent="0.2">
      <c r="A83" s="232">
        <v>329</v>
      </c>
      <c r="B83" s="379" t="s">
        <v>123</v>
      </c>
      <c r="C83" s="463">
        <v>60000</v>
      </c>
      <c r="D83" s="559"/>
      <c r="E83" s="559"/>
      <c r="F83" s="550"/>
      <c r="G83" s="550"/>
      <c r="H83" s="551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</row>
    <row r="84" spans="1:45" s="55" customFormat="1" ht="12.75" customHeight="1" x14ac:dyDescent="0.2">
      <c r="A84" s="242">
        <v>329</v>
      </c>
      <c r="B84" s="385" t="s">
        <v>177</v>
      </c>
      <c r="C84" s="470">
        <f>C85+C86+C87+C88</f>
        <v>8000</v>
      </c>
      <c r="D84" s="563"/>
      <c r="E84" s="563"/>
      <c r="F84" s="564"/>
      <c r="G84" s="564"/>
      <c r="H84" s="565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</row>
    <row r="85" spans="1:45" ht="12.75" customHeight="1" x14ac:dyDescent="0.2">
      <c r="A85" s="232">
        <v>329</v>
      </c>
      <c r="B85" s="379" t="s">
        <v>178</v>
      </c>
      <c r="C85" s="463">
        <v>2000</v>
      </c>
      <c r="D85" s="559"/>
      <c r="E85" s="559"/>
      <c r="F85" s="550"/>
      <c r="G85" s="550"/>
      <c r="H85" s="551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</row>
    <row r="86" spans="1:45" ht="12.75" customHeight="1" x14ac:dyDescent="0.2">
      <c r="A86" s="232">
        <v>329</v>
      </c>
      <c r="B86" s="379" t="s">
        <v>179</v>
      </c>
      <c r="C86" s="463">
        <v>2000</v>
      </c>
      <c r="D86" s="559"/>
      <c r="E86" s="559"/>
      <c r="F86" s="550"/>
      <c r="G86" s="550"/>
      <c r="H86" s="551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</row>
    <row r="87" spans="1:45" ht="12.75" customHeight="1" x14ac:dyDescent="0.2">
      <c r="A87" s="232">
        <v>329</v>
      </c>
      <c r="B87" s="379" t="s">
        <v>180</v>
      </c>
      <c r="C87" s="463">
        <v>2000</v>
      </c>
      <c r="D87" s="559"/>
      <c r="E87" s="559"/>
      <c r="F87" s="550"/>
      <c r="G87" s="550"/>
      <c r="H87" s="551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</row>
    <row r="88" spans="1:45" ht="12.75" customHeight="1" x14ac:dyDescent="0.2">
      <c r="A88" s="232">
        <v>329</v>
      </c>
      <c r="B88" s="379" t="s">
        <v>181</v>
      </c>
      <c r="C88" s="463">
        <v>2000</v>
      </c>
      <c r="D88" s="559"/>
      <c r="E88" s="559"/>
      <c r="F88" s="550"/>
      <c r="G88" s="550"/>
      <c r="H88" s="551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</row>
    <row r="89" spans="1:45" s="55" customFormat="1" ht="12.75" customHeight="1" x14ac:dyDescent="0.2">
      <c r="A89" s="242">
        <v>329</v>
      </c>
      <c r="B89" s="385" t="s">
        <v>182</v>
      </c>
      <c r="C89" s="470">
        <f>C90</f>
        <v>10000</v>
      </c>
      <c r="D89" s="563"/>
      <c r="E89" s="563"/>
      <c r="F89" s="564"/>
      <c r="G89" s="564"/>
      <c r="H89" s="565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</row>
    <row r="90" spans="1:45" ht="12.75" customHeight="1" x14ac:dyDescent="0.2">
      <c r="A90" s="232">
        <v>329</v>
      </c>
      <c r="B90" s="379" t="s">
        <v>182</v>
      </c>
      <c r="C90" s="463">
        <v>10000</v>
      </c>
      <c r="D90" s="559"/>
      <c r="E90" s="559"/>
      <c r="F90" s="550"/>
      <c r="G90" s="550"/>
      <c r="H90" s="551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</row>
    <row r="91" spans="1:45" s="11" customFormat="1" ht="12.75" customHeight="1" x14ac:dyDescent="0.2">
      <c r="A91" s="242">
        <v>329</v>
      </c>
      <c r="B91" s="385" t="s">
        <v>34</v>
      </c>
      <c r="C91" s="470">
        <f>C92</f>
        <v>100000</v>
      </c>
      <c r="D91" s="563"/>
      <c r="E91" s="563"/>
      <c r="F91" s="564"/>
      <c r="G91" s="564"/>
      <c r="H91" s="565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</row>
    <row r="92" spans="1:45" s="11" customFormat="1" ht="12.75" customHeight="1" x14ac:dyDescent="0.2">
      <c r="A92" s="244">
        <v>329</v>
      </c>
      <c r="B92" s="379" t="s">
        <v>34</v>
      </c>
      <c r="C92" s="463">
        <v>100000</v>
      </c>
      <c r="D92" s="559"/>
      <c r="E92" s="559"/>
      <c r="F92" s="550"/>
      <c r="G92" s="550"/>
      <c r="H92" s="551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</row>
    <row r="93" spans="1:45" s="17" customFormat="1" ht="15" customHeight="1" x14ac:dyDescent="0.2">
      <c r="A93" s="245" t="s">
        <v>481</v>
      </c>
      <c r="B93" s="389" t="s">
        <v>35</v>
      </c>
      <c r="C93" s="457">
        <f>C96</f>
        <v>166000</v>
      </c>
      <c r="D93" s="534">
        <v>100000</v>
      </c>
      <c r="E93" s="534">
        <v>100000</v>
      </c>
      <c r="F93" s="878">
        <f>D93/C93</f>
        <v>0.60240963855421692</v>
      </c>
      <c r="G93" s="878">
        <f>E93/D93</f>
        <v>1</v>
      </c>
      <c r="H93" s="879">
        <f>E93/C93</f>
        <v>0.60240963855421692</v>
      </c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</row>
    <row r="94" spans="1:45" s="17" customFormat="1" ht="15" customHeight="1" x14ac:dyDescent="0.2">
      <c r="A94" s="246"/>
      <c r="B94" s="341" t="s">
        <v>137</v>
      </c>
      <c r="C94" s="531"/>
      <c r="D94" s="535"/>
      <c r="E94" s="535"/>
      <c r="F94" s="536"/>
      <c r="G94" s="536"/>
      <c r="H94" s="537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</row>
    <row r="95" spans="1:45" s="53" customFormat="1" ht="12.75" customHeight="1" x14ac:dyDescent="0.2">
      <c r="A95" s="247" t="s">
        <v>138</v>
      </c>
      <c r="B95" s="390" t="s">
        <v>116</v>
      </c>
      <c r="C95" s="463"/>
      <c r="D95" s="559"/>
      <c r="E95" s="559"/>
      <c r="F95" s="550"/>
      <c r="G95" s="550"/>
      <c r="H95" s="551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</row>
    <row r="96" spans="1:45" s="17" customFormat="1" ht="12.75" customHeight="1" x14ac:dyDescent="0.2">
      <c r="A96" s="248">
        <v>3</v>
      </c>
      <c r="B96" s="375" t="s">
        <v>62</v>
      </c>
      <c r="C96" s="459">
        <f t="shared" ref="C96:C97" si="2">C97</f>
        <v>166000</v>
      </c>
      <c r="D96" s="566"/>
      <c r="E96" s="566"/>
      <c r="F96" s="583">
        <f t="shared" ref="F96:F98" si="3">D96/C96</f>
        <v>0</v>
      </c>
      <c r="G96" s="583"/>
      <c r="H96" s="584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</row>
    <row r="97" spans="1:45" s="17" customFormat="1" ht="12.75" customHeight="1" x14ac:dyDescent="0.2">
      <c r="A97" s="249">
        <v>34</v>
      </c>
      <c r="B97" s="391" t="s">
        <v>35</v>
      </c>
      <c r="C97" s="460">
        <f t="shared" si="2"/>
        <v>166000</v>
      </c>
      <c r="D97" s="567"/>
      <c r="E97" s="567"/>
      <c r="F97" s="585">
        <f t="shared" si="3"/>
        <v>0</v>
      </c>
      <c r="G97" s="585"/>
      <c r="H97" s="586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</row>
    <row r="98" spans="1:45" s="17" customFormat="1" ht="12.75" customHeight="1" x14ac:dyDescent="0.2">
      <c r="A98" s="250">
        <v>343</v>
      </c>
      <c r="B98" s="377" t="s">
        <v>36</v>
      </c>
      <c r="C98" s="461">
        <f>C99+C100+C101+C102+C103</f>
        <v>166000</v>
      </c>
      <c r="D98" s="556"/>
      <c r="E98" s="556"/>
      <c r="F98" s="557">
        <f t="shared" si="3"/>
        <v>0</v>
      </c>
      <c r="G98" s="557"/>
      <c r="H98" s="558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</row>
    <row r="99" spans="1:45" s="17" customFormat="1" ht="12.75" customHeight="1" x14ac:dyDescent="0.2">
      <c r="A99" s="251">
        <v>343</v>
      </c>
      <c r="B99" s="392" t="s">
        <v>122</v>
      </c>
      <c r="C99" s="463">
        <v>60000</v>
      </c>
      <c r="D99" s="559"/>
      <c r="E99" s="559"/>
      <c r="F99" s="550"/>
      <c r="G99" s="550"/>
      <c r="H99" s="551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</row>
    <row r="100" spans="1:45" s="17" customFormat="1" ht="12.75" customHeight="1" x14ac:dyDescent="0.2">
      <c r="A100" s="251">
        <v>343</v>
      </c>
      <c r="B100" s="392" t="s">
        <v>228</v>
      </c>
      <c r="C100" s="463">
        <v>3000</v>
      </c>
      <c r="D100" s="559"/>
      <c r="E100" s="559"/>
      <c r="F100" s="550"/>
      <c r="G100" s="550"/>
      <c r="H100" s="551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</row>
    <row r="101" spans="1:45" s="17" customFormat="1" ht="12.75" customHeight="1" x14ac:dyDescent="0.2">
      <c r="A101" s="251">
        <v>343</v>
      </c>
      <c r="B101" s="392" t="s">
        <v>227</v>
      </c>
      <c r="C101" s="463">
        <v>8000</v>
      </c>
      <c r="D101" s="559"/>
      <c r="E101" s="559"/>
      <c r="F101" s="550"/>
      <c r="G101" s="550"/>
      <c r="H101" s="551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</row>
    <row r="102" spans="1:45" s="17" customFormat="1" ht="12.75" customHeight="1" x14ac:dyDescent="0.2">
      <c r="A102" s="251">
        <v>343</v>
      </c>
      <c r="B102" s="392" t="s">
        <v>183</v>
      </c>
      <c r="C102" s="463">
        <v>45000</v>
      </c>
      <c r="D102" s="559"/>
      <c r="E102" s="559"/>
      <c r="F102" s="550"/>
      <c r="G102" s="550"/>
      <c r="H102" s="551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</row>
    <row r="103" spans="1:45" s="17" customFormat="1" ht="12.75" customHeight="1" x14ac:dyDescent="0.2">
      <c r="A103" s="725">
        <v>343</v>
      </c>
      <c r="B103" s="392" t="s">
        <v>360</v>
      </c>
      <c r="C103" s="663">
        <v>50000</v>
      </c>
      <c r="D103" s="664"/>
      <c r="E103" s="664"/>
      <c r="F103" s="665"/>
      <c r="G103" s="665"/>
      <c r="H103" s="724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</row>
    <row r="104" spans="1:45" s="17" customFormat="1" ht="15" customHeight="1" x14ac:dyDescent="0.2">
      <c r="A104" s="252" t="s">
        <v>134</v>
      </c>
      <c r="B104" s="340" t="s">
        <v>139</v>
      </c>
      <c r="C104" s="474">
        <f>C107</f>
        <v>400000</v>
      </c>
      <c r="D104" s="534">
        <v>100000</v>
      </c>
      <c r="E104" s="534">
        <v>100000</v>
      </c>
      <c r="F104" s="581">
        <f>D104/C104</f>
        <v>0.25</v>
      </c>
      <c r="G104" s="581">
        <f>E104/D104</f>
        <v>1</v>
      </c>
      <c r="H104" s="582">
        <f>E104/C104</f>
        <v>0.25</v>
      </c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</row>
    <row r="105" spans="1:45" s="17" customFormat="1" ht="15" customHeight="1" x14ac:dyDescent="0.2">
      <c r="A105" s="253" t="s">
        <v>250</v>
      </c>
      <c r="B105" s="341" t="s">
        <v>137</v>
      </c>
      <c r="C105" s="457"/>
      <c r="D105" s="533"/>
      <c r="E105" s="533"/>
      <c r="F105" s="536"/>
      <c r="G105" s="536"/>
      <c r="H105" s="537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</row>
    <row r="106" spans="1:45" s="53" customFormat="1" ht="12.75" customHeight="1" x14ac:dyDescent="0.2">
      <c r="A106" s="254" t="s">
        <v>93</v>
      </c>
      <c r="B106" s="393" t="s">
        <v>116</v>
      </c>
      <c r="C106" s="458"/>
      <c r="D106" s="549"/>
      <c r="E106" s="549"/>
      <c r="F106" s="550"/>
      <c r="G106" s="550"/>
      <c r="H106" s="551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</row>
    <row r="107" spans="1:45" s="17" customFormat="1" ht="12.75" customHeight="1" x14ac:dyDescent="0.2">
      <c r="A107" s="255">
        <v>4</v>
      </c>
      <c r="B107" s="394" t="s">
        <v>124</v>
      </c>
      <c r="C107" s="475">
        <f>C108</f>
        <v>400000</v>
      </c>
      <c r="D107" s="566"/>
      <c r="E107" s="566"/>
      <c r="F107" s="583">
        <f t="shared" ref="F107:F108" si="4">D107/C107</f>
        <v>0</v>
      </c>
      <c r="G107" s="583"/>
      <c r="H107" s="584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</row>
    <row r="108" spans="1:45" s="17" customFormat="1" ht="12.75" customHeight="1" x14ac:dyDescent="0.2">
      <c r="A108" s="256">
        <v>41</v>
      </c>
      <c r="B108" s="395" t="s">
        <v>135</v>
      </c>
      <c r="C108" s="460">
        <f>C109</f>
        <v>400000</v>
      </c>
      <c r="D108" s="567"/>
      <c r="E108" s="567"/>
      <c r="F108" s="585">
        <f t="shared" si="4"/>
        <v>0</v>
      </c>
      <c r="G108" s="585"/>
      <c r="H108" s="586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</row>
    <row r="109" spans="1:45" s="17" customFormat="1" ht="12.75" customHeight="1" x14ac:dyDescent="0.2">
      <c r="A109" s="257">
        <v>412</v>
      </c>
      <c r="B109" s="381" t="s">
        <v>59</v>
      </c>
      <c r="C109" s="476">
        <f>C110+C111</f>
        <v>400000</v>
      </c>
      <c r="D109" s="556"/>
      <c r="E109" s="556"/>
      <c r="F109" s="557">
        <f>D109/C109</f>
        <v>0</v>
      </c>
      <c r="G109" s="557"/>
      <c r="H109" s="558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</row>
    <row r="110" spans="1:45" s="53" customFormat="1" ht="12.75" customHeight="1" x14ac:dyDescent="0.2">
      <c r="A110" s="232">
        <v>412</v>
      </c>
      <c r="B110" s="379" t="s">
        <v>305</v>
      </c>
      <c r="C110" s="463">
        <v>150000</v>
      </c>
      <c r="D110" s="559"/>
      <c r="E110" s="559"/>
      <c r="F110" s="550"/>
      <c r="G110" s="550"/>
      <c r="H110" s="551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</row>
    <row r="111" spans="1:45" s="17" customFormat="1" ht="12.75" customHeight="1" x14ac:dyDescent="0.2">
      <c r="A111" s="666">
        <v>412</v>
      </c>
      <c r="B111" s="667" t="s">
        <v>361</v>
      </c>
      <c r="C111" s="663">
        <v>250000</v>
      </c>
      <c r="D111" s="664"/>
      <c r="E111" s="664"/>
      <c r="F111" s="665"/>
      <c r="G111" s="665"/>
      <c r="H111" s="665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</row>
    <row r="112" spans="1:45" s="17" customFormat="1" ht="15" customHeight="1" x14ac:dyDescent="0.2">
      <c r="A112" s="259" t="s">
        <v>352</v>
      </c>
      <c r="B112" s="397" t="s">
        <v>362</v>
      </c>
      <c r="C112" s="457">
        <f>C115</f>
        <v>80000</v>
      </c>
      <c r="D112" s="534">
        <v>0</v>
      </c>
      <c r="E112" s="534">
        <v>0</v>
      </c>
      <c r="F112" s="581">
        <f>D112/C112</f>
        <v>0</v>
      </c>
      <c r="G112" s="581">
        <v>0</v>
      </c>
      <c r="H112" s="582">
        <f>E112/C112</f>
        <v>0</v>
      </c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</row>
    <row r="113" spans="1:45" s="17" customFormat="1" ht="15" customHeight="1" x14ac:dyDescent="0.2">
      <c r="A113" s="260"/>
      <c r="B113" s="341" t="s">
        <v>137</v>
      </c>
      <c r="C113" s="464"/>
      <c r="D113" s="533"/>
      <c r="E113" s="533"/>
      <c r="F113" s="536"/>
      <c r="G113" s="536"/>
      <c r="H113" s="537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</row>
    <row r="114" spans="1:45" s="17" customFormat="1" ht="12.75" customHeight="1" x14ac:dyDescent="0.2">
      <c r="A114" s="261" t="s">
        <v>98</v>
      </c>
      <c r="B114" s="374" t="s">
        <v>115</v>
      </c>
      <c r="C114" s="458"/>
      <c r="D114" s="549"/>
      <c r="E114" s="549"/>
      <c r="F114" s="550"/>
      <c r="G114" s="550"/>
      <c r="H114" s="551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</row>
    <row r="115" spans="1:45" s="17" customFormat="1" ht="12.75" customHeight="1" x14ac:dyDescent="0.2">
      <c r="A115" s="236">
        <v>4</v>
      </c>
      <c r="B115" s="375" t="s">
        <v>124</v>
      </c>
      <c r="C115" s="459">
        <f t="shared" ref="C115:C117" si="5">C116</f>
        <v>80000</v>
      </c>
      <c r="D115" s="566"/>
      <c r="E115" s="566"/>
      <c r="F115" s="583">
        <f t="shared" ref="F115:F117" si="6">D115/C115</f>
        <v>0</v>
      </c>
      <c r="G115" s="583"/>
      <c r="H115" s="584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</row>
    <row r="116" spans="1:45" s="53" customFormat="1" ht="12.75" customHeight="1" x14ac:dyDescent="0.2">
      <c r="A116" s="229">
        <v>42</v>
      </c>
      <c r="B116" s="376" t="s">
        <v>337</v>
      </c>
      <c r="C116" s="460">
        <f t="shared" si="5"/>
        <v>80000</v>
      </c>
      <c r="D116" s="567"/>
      <c r="E116" s="567"/>
      <c r="F116" s="585">
        <f t="shared" si="6"/>
        <v>0</v>
      </c>
      <c r="G116" s="585"/>
      <c r="H116" s="586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</row>
    <row r="117" spans="1:45" s="17" customFormat="1" ht="12.75" customHeight="1" x14ac:dyDescent="0.2">
      <c r="A117" s="262">
        <v>423</v>
      </c>
      <c r="B117" s="398" t="s">
        <v>338</v>
      </c>
      <c r="C117" s="476">
        <f t="shared" si="5"/>
        <v>80000</v>
      </c>
      <c r="D117" s="556"/>
      <c r="E117" s="556"/>
      <c r="F117" s="557">
        <f t="shared" si="6"/>
        <v>0</v>
      </c>
      <c r="G117" s="557"/>
      <c r="H117" s="558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</row>
    <row r="118" spans="1:45" s="17" customFormat="1" ht="12.75" customHeight="1" x14ac:dyDescent="0.2">
      <c r="A118" s="263">
        <v>423</v>
      </c>
      <c r="B118" s="399" t="s">
        <v>363</v>
      </c>
      <c r="C118" s="477">
        <v>80000</v>
      </c>
      <c r="D118" s="559"/>
      <c r="E118" s="559"/>
      <c r="F118" s="550"/>
      <c r="G118" s="550"/>
      <c r="H118" s="551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</row>
    <row r="119" spans="1:45" s="17" customFormat="1" ht="20.100000000000001" customHeight="1" x14ac:dyDescent="0.2">
      <c r="A119" s="258" t="s">
        <v>246</v>
      </c>
      <c r="B119" s="396"/>
      <c r="C119" s="456">
        <f>C120+C127+C134+C141+C148+C155+C169+C162</f>
        <v>990000</v>
      </c>
      <c r="D119" s="532">
        <v>200000</v>
      </c>
      <c r="E119" s="532">
        <v>150000</v>
      </c>
      <c r="F119" s="587">
        <f>D119/C119</f>
        <v>0.20202020202020202</v>
      </c>
      <c r="G119" s="587">
        <f>E119/D119</f>
        <v>0.75</v>
      </c>
      <c r="H119" s="588">
        <f>E119/C119</f>
        <v>0.15151515151515152</v>
      </c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</row>
    <row r="120" spans="1:45" s="17" customFormat="1" ht="15" customHeight="1" x14ac:dyDescent="0.2">
      <c r="A120" s="259" t="s">
        <v>251</v>
      </c>
      <c r="B120" s="397" t="s">
        <v>142</v>
      </c>
      <c r="C120" s="457">
        <f>C123</f>
        <v>30000</v>
      </c>
      <c r="D120" s="534"/>
      <c r="E120" s="534"/>
      <c r="F120" s="581">
        <f>D120/C120</f>
        <v>0</v>
      </c>
      <c r="G120" s="581"/>
      <c r="H120" s="582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</row>
    <row r="121" spans="1:45" s="17" customFormat="1" ht="15" customHeight="1" x14ac:dyDescent="0.2">
      <c r="A121" s="260"/>
      <c r="B121" s="341" t="s">
        <v>137</v>
      </c>
      <c r="C121" s="464"/>
      <c r="D121" s="533"/>
      <c r="E121" s="533"/>
      <c r="F121" s="536"/>
      <c r="G121" s="536"/>
      <c r="H121" s="537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</row>
    <row r="122" spans="1:45" s="17" customFormat="1" ht="12.75" customHeight="1" x14ac:dyDescent="0.2">
      <c r="A122" s="261" t="s">
        <v>98</v>
      </c>
      <c r="B122" s="374" t="s">
        <v>115</v>
      </c>
      <c r="C122" s="458"/>
      <c r="D122" s="549"/>
      <c r="E122" s="549"/>
      <c r="F122" s="550"/>
      <c r="G122" s="550"/>
      <c r="H122" s="551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</row>
    <row r="123" spans="1:45" s="17" customFormat="1" ht="12.75" customHeight="1" x14ac:dyDescent="0.2">
      <c r="A123" s="236">
        <v>3</v>
      </c>
      <c r="B123" s="375" t="s">
        <v>62</v>
      </c>
      <c r="C123" s="459">
        <f t="shared" ref="C123:C125" si="7">C124</f>
        <v>30000</v>
      </c>
      <c r="D123" s="566"/>
      <c r="E123" s="566"/>
      <c r="F123" s="583">
        <f t="shared" ref="F123:F125" si="8">D123/C123</f>
        <v>0</v>
      </c>
      <c r="G123" s="583"/>
      <c r="H123" s="584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</row>
    <row r="124" spans="1:45" s="17" customFormat="1" ht="12.75" customHeight="1" x14ac:dyDescent="0.2">
      <c r="A124" s="229">
        <v>32</v>
      </c>
      <c r="B124" s="376" t="s">
        <v>30</v>
      </c>
      <c r="C124" s="460">
        <f t="shared" si="7"/>
        <v>30000</v>
      </c>
      <c r="D124" s="567"/>
      <c r="E124" s="567"/>
      <c r="F124" s="585">
        <f t="shared" si="8"/>
        <v>0</v>
      </c>
      <c r="G124" s="585"/>
      <c r="H124" s="586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</row>
    <row r="125" spans="1:45" s="17" customFormat="1" ht="12.75" customHeight="1" x14ac:dyDescent="0.2">
      <c r="A125" s="262">
        <v>323</v>
      </c>
      <c r="B125" s="398" t="s">
        <v>33</v>
      </c>
      <c r="C125" s="476">
        <f t="shared" si="7"/>
        <v>30000</v>
      </c>
      <c r="D125" s="556"/>
      <c r="E125" s="556"/>
      <c r="F125" s="557">
        <f t="shared" si="8"/>
        <v>0</v>
      </c>
      <c r="G125" s="557"/>
      <c r="H125" s="558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</row>
    <row r="126" spans="1:45" s="46" customFormat="1" ht="12.75" customHeight="1" x14ac:dyDescent="0.2">
      <c r="A126" s="263">
        <v>323</v>
      </c>
      <c r="B126" s="399" t="s">
        <v>33</v>
      </c>
      <c r="C126" s="477">
        <v>30000</v>
      </c>
      <c r="D126" s="559"/>
      <c r="E126" s="559"/>
      <c r="F126" s="550"/>
      <c r="G126" s="550"/>
      <c r="H126" s="551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</row>
    <row r="127" spans="1:45" s="17" customFormat="1" ht="15" customHeight="1" x14ac:dyDescent="0.2">
      <c r="A127" s="259" t="s">
        <v>195</v>
      </c>
      <c r="B127" s="99" t="s">
        <v>306</v>
      </c>
      <c r="C127" s="457">
        <f>C130</f>
        <v>160000</v>
      </c>
      <c r="D127" s="534"/>
      <c r="E127" s="534"/>
      <c r="F127" s="536">
        <f>D127/C127</f>
        <v>0</v>
      </c>
      <c r="G127" s="536"/>
      <c r="H127" s="537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</row>
    <row r="128" spans="1:45" s="17" customFormat="1" ht="15" customHeight="1" x14ac:dyDescent="0.2">
      <c r="A128" s="260" t="s">
        <v>304</v>
      </c>
      <c r="B128" s="341" t="s">
        <v>137</v>
      </c>
      <c r="C128" s="457"/>
      <c r="D128" s="533"/>
      <c r="E128" s="533"/>
      <c r="F128" s="536"/>
      <c r="G128" s="536"/>
      <c r="H128" s="537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</row>
    <row r="129" spans="1:45" s="53" customFormat="1" ht="12.75" customHeight="1" x14ac:dyDescent="0.2">
      <c r="A129" s="264" t="s">
        <v>96</v>
      </c>
      <c r="B129" s="374" t="s">
        <v>116</v>
      </c>
      <c r="C129" s="458"/>
      <c r="D129" s="549"/>
      <c r="E129" s="549"/>
      <c r="F129" s="550"/>
      <c r="G129" s="550"/>
      <c r="H129" s="551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</row>
    <row r="130" spans="1:45" s="53" customFormat="1" ht="12.75" customHeight="1" x14ac:dyDescent="0.2">
      <c r="A130" s="255">
        <v>4</v>
      </c>
      <c r="B130" s="394" t="s">
        <v>124</v>
      </c>
      <c r="C130" s="459">
        <f t="shared" ref="C130:C132" si="9">C131</f>
        <v>160000</v>
      </c>
      <c r="D130" s="566"/>
      <c r="E130" s="566"/>
      <c r="F130" s="552">
        <f t="shared" ref="F130:F132" si="10">D130/C130</f>
        <v>0</v>
      </c>
      <c r="G130" s="552"/>
      <c r="H130" s="553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</row>
    <row r="131" spans="1:45" s="4" customFormat="1" ht="12.75" customHeight="1" x14ac:dyDescent="0.2">
      <c r="A131" s="265">
        <v>42</v>
      </c>
      <c r="B131" s="395" t="s">
        <v>140</v>
      </c>
      <c r="C131" s="460">
        <f t="shared" si="9"/>
        <v>160000</v>
      </c>
      <c r="D131" s="567"/>
      <c r="E131" s="567"/>
      <c r="F131" s="554">
        <f t="shared" si="10"/>
        <v>0</v>
      </c>
      <c r="G131" s="554"/>
      <c r="H131" s="555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</row>
    <row r="132" spans="1:45" s="4" customFormat="1" ht="12.75" customHeight="1" x14ac:dyDescent="0.2">
      <c r="A132" s="266">
        <v>421</v>
      </c>
      <c r="B132" s="398" t="s">
        <v>43</v>
      </c>
      <c r="C132" s="476">
        <f t="shared" si="9"/>
        <v>160000</v>
      </c>
      <c r="D132" s="556"/>
      <c r="E132" s="556"/>
      <c r="F132" s="557">
        <f t="shared" si="10"/>
        <v>0</v>
      </c>
      <c r="G132" s="557"/>
      <c r="H132" s="558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</row>
    <row r="133" spans="1:45" ht="12.75" customHeight="1" x14ac:dyDescent="0.2">
      <c r="A133" s="267">
        <v>421</v>
      </c>
      <c r="B133" s="374" t="s">
        <v>43</v>
      </c>
      <c r="C133" s="477">
        <v>160000</v>
      </c>
      <c r="D133" s="559"/>
      <c r="E133" s="559"/>
      <c r="F133" s="550"/>
      <c r="G133" s="550"/>
      <c r="H133" s="551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</row>
    <row r="134" spans="1:45" ht="15" customHeight="1" x14ac:dyDescent="0.2">
      <c r="A134" s="259" t="s">
        <v>195</v>
      </c>
      <c r="B134" s="99" t="s">
        <v>364</v>
      </c>
      <c r="C134" s="457">
        <f>C137</f>
        <v>100000</v>
      </c>
      <c r="D134" s="534"/>
      <c r="E134" s="534"/>
      <c r="F134" s="536">
        <f>D134/C134</f>
        <v>0</v>
      </c>
      <c r="G134" s="536"/>
      <c r="H134" s="537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</row>
    <row r="135" spans="1:45" s="55" customFormat="1" ht="15" customHeight="1" x14ac:dyDescent="0.2">
      <c r="A135" s="260" t="s">
        <v>330</v>
      </c>
      <c r="B135" s="341" t="s">
        <v>137</v>
      </c>
      <c r="C135" s="457"/>
      <c r="D135" s="533"/>
      <c r="E135" s="533"/>
      <c r="F135" s="536"/>
      <c r="G135" s="536"/>
      <c r="H135" s="537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</row>
    <row r="136" spans="1:45" s="55" customFormat="1" ht="12.75" customHeight="1" x14ac:dyDescent="0.2">
      <c r="A136" s="264" t="s">
        <v>96</v>
      </c>
      <c r="B136" s="374" t="s">
        <v>116</v>
      </c>
      <c r="C136" s="458"/>
      <c r="D136" s="549"/>
      <c r="E136" s="549"/>
      <c r="F136" s="550"/>
      <c r="G136" s="550"/>
      <c r="H136" s="551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</row>
    <row r="137" spans="1:45" ht="12.75" customHeight="1" x14ac:dyDescent="0.2">
      <c r="A137" s="255">
        <v>4</v>
      </c>
      <c r="B137" s="394" t="s">
        <v>124</v>
      </c>
      <c r="C137" s="459">
        <f t="shared" ref="C137:C139" si="11">C138</f>
        <v>100000</v>
      </c>
      <c r="D137" s="566"/>
      <c r="E137" s="566"/>
      <c r="F137" s="552">
        <f t="shared" ref="F137:F139" si="12">D137/C137</f>
        <v>0</v>
      </c>
      <c r="G137" s="552"/>
      <c r="H137" s="553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</row>
    <row r="138" spans="1:45" ht="12.75" customHeight="1" x14ac:dyDescent="0.2">
      <c r="A138" s="265">
        <v>42</v>
      </c>
      <c r="B138" s="395" t="s">
        <v>140</v>
      </c>
      <c r="C138" s="460">
        <f t="shared" si="11"/>
        <v>100000</v>
      </c>
      <c r="D138" s="567"/>
      <c r="E138" s="567"/>
      <c r="F138" s="554">
        <f t="shared" si="12"/>
        <v>0</v>
      </c>
      <c r="G138" s="554"/>
      <c r="H138" s="555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</row>
    <row r="139" spans="1:45" s="55" customFormat="1" ht="12.75" customHeight="1" x14ac:dyDescent="0.2">
      <c r="A139" s="266">
        <v>421</v>
      </c>
      <c r="B139" s="398" t="s">
        <v>43</v>
      </c>
      <c r="C139" s="476">
        <f t="shared" si="11"/>
        <v>100000</v>
      </c>
      <c r="D139" s="556"/>
      <c r="E139" s="556"/>
      <c r="F139" s="557">
        <f t="shared" si="12"/>
        <v>0</v>
      </c>
      <c r="G139" s="557"/>
      <c r="H139" s="558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</row>
    <row r="140" spans="1:45" ht="12.75" customHeight="1" x14ac:dyDescent="0.2">
      <c r="A140" s="267">
        <v>421</v>
      </c>
      <c r="B140" s="374" t="s">
        <v>43</v>
      </c>
      <c r="C140" s="477">
        <v>100000</v>
      </c>
      <c r="D140" s="559"/>
      <c r="E140" s="559"/>
      <c r="F140" s="550"/>
      <c r="G140" s="550"/>
      <c r="H140" s="551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</row>
    <row r="141" spans="1:45" s="68" customFormat="1" ht="15" customHeight="1" x14ac:dyDescent="0.2">
      <c r="A141" s="259" t="s">
        <v>195</v>
      </c>
      <c r="B141" s="99" t="s">
        <v>365</v>
      </c>
      <c r="C141" s="457">
        <f>C144</f>
        <v>30000</v>
      </c>
      <c r="D141" s="534"/>
      <c r="E141" s="534"/>
      <c r="F141" s="536">
        <f>D141/C141</f>
        <v>0</v>
      </c>
      <c r="G141" s="536"/>
      <c r="H141" s="537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</row>
    <row r="142" spans="1:45" s="68" customFormat="1" ht="15" customHeight="1" x14ac:dyDescent="0.2">
      <c r="A142" s="260" t="s">
        <v>331</v>
      </c>
      <c r="B142" s="341" t="s">
        <v>137</v>
      </c>
      <c r="C142" s="457"/>
      <c r="D142" s="533"/>
      <c r="E142" s="533"/>
      <c r="F142" s="536"/>
      <c r="G142" s="536"/>
      <c r="H142" s="537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</row>
    <row r="143" spans="1:45" s="68" customFormat="1" ht="12.75" customHeight="1" x14ac:dyDescent="0.2">
      <c r="A143" s="264" t="s">
        <v>96</v>
      </c>
      <c r="B143" s="374" t="s">
        <v>116</v>
      </c>
      <c r="C143" s="458"/>
      <c r="D143" s="549"/>
      <c r="E143" s="549"/>
      <c r="F143" s="550"/>
      <c r="G143" s="550"/>
      <c r="H143" s="551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</row>
    <row r="144" spans="1:45" s="68" customFormat="1" ht="12.75" customHeight="1" x14ac:dyDescent="0.2">
      <c r="A144" s="255">
        <v>4</v>
      </c>
      <c r="B144" s="394" t="s">
        <v>124</v>
      </c>
      <c r="C144" s="459">
        <f t="shared" ref="C144:C146" si="13">C145</f>
        <v>30000</v>
      </c>
      <c r="D144" s="566"/>
      <c r="E144" s="566"/>
      <c r="F144" s="552">
        <f t="shared" ref="F144:F146" si="14">D144/C144</f>
        <v>0</v>
      </c>
      <c r="G144" s="552"/>
      <c r="H144" s="553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</row>
    <row r="145" spans="1:45" s="68" customFormat="1" ht="12.75" customHeight="1" x14ac:dyDescent="0.2">
      <c r="A145" s="265">
        <v>42</v>
      </c>
      <c r="B145" s="395" t="s">
        <v>140</v>
      </c>
      <c r="C145" s="460">
        <f t="shared" si="13"/>
        <v>30000</v>
      </c>
      <c r="D145" s="567"/>
      <c r="E145" s="567"/>
      <c r="F145" s="554">
        <f t="shared" si="14"/>
        <v>0</v>
      </c>
      <c r="G145" s="554"/>
      <c r="H145" s="555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</row>
    <row r="146" spans="1:45" s="68" customFormat="1" ht="12.75" customHeight="1" x14ac:dyDescent="0.2">
      <c r="A146" s="266">
        <v>421</v>
      </c>
      <c r="B146" s="398" t="s">
        <v>43</v>
      </c>
      <c r="C146" s="476">
        <f t="shared" si="13"/>
        <v>30000</v>
      </c>
      <c r="D146" s="556"/>
      <c r="E146" s="556"/>
      <c r="F146" s="557">
        <f t="shared" si="14"/>
        <v>0</v>
      </c>
      <c r="G146" s="557"/>
      <c r="H146" s="558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</row>
    <row r="147" spans="1:45" ht="12.75" customHeight="1" x14ac:dyDescent="0.2">
      <c r="A147" s="267">
        <v>421</v>
      </c>
      <c r="B147" s="374" t="s">
        <v>43</v>
      </c>
      <c r="C147" s="477">
        <v>30000</v>
      </c>
      <c r="D147" s="559"/>
      <c r="E147" s="559"/>
      <c r="F147" s="550"/>
      <c r="G147" s="550"/>
      <c r="H147" s="551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</row>
    <row r="148" spans="1:45" ht="15" customHeight="1" x14ac:dyDescent="0.2">
      <c r="A148" s="259" t="s">
        <v>195</v>
      </c>
      <c r="B148" s="99" t="s">
        <v>333</v>
      </c>
      <c r="C148" s="457">
        <f>C151</f>
        <v>70000</v>
      </c>
      <c r="D148" s="534"/>
      <c r="E148" s="534"/>
      <c r="F148" s="536">
        <f>D148/C148</f>
        <v>0</v>
      </c>
      <c r="G148" s="536"/>
      <c r="H148" s="537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</row>
    <row r="149" spans="1:45" ht="15" customHeight="1" x14ac:dyDescent="0.2">
      <c r="A149" s="260" t="s">
        <v>332</v>
      </c>
      <c r="B149" s="341" t="s">
        <v>137</v>
      </c>
      <c r="C149" s="457"/>
      <c r="D149" s="533"/>
      <c r="E149" s="533"/>
      <c r="F149" s="536"/>
      <c r="G149" s="536"/>
      <c r="H149" s="537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</row>
    <row r="150" spans="1:45" ht="12.75" customHeight="1" x14ac:dyDescent="0.2">
      <c r="A150" s="264" t="s">
        <v>96</v>
      </c>
      <c r="B150" s="374" t="s">
        <v>116</v>
      </c>
      <c r="C150" s="458"/>
      <c r="D150" s="549"/>
      <c r="E150" s="549"/>
      <c r="F150" s="550"/>
      <c r="G150" s="550"/>
      <c r="H150" s="551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</row>
    <row r="151" spans="1:45" ht="12.75" customHeight="1" x14ac:dyDescent="0.2">
      <c r="A151" s="255">
        <v>4</v>
      </c>
      <c r="B151" s="394" t="s">
        <v>124</v>
      </c>
      <c r="C151" s="459">
        <f t="shared" ref="C151:C153" si="15">C152</f>
        <v>70000</v>
      </c>
      <c r="D151" s="566"/>
      <c r="E151" s="566"/>
      <c r="F151" s="552">
        <f t="shared" ref="F151:F153" si="16">D151/C151</f>
        <v>0</v>
      </c>
      <c r="G151" s="552"/>
      <c r="H151" s="553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</row>
    <row r="152" spans="1:45" ht="12.75" customHeight="1" x14ac:dyDescent="0.2">
      <c r="A152" s="265">
        <v>42</v>
      </c>
      <c r="B152" s="395" t="s">
        <v>140</v>
      </c>
      <c r="C152" s="460">
        <f t="shared" si="15"/>
        <v>70000</v>
      </c>
      <c r="D152" s="567"/>
      <c r="E152" s="567"/>
      <c r="F152" s="554">
        <f t="shared" si="16"/>
        <v>0</v>
      </c>
      <c r="G152" s="554"/>
      <c r="H152" s="555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</row>
    <row r="153" spans="1:45" ht="12.75" customHeight="1" x14ac:dyDescent="0.2">
      <c r="A153" s="266">
        <v>421</v>
      </c>
      <c r="B153" s="398" t="s">
        <v>43</v>
      </c>
      <c r="C153" s="476">
        <f t="shared" si="15"/>
        <v>70000</v>
      </c>
      <c r="D153" s="556"/>
      <c r="E153" s="556"/>
      <c r="F153" s="557">
        <f t="shared" si="16"/>
        <v>0</v>
      </c>
      <c r="G153" s="557"/>
      <c r="H153" s="558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</row>
    <row r="154" spans="1:45" ht="12.75" customHeight="1" x14ac:dyDescent="0.2">
      <c r="A154" s="267">
        <v>421</v>
      </c>
      <c r="B154" s="374" t="s">
        <v>43</v>
      </c>
      <c r="C154" s="477">
        <v>70000</v>
      </c>
      <c r="D154" s="559"/>
      <c r="E154" s="559"/>
      <c r="F154" s="550"/>
      <c r="G154" s="550"/>
      <c r="H154" s="551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</row>
    <row r="155" spans="1:45" s="59" customFormat="1" ht="15" customHeight="1" x14ac:dyDescent="0.2">
      <c r="A155" s="259" t="s">
        <v>195</v>
      </c>
      <c r="B155" s="99" t="s">
        <v>367</v>
      </c>
      <c r="C155" s="457">
        <f>C158</f>
        <v>250000</v>
      </c>
      <c r="D155" s="534"/>
      <c r="E155" s="534"/>
      <c r="F155" s="536">
        <f>D155/C155</f>
        <v>0</v>
      </c>
      <c r="G155" s="536"/>
      <c r="H155" s="537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</row>
    <row r="156" spans="1:45" s="60" customFormat="1" ht="15" customHeight="1" x14ac:dyDescent="0.2">
      <c r="A156" s="260" t="s">
        <v>478</v>
      </c>
      <c r="B156" s="341" t="s">
        <v>137</v>
      </c>
      <c r="C156" s="457"/>
      <c r="D156" s="533"/>
      <c r="E156" s="533"/>
      <c r="F156" s="536"/>
      <c r="G156" s="536"/>
      <c r="H156" s="537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</row>
    <row r="157" spans="1:45" ht="12.75" customHeight="1" x14ac:dyDescent="0.2">
      <c r="A157" s="264" t="s">
        <v>96</v>
      </c>
      <c r="B157" s="374" t="s">
        <v>116</v>
      </c>
      <c r="C157" s="458"/>
      <c r="D157" s="549"/>
      <c r="E157" s="549"/>
      <c r="F157" s="550"/>
      <c r="G157" s="550"/>
      <c r="H157" s="551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</row>
    <row r="158" spans="1:45" ht="12.75" customHeight="1" x14ac:dyDescent="0.2">
      <c r="A158" s="255">
        <v>4</v>
      </c>
      <c r="B158" s="394" t="s">
        <v>124</v>
      </c>
      <c r="C158" s="459">
        <f t="shared" ref="C158:C160" si="17">C159</f>
        <v>250000</v>
      </c>
      <c r="D158" s="566"/>
      <c r="E158" s="566"/>
      <c r="F158" s="552">
        <f t="shared" ref="F158:F160" si="18">D158/C158</f>
        <v>0</v>
      </c>
      <c r="G158" s="552"/>
      <c r="H158" s="553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</row>
    <row r="159" spans="1:45" ht="12.75" customHeight="1" x14ac:dyDescent="0.2">
      <c r="A159" s="265">
        <v>42</v>
      </c>
      <c r="B159" s="395" t="s">
        <v>140</v>
      </c>
      <c r="C159" s="460">
        <f t="shared" si="17"/>
        <v>250000</v>
      </c>
      <c r="D159" s="567"/>
      <c r="E159" s="567"/>
      <c r="F159" s="554">
        <f t="shared" si="18"/>
        <v>0</v>
      </c>
      <c r="G159" s="554"/>
      <c r="H159" s="555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</row>
    <row r="160" spans="1:45" ht="12.75" customHeight="1" x14ac:dyDescent="0.2">
      <c r="A160" s="266">
        <v>421</v>
      </c>
      <c r="B160" s="398" t="s">
        <v>43</v>
      </c>
      <c r="C160" s="476">
        <f t="shared" si="17"/>
        <v>250000</v>
      </c>
      <c r="D160" s="556"/>
      <c r="E160" s="556"/>
      <c r="F160" s="557">
        <f t="shared" si="18"/>
        <v>0</v>
      </c>
      <c r="G160" s="557"/>
      <c r="H160" s="558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</row>
    <row r="161" spans="1:45" s="61" customFormat="1" ht="12.75" customHeight="1" x14ac:dyDescent="0.2">
      <c r="A161" s="267">
        <v>421</v>
      </c>
      <c r="B161" s="374" t="s">
        <v>368</v>
      </c>
      <c r="C161" s="477">
        <v>250000</v>
      </c>
      <c r="D161" s="559"/>
      <c r="E161" s="559"/>
      <c r="F161" s="550"/>
      <c r="G161" s="550"/>
      <c r="H161" s="551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</row>
    <row r="162" spans="1:45" ht="20.100000000000001" customHeight="1" x14ac:dyDescent="0.2">
      <c r="A162" s="259" t="s">
        <v>195</v>
      </c>
      <c r="B162" s="99" t="s">
        <v>390</v>
      </c>
      <c r="C162" s="457">
        <f>C165</f>
        <v>300000</v>
      </c>
      <c r="D162" s="534"/>
      <c r="E162" s="534"/>
      <c r="F162" s="536">
        <f>D162/C162</f>
        <v>0</v>
      </c>
      <c r="G162" s="536"/>
      <c r="H162" s="537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</row>
    <row r="163" spans="1:45" ht="15" customHeight="1" x14ac:dyDescent="0.2">
      <c r="A163" s="260" t="s">
        <v>366</v>
      </c>
      <c r="B163" s="341" t="s">
        <v>137</v>
      </c>
      <c r="C163" s="457"/>
      <c r="D163" s="533"/>
      <c r="E163" s="533"/>
      <c r="F163" s="536"/>
      <c r="G163" s="536"/>
      <c r="H163" s="537"/>
      <c r="I163" s="224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</row>
    <row r="164" spans="1:45" ht="15" customHeight="1" x14ac:dyDescent="0.2">
      <c r="A164" s="264" t="s">
        <v>96</v>
      </c>
      <c r="B164" s="374" t="s">
        <v>116</v>
      </c>
      <c r="C164" s="458"/>
      <c r="D164" s="549"/>
      <c r="E164" s="549"/>
      <c r="F164" s="550"/>
      <c r="G164" s="550"/>
      <c r="H164" s="551"/>
      <c r="I164" s="224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</row>
    <row r="165" spans="1:45" ht="12.75" customHeight="1" x14ac:dyDescent="0.2">
      <c r="A165" s="255">
        <v>4</v>
      </c>
      <c r="B165" s="394" t="s">
        <v>124</v>
      </c>
      <c r="C165" s="459">
        <f t="shared" ref="C165:C167" si="19">C166</f>
        <v>300000</v>
      </c>
      <c r="D165" s="566"/>
      <c r="E165" s="566"/>
      <c r="F165" s="552">
        <f t="shared" ref="F165:F167" si="20">D165/C165</f>
        <v>0</v>
      </c>
      <c r="G165" s="552"/>
      <c r="H165" s="553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</row>
    <row r="166" spans="1:45" ht="12.75" customHeight="1" x14ac:dyDescent="0.2">
      <c r="A166" s="265">
        <v>42</v>
      </c>
      <c r="B166" s="395" t="s">
        <v>140</v>
      </c>
      <c r="C166" s="460">
        <f t="shared" si="19"/>
        <v>300000</v>
      </c>
      <c r="D166" s="567"/>
      <c r="E166" s="567"/>
      <c r="F166" s="554">
        <f t="shared" si="20"/>
        <v>0</v>
      </c>
      <c r="G166" s="554"/>
      <c r="H166" s="555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</row>
    <row r="167" spans="1:45" s="61" customFormat="1" ht="12.75" customHeight="1" x14ac:dyDescent="0.2">
      <c r="A167" s="266">
        <v>421</v>
      </c>
      <c r="B167" s="398" t="s">
        <v>392</v>
      </c>
      <c r="C167" s="476">
        <f t="shared" si="19"/>
        <v>300000</v>
      </c>
      <c r="D167" s="556"/>
      <c r="E167" s="556"/>
      <c r="F167" s="557">
        <f t="shared" si="20"/>
        <v>0</v>
      </c>
      <c r="G167" s="557"/>
      <c r="H167" s="558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</row>
    <row r="168" spans="1:45" ht="12.75" customHeight="1" x14ac:dyDescent="0.2">
      <c r="A168" s="267">
        <v>421</v>
      </c>
      <c r="B168" s="374" t="s">
        <v>391</v>
      </c>
      <c r="C168" s="477">
        <v>300000</v>
      </c>
      <c r="D168" s="559"/>
      <c r="E168" s="559"/>
      <c r="F168" s="550"/>
      <c r="G168" s="550"/>
      <c r="H168" s="551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</row>
    <row r="169" spans="1:45" ht="12.75" customHeight="1" x14ac:dyDescent="0.2">
      <c r="A169" s="259" t="s">
        <v>195</v>
      </c>
      <c r="B169" s="99" t="s">
        <v>370</v>
      </c>
      <c r="C169" s="457">
        <f>C172</f>
        <v>50000</v>
      </c>
      <c r="D169" s="534"/>
      <c r="E169" s="534"/>
      <c r="F169" s="536">
        <f>D169/C169</f>
        <v>0</v>
      </c>
      <c r="G169" s="536"/>
      <c r="H169" s="537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</row>
    <row r="170" spans="1:45" ht="12.75" customHeight="1" x14ac:dyDescent="0.2">
      <c r="A170" s="260" t="s">
        <v>369</v>
      </c>
      <c r="B170" s="341" t="s">
        <v>137</v>
      </c>
      <c r="C170" s="457"/>
      <c r="D170" s="533"/>
      <c r="E170" s="533"/>
      <c r="F170" s="536"/>
      <c r="G170" s="536"/>
      <c r="H170" s="537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</row>
    <row r="171" spans="1:45" ht="12.75" customHeight="1" x14ac:dyDescent="0.2">
      <c r="A171" s="264" t="s">
        <v>96</v>
      </c>
      <c r="B171" s="374" t="s">
        <v>116</v>
      </c>
      <c r="C171" s="458"/>
      <c r="D171" s="549"/>
      <c r="E171" s="549"/>
      <c r="F171" s="550"/>
      <c r="G171" s="550"/>
      <c r="H171" s="551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</row>
    <row r="172" spans="1:45" ht="20.100000000000001" customHeight="1" x14ac:dyDescent="0.2">
      <c r="A172" s="255">
        <v>4</v>
      </c>
      <c r="B172" s="394" t="s">
        <v>124</v>
      </c>
      <c r="C172" s="459">
        <f t="shared" ref="C172:C174" si="21">C173</f>
        <v>50000</v>
      </c>
      <c r="D172" s="566"/>
      <c r="E172" s="566"/>
      <c r="F172" s="552">
        <f t="shared" ref="F172:F174" si="22">D172/C172</f>
        <v>0</v>
      </c>
      <c r="G172" s="552"/>
      <c r="H172" s="553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</row>
    <row r="173" spans="1:45" s="62" customFormat="1" ht="15" customHeight="1" x14ac:dyDescent="0.2">
      <c r="A173" s="265">
        <v>42</v>
      </c>
      <c r="B173" s="395" t="s">
        <v>140</v>
      </c>
      <c r="C173" s="460">
        <f t="shared" si="21"/>
        <v>50000</v>
      </c>
      <c r="D173" s="567"/>
      <c r="E173" s="567"/>
      <c r="F173" s="554">
        <f t="shared" si="22"/>
        <v>0</v>
      </c>
      <c r="G173" s="554"/>
      <c r="H173" s="555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</row>
    <row r="174" spans="1:45" ht="15" customHeight="1" x14ac:dyDescent="0.2">
      <c r="A174" s="266">
        <v>421</v>
      </c>
      <c r="B174" s="398" t="s">
        <v>43</v>
      </c>
      <c r="C174" s="476">
        <f t="shared" si="21"/>
        <v>50000</v>
      </c>
      <c r="D174" s="556"/>
      <c r="E174" s="556"/>
      <c r="F174" s="557">
        <f t="shared" si="22"/>
        <v>0</v>
      </c>
      <c r="G174" s="557"/>
      <c r="H174" s="558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</row>
    <row r="175" spans="1:45" ht="12.75" customHeight="1" x14ac:dyDescent="0.2">
      <c r="A175" s="267">
        <v>421</v>
      </c>
      <c r="B175" s="374" t="s">
        <v>371</v>
      </c>
      <c r="C175" s="477">
        <v>50000</v>
      </c>
      <c r="D175" s="559"/>
      <c r="E175" s="559"/>
      <c r="F175" s="550"/>
      <c r="G175" s="550"/>
      <c r="H175" s="551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</row>
    <row r="176" spans="1:45" ht="12.75" customHeight="1" x14ac:dyDescent="0.2">
      <c r="A176" s="906" t="s">
        <v>313</v>
      </c>
      <c r="B176" s="907"/>
      <c r="C176" s="456">
        <f>C177</f>
        <v>142500</v>
      </c>
      <c r="D176" s="532">
        <v>30000</v>
      </c>
      <c r="E176" s="532">
        <v>30000</v>
      </c>
      <c r="F176" s="587">
        <f>D176/C176</f>
        <v>0.21052631578947367</v>
      </c>
      <c r="G176" s="587">
        <f>E176/D176</f>
        <v>1</v>
      </c>
      <c r="H176" s="588">
        <f>E176/C176</f>
        <v>0.21052631578947367</v>
      </c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</row>
    <row r="177" spans="1:45" ht="12.75" customHeight="1" x14ac:dyDescent="0.2">
      <c r="A177" s="252" t="s">
        <v>134</v>
      </c>
      <c r="B177" s="340" t="s">
        <v>314</v>
      </c>
      <c r="C177" s="474">
        <f>C180</f>
        <v>142500</v>
      </c>
      <c r="D177" s="534"/>
      <c r="E177" s="534"/>
      <c r="F177" s="581">
        <f>D177/C177</f>
        <v>0</v>
      </c>
      <c r="G177" s="581"/>
      <c r="H177" s="582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</row>
    <row r="178" spans="1:45" s="62" customFormat="1" ht="12.75" customHeight="1" x14ac:dyDescent="0.2">
      <c r="A178" s="253" t="s">
        <v>315</v>
      </c>
      <c r="B178" s="341" t="s">
        <v>137</v>
      </c>
      <c r="C178" s="457"/>
      <c r="D178" s="533"/>
      <c r="E178" s="533"/>
      <c r="F178" s="536"/>
      <c r="G178" s="536"/>
      <c r="H178" s="537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</row>
    <row r="179" spans="1:45" ht="12.75" customHeight="1" x14ac:dyDescent="0.2">
      <c r="A179" s="254" t="s">
        <v>138</v>
      </c>
      <c r="B179" s="374" t="s">
        <v>116</v>
      </c>
      <c r="C179" s="458"/>
      <c r="D179" s="549"/>
      <c r="E179" s="549"/>
      <c r="F179" s="550"/>
      <c r="G179" s="550"/>
      <c r="H179" s="551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</row>
    <row r="180" spans="1:45" ht="15" customHeight="1" x14ac:dyDescent="0.2">
      <c r="A180" s="255">
        <v>4</v>
      </c>
      <c r="B180" s="394" t="s">
        <v>124</v>
      </c>
      <c r="C180" s="478">
        <f>C181</f>
        <v>142500</v>
      </c>
      <c r="D180" s="568"/>
      <c r="E180" s="568"/>
      <c r="F180" s="583">
        <f t="shared" ref="F180:F182" si="23">D180/C180</f>
        <v>0</v>
      </c>
      <c r="G180" s="583"/>
      <c r="H180" s="584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</row>
    <row r="181" spans="1:45" ht="15" customHeight="1" x14ac:dyDescent="0.2">
      <c r="A181" s="265">
        <v>42</v>
      </c>
      <c r="B181" s="395" t="s">
        <v>140</v>
      </c>
      <c r="C181" s="479">
        <f>C182+C185</f>
        <v>142500</v>
      </c>
      <c r="D181" s="569"/>
      <c r="E181" s="569"/>
      <c r="F181" s="585">
        <f t="shared" si="23"/>
        <v>0</v>
      </c>
      <c r="G181" s="585"/>
      <c r="H181" s="586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</row>
    <row r="182" spans="1:45" s="62" customFormat="1" ht="12.75" customHeight="1" x14ac:dyDescent="0.2">
      <c r="A182" s="262">
        <v>422</v>
      </c>
      <c r="B182" s="398" t="s">
        <v>44</v>
      </c>
      <c r="C182" s="480">
        <f>C183+C184</f>
        <v>42500</v>
      </c>
      <c r="D182" s="570"/>
      <c r="E182" s="570"/>
      <c r="F182" s="557">
        <f t="shared" si="23"/>
        <v>0</v>
      </c>
      <c r="G182" s="557"/>
      <c r="H182" s="558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</row>
    <row r="183" spans="1:45" ht="12.75" customHeight="1" x14ac:dyDescent="0.2">
      <c r="A183" s="342">
        <v>422</v>
      </c>
      <c r="B183" s="400" t="s">
        <v>316</v>
      </c>
      <c r="C183" s="481">
        <v>30000</v>
      </c>
      <c r="D183" s="549"/>
      <c r="E183" s="549"/>
      <c r="F183" s="550"/>
      <c r="G183" s="550"/>
      <c r="H183" s="551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</row>
    <row r="184" spans="1:45" ht="12.75" customHeight="1" x14ac:dyDescent="0.2">
      <c r="A184" s="712">
        <v>422</v>
      </c>
      <c r="B184" s="400" t="s">
        <v>412</v>
      </c>
      <c r="C184" s="769">
        <v>12500</v>
      </c>
      <c r="D184" s="669"/>
      <c r="E184" s="669"/>
      <c r="F184" s="665"/>
      <c r="G184" s="665"/>
      <c r="H184" s="724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</row>
    <row r="185" spans="1:45" ht="12.75" customHeight="1" x14ac:dyDescent="0.2">
      <c r="A185" s="262">
        <v>426</v>
      </c>
      <c r="B185" s="398" t="s">
        <v>317</v>
      </c>
      <c r="C185" s="480">
        <f>C186</f>
        <v>100000</v>
      </c>
      <c r="D185" s="570"/>
      <c r="E185" s="570"/>
      <c r="F185" s="557">
        <f>D185/C185</f>
        <v>0</v>
      </c>
      <c r="G185" s="557"/>
      <c r="H185" s="558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</row>
    <row r="186" spans="1:45" ht="12.75" customHeight="1" x14ac:dyDescent="0.2">
      <c r="A186" s="342">
        <v>426</v>
      </c>
      <c r="B186" s="400" t="s">
        <v>136</v>
      </c>
      <c r="C186" s="481">
        <v>100000</v>
      </c>
      <c r="D186" s="549"/>
      <c r="E186" s="549"/>
      <c r="F186" s="550"/>
      <c r="G186" s="550"/>
      <c r="H186" s="551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</row>
    <row r="187" spans="1:45" ht="12.75" customHeight="1" x14ac:dyDescent="0.2">
      <c r="A187" s="268" t="s">
        <v>318</v>
      </c>
      <c r="B187" s="401"/>
      <c r="C187" s="482">
        <f>C188+C195+C202+C209</f>
        <v>1600000</v>
      </c>
      <c r="D187" s="532">
        <v>500000</v>
      </c>
      <c r="E187" s="532">
        <v>250000</v>
      </c>
      <c r="F187" s="587">
        <f>D187/C187</f>
        <v>0.3125</v>
      </c>
      <c r="G187" s="587">
        <f>E187/D187</f>
        <v>0.5</v>
      </c>
      <c r="H187" s="588">
        <f>E187/C187</f>
        <v>0.15625</v>
      </c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</row>
    <row r="188" spans="1:45" x14ac:dyDescent="0.2">
      <c r="A188" s="259" t="s">
        <v>195</v>
      </c>
      <c r="B188" s="99" t="s">
        <v>486</v>
      </c>
      <c r="C188" s="457">
        <f>C191</f>
        <v>400000</v>
      </c>
      <c r="D188" s="534"/>
      <c r="E188" s="534"/>
      <c r="F188" s="581">
        <f>D188/C188</f>
        <v>0</v>
      </c>
      <c r="G188" s="581"/>
      <c r="H188" s="582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</row>
    <row r="189" spans="1:45" ht="15" customHeight="1" x14ac:dyDescent="0.2">
      <c r="A189" s="260" t="s">
        <v>319</v>
      </c>
      <c r="B189" s="341" t="s">
        <v>275</v>
      </c>
      <c r="C189" s="457"/>
      <c r="D189" s="533"/>
      <c r="E189" s="533"/>
      <c r="F189" s="536"/>
      <c r="G189" s="536"/>
      <c r="H189" s="537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</row>
    <row r="190" spans="1:45" ht="12.75" customHeight="1" x14ac:dyDescent="0.2">
      <c r="A190" s="264" t="s">
        <v>96</v>
      </c>
      <c r="B190" s="374" t="s">
        <v>116</v>
      </c>
      <c r="C190" s="458"/>
      <c r="D190" s="549"/>
      <c r="E190" s="549"/>
      <c r="F190" s="550"/>
      <c r="G190" s="550"/>
      <c r="H190" s="551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</row>
    <row r="191" spans="1:45" ht="12.75" customHeight="1" x14ac:dyDescent="0.2">
      <c r="A191" s="255">
        <v>4</v>
      </c>
      <c r="B191" s="394" t="s">
        <v>124</v>
      </c>
      <c r="C191" s="459">
        <f t="shared" ref="C191:C193" si="24">C192</f>
        <v>400000</v>
      </c>
      <c r="D191" s="566"/>
      <c r="E191" s="566"/>
      <c r="F191" s="583">
        <f t="shared" ref="F191:F193" si="25">D191/C191</f>
        <v>0</v>
      </c>
      <c r="G191" s="583"/>
      <c r="H191" s="584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</row>
    <row r="192" spans="1:45" ht="12.75" customHeight="1" x14ac:dyDescent="0.2">
      <c r="A192" s="265">
        <v>42</v>
      </c>
      <c r="B192" s="395" t="s">
        <v>140</v>
      </c>
      <c r="C192" s="460">
        <f t="shared" si="24"/>
        <v>400000</v>
      </c>
      <c r="D192" s="567"/>
      <c r="E192" s="567"/>
      <c r="F192" s="585">
        <f t="shared" si="25"/>
        <v>0</v>
      </c>
      <c r="G192" s="585"/>
      <c r="H192" s="586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</row>
    <row r="193" spans="1:45" ht="12.75" customHeight="1" x14ac:dyDescent="0.2">
      <c r="A193" s="266">
        <v>421</v>
      </c>
      <c r="B193" s="398" t="s">
        <v>43</v>
      </c>
      <c r="C193" s="476">
        <f t="shared" si="24"/>
        <v>400000</v>
      </c>
      <c r="D193" s="556"/>
      <c r="E193" s="556"/>
      <c r="F193" s="557">
        <f t="shared" si="25"/>
        <v>0</v>
      </c>
      <c r="G193" s="557"/>
      <c r="H193" s="558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</row>
    <row r="194" spans="1:45" ht="12.75" customHeight="1" x14ac:dyDescent="0.2">
      <c r="A194" s="267">
        <v>421</v>
      </c>
      <c r="B194" s="374" t="s">
        <v>372</v>
      </c>
      <c r="C194" s="477">
        <v>400000</v>
      </c>
      <c r="D194" s="559"/>
      <c r="E194" s="559"/>
      <c r="F194" s="550"/>
      <c r="G194" s="550"/>
      <c r="H194" s="551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</row>
    <row r="195" spans="1:45" ht="26.25" customHeight="1" x14ac:dyDescent="0.2">
      <c r="A195" s="259" t="s">
        <v>195</v>
      </c>
      <c r="B195" s="99" t="s">
        <v>373</v>
      </c>
      <c r="C195" s="457">
        <f>C198</f>
        <v>100000</v>
      </c>
      <c r="D195" s="534"/>
      <c r="E195" s="534"/>
      <c r="F195" s="581">
        <f>D195/C195</f>
        <v>0</v>
      </c>
      <c r="G195" s="581"/>
      <c r="H195" s="582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</row>
    <row r="196" spans="1:45" ht="20.100000000000001" customHeight="1" x14ac:dyDescent="0.2">
      <c r="A196" s="260" t="s">
        <v>345</v>
      </c>
      <c r="B196" s="341" t="s">
        <v>275</v>
      </c>
      <c r="C196" s="457"/>
      <c r="D196" s="533"/>
      <c r="E196" s="533"/>
      <c r="F196" s="536"/>
      <c r="G196" s="536"/>
      <c r="H196" s="537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</row>
    <row r="197" spans="1:45" ht="15" customHeight="1" x14ac:dyDescent="0.2">
      <c r="A197" s="264" t="s">
        <v>96</v>
      </c>
      <c r="B197" s="374" t="s">
        <v>116</v>
      </c>
      <c r="C197" s="458"/>
      <c r="D197" s="549"/>
      <c r="E197" s="549"/>
      <c r="F197" s="550"/>
      <c r="G197" s="550"/>
      <c r="H197" s="551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</row>
    <row r="198" spans="1:45" ht="15" customHeight="1" x14ac:dyDescent="0.2">
      <c r="A198" s="255">
        <v>4</v>
      </c>
      <c r="B198" s="394" t="s">
        <v>124</v>
      </c>
      <c r="C198" s="459">
        <f t="shared" ref="C198:C200" si="26">C199</f>
        <v>100000</v>
      </c>
      <c r="D198" s="566"/>
      <c r="E198" s="566"/>
      <c r="F198" s="583">
        <f t="shared" ref="F198:F200" si="27">D198/C198</f>
        <v>0</v>
      </c>
      <c r="G198" s="583"/>
      <c r="H198" s="584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</row>
    <row r="199" spans="1:45" ht="12.75" customHeight="1" x14ac:dyDescent="0.2">
      <c r="A199" s="265">
        <v>42</v>
      </c>
      <c r="B199" s="395" t="s">
        <v>140</v>
      </c>
      <c r="C199" s="460">
        <f t="shared" si="26"/>
        <v>100000</v>
      </c>
      <c r="D199" s="567"/>
      <c r="E199" s="567"/>
      <c r="F199" s="585">
        <f t="shared" si="27"/>
        <v>0</v>
      </c>
      <c r="G199" s="585"/>
      <c r="H199" s="586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</row>
    <row r="200" spans="1:45" ht="12.75" customHeight="1" x14ac:dyDescent="0.2">
      <c r="A200" s="266">
        <v>421</v>
      </c>
      <c r="B200" s="398" t="s">
        <v>43</v>
      </c>
      <c r="C200" s="476">
        <f t="shared" si="26"/>
        <v>100000</v>
      </c>
      <c r="D200" s="556"/>
      <c r="E200" s="556"/>
      <c r="F200" s="557">
        <f t="shared" si="27"/>
        <v>0</v>
      </c>
      <c r="G200" s="557"/>
      <c r="H200" s="558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</row>
    <row r="201" spans="1:45" ht="12.75" customHeight="1" x14ac:dyDescent="0.2">
      <c r="A201" s="267">
        <v>421</v>
      </c>
      <c r="B201" s="374" t="s">
        <v>372</v>
      </c>
      <c r="C201" s="477">
        <v>100000</v>
      </c>
      <c r="D201" s="559"/>
      <c r="E201" s="559"/>
      <c r="F201" s="550"/>
      <c r="G201" s="550"/>
      <c r="H201" s="551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</row>
    <row r="202" spans="1:45" ht="25.5" customHeight="1" x14ac:dyDescent="0.2">
      <c r="A202" s="259" t="s">
        <v>195</v>
      </c>
      <c r="B202" s="677" t="s">
        <v>347</v>
      </c>
      <c r="C202" s="457">
        <f>C208</f>
        <v>1000000</v>
      </c>
      <c r="D202" s="534"/>
      <c r="E202" s="534"/>
      <c r="F202" s="581">
        <f>D202/C202</f>
        <v>0</v>
      </c>
      <c r="G202" s="581"/>
      <c r="H202" s="582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</row>
    <row r="203" spans="1:45" ht="12.75" customHeight="1" x14ac:dyDescent="0.2">
      <c r="A203" s="260" t="s">
        <v>346</v>
      </c>
      <c r="B203" s="341" t="s">
        <v>275</v>
      </c>
      <c r="C203" s="457"/>
      <c r="D203" s="533"/>
      <c r="E203" s="533"/>
      <c r="F203" s="536"/>
      <c r="G203" s="536"/>
      <c r="H203" s="537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</row>
    <row r="204" spans="1:45" ht="12.75" customHeight="1" x14ac:dyDescent="0.2">
      <c r="A204" s="264" t="s">
        <v>96</v>
      </c>
      <c r="B204" s="374" t="s">
        <v>116</v>
      </c>
      <c r="C204" s="458"/>
      <c r="D204" s="549"/>
      <c r="E204" s="549"/>
      <c r="F204" s="550"/>
      <c r="G204" s="550"/>
      <c r="H204" s="551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</row>
    <row r="205" spans="1:45" ht="15" customHeight="1" x14ac:dyDescent="0.2">
      <c r="A205" s="255">
        <v>4</v>
      </c>
      <c r="B205" s="394" t="s">
        <v>124</v>
      </c>
      <c r="C205" s="459">
        <f t="shared" ref="C205:C207" si="28">C206</f>
        <v>1000000</v>
      </c>
      <c r="D205" s="566"/>
      <c r="E205" s="566"/>
      <c r="F205" s="583">
        <f t="shared" ref="F205:F207" si="29">D205/C205</f>
        <v>0</v>
      </c>
      <c r="G205" s="583"/>
      <c r="H205" s="584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</row>
    <row r="206" spans="1:45" ht="15" customHeight="1" x14ac:dyDescent="0.2">
      <c r="A206" s="265">
        <v>42</v>
      </c>
      <c r="B206" s="395" t="s">
        <v>140</v>
      </c>
      <c r="C206" s="460">
        <f t="shared" si="28"/>
        <v>1000000</v>
      </c>
      <c r="D206" s="567"/>
      <c r="E206" s="567"/>
      <c r="F206" s="585">
        <f t="shared" si="29"/>
        <v>0</v>
      </c>
      <c r="G206" s="585"/>
      <c r="H206" s="586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</row>
    <row r="207" spans="1:45" ht="12.75" customHeight="1" x14ac:dyDescent="0.2">
      <c r="A207" s="266">
        <v>421</v>
      </c>
      <c r="B207" s="398" t="s">
        <v>43</v>
      </c>
      <c r="C207" s="476">
        <f t="shared" si="28"/>
        <v>1000000</v>
      </c>
      <c r="D207" s="556"/>
      <c r="E207" s="556"/>
      <c r="F207" s="557">
        <f t="shared" si="29"/>
        <v>0</v>
      </c>
      <c r="G207" s="557"/>
      <c r="H207" s="558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</row>
    <row r="208" spans="1:45" ht="12.75" customHeight="1" x14ac:dyDescent="0.2">
      <c r="A208" s="267">
        <v>421</v>
      </c>
      <c r="B208" s="374" t="s">
        <v>43</v>
      </c>
      <c r="C208" s="477">
        <v>1000000</v>
      </c>
      <c r="D208" s="559"/>
      <c r="E208" s="559"/>
      <c r="F208" s="550"/>
      <c r="G208" s="550"/>
      <c r="H208" s="551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</row>
    <row r="209" spans="1:45" ht="24" customHeight="1" x14ac:dyDescent="0.2">
      <c r="A209" s="259" t="s">
        <v>195</v>
      </c>
      <c r="B209" s="677" t="s">
        <v>410</v>
      </c>
      <c r="C209" s="457">
        <f>C215</f>
        <v>100000</v>
      </c>
      <c r="D209" s="534"/>
      <c r="E209" s="534"/>
      <c r="F209" s="581">
        <f>D209/C209</f>
        <v>0</v>
      </c>
      <c r="G209" s="581"/>
      <c r="H209" s="582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</row>
    <row r="210" spans="1:45" ht="12.75" customHeight="1" x14ac:dyDescent="0.2">
      <c r="A210" s="260" t="s">
        <v>409</v>
      </c>
      <c r="B210" s="341" t="s">
        <v>275</v>
      </c>
      <c r="C210" s="457"/>
      <c r="D210" s="533"/>
      <c r="E210" s="533"/>
      <c r="F210" s="536"/>
      <c r="G210" s="536"/>
      <c r="H210" s="537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</row>
    <row r="211" spans="1:45" ht="12.75" customHeight="1" x14ac:dyDescent="0.2">
      <c r="A211" s="264" t="s">
        <v>96</v>
      </c>
      <c r="B211" s="374" t="s">
        <v>116</v>
      </c>
      <c r="C211" s="458"/>
      <c r="D211" s="549"/>
      <c r="E211" s="549"/>
      <c r="F211" s="550"/>
      <c r="G211" s="550"/>
      <c r="H211" s="551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</row>
    <row r="212" spans="1:45" ht="12.75" customHeight="1" x14ac:dyDescent="0.2">
      <c r="A212" s="255">
        <v>4</v>
      </c>
      <c r="B212" s="394" t="s">
        <v>124</v>
      </c>
      <c r="C212" s="459">
        <f t="shared" ref="C212:C214" si="30">C213</f>
        <v>100000</v>
      </c>
      <c r="D212" s="566"/>
      <c r="E212" s="566"/>
      <c r="F212" s="583">
        <f t="shared" ref="F212:F214" si="31">D212/C212</f>
        <v>0</v>
      </c>
      <c r="G212" s="583"/>
      <c r="H212" s="584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</row>
    <row r="213" spans="1:45" ht="15" customHeight="1" x14ac:dyDescent="0.2">
      <c r="A213" s="265">
        <v>42</v>
      </c>
      <c r="B213" s="395" t="s">
        <v>140</v>
      </c>
      <c r="C213" s="460">
        <f t="shared" si="30"/>
        <v>100000</v>
      </c>
      <c r="D213" s="567"/>
      <c r="E213" s="567"/>
      <c r="F213" s="585">
        <f t="shared" si="31"/>
        <v>0</v>
      </c>
      <c r="G213" s="585"/>
      <c r="H213" s="586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</row>
    <row r="214" spans="1:45" ht="15" customHeight="1" x14ac:dyDescent="0.2">
      <c r="A214" s="266">
        <v>421</v>
      </c>
      <c r="B214" s="398" t="s">
        <v>43</v>
      </c>
      <c r="C214" s="476">
        <f t="shared" si="30"/>
        <v>100000</v>
      </c>
      <c r="D214" s="556"/>
      <c r="E214" s="556"/>
      <c r="F214" s="557">
        <f t="shared" si="31"/>
        <v>0</v>
      </c>
      <c r="G214" s="557"/>
      <c r="H214" s="558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</row>
    <row r="215" spans="1:45" ht="12.75" customHeight="1" x14ac:dyDescent="0.2">
      <c r="A215" s="267">
        <v>421</v>
      </c>
      <c r="B215" s="374" t="s">
        <v>372</v>
      </c>
      <c r="C215" s="477">
        <v>100000</v>
      </c>
      <c r="D215" s="559"/>
      <c r="E215" s="559"/>
      <c r="F215" s="550"/>
      <c r="G215" s="550"/>
      <c r="H215" s="551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</row>
    <row r="216" spans="1:45" ht="12.75" customHeight="1" x14ac:dyDescent="0.2">
      <c r="A216" s="902" t="s">
        <v>99</v>
      </c>
      <c r="B216" s="903"/>
      <c r="C216" s="483"/>
      <c r="D216" s="571"/>
      <c r="E216" s="571"/>
      <c r="F216" s="572"/>
      <c r="G216" s="572"/>
      <c r="H216" s="573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</row>
    <row r="217" spans="1:45" ht="12.75" customHeight="1" x14ac:dyDescent="0.2">
      <c r="A217" s="269" t="s">
        <v>247</v>
      </c>
      <c r="B217" s="402"/>
      <c r="C217" s="456">
        <f>C218+C227+C234</f>
        <v>285000</v>
      </c>
      <c r="D217" s="532">
        <f>D218+D227+D234</f>
        <v>260000</v>
      </c>
      <c r="E217" s="532">
        <f>E218+E227+E234</f>
        <v>250000</v>
      </c>
      <c r="F217" s="587">
        <f>D217/C217</f>
        <v>0.91228070175438591</v>
      </c>
      <c r="G217" s="587">
        <f>E217/D217</f>
        <v>0.96153846153846156</v>
      </c>
      <c r="H217" s="588">
        <f>E217/C217</f>
        <v>0.8771929824561403</v>
      </c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</row>
    <row r="218" spans="1:45" ht="12.75" customHeight="1" x14ac:dyDescent="0.2">
      <c r="A218" s="270" t="s">
        <v>252</v>
      </c>
      <c r="B218" s="403" t="s">
        <v>188</v>
      </c>
      <c r="C218" s="457">
        <f>C221</f>
        <v>275000</v>
      </c>
      <c r="D218" s="534">
        <v>250000</v>
      </c>
      <c r="E218" s="534">
        <v>240000</v>
      </c>
      <c r="F218" s="581">
        <f>D218/C218</f>
        <v>0.90909090909090906</v>
      </c>
      <c r="G218" s="581">
        <f>E218/D218</f>
        <v>0.96</v>
      </c>
      <c r="H218" s="582">
        <f>E218/C218</f>
        <v>0.87272727272727268</v>
      </c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</row>
    <row r="219" spans="1:45" ht="12.75" customHeight="1" x14ac:dyDescent="0.2">
      <c r="A219" s="260"/>
      <c r="B219" s="397" t="s">
        <v>274</v>
      </c>
      <c r="C219" s="457"/>
      <c r="D219" s="533"/>
      <c r="E219" s="533"/>
      <c r="F219" s="536"/>
      <c r="G219" s="536"/>
      <c r="H219" s="537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</row>
    <row r="220" spans="1:45" ht="20.100000000000001" customHeight="1" x14ac:dyDescent="0.2">
      <c r="A220" s="261" t="s">
        <v>100</v>
      </c>
      <c r="B220" s="404" t="s">
        <v>115</v>
      </c>
      <c r="C220" s="458"/>
      <c r="D220" s="549"/>
      <c r="E220" s="549"/>
      <c r="F220" s="550"/>
      <c r="G220" s="550"/>
      <c r="H220" s="551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</row>
    <row r="221" spans="1:45" ht="20.100000000000001" customHeight="1" x14ac:dyDescent="0.2">
      <c r="A221" s="236">
        <v>3</v>
      </c>
      <c r="B221" s="375" t="s">
        <v>62</v>
      </c>
      <c r="C221" s="459">
        <f t="shared" ref="C221:C222" si="32">C222</f>
        <v>275000</v>
      </c>
      <c r="D221" s="566"/>
      <c r="E221" s="566"/>
      <c r="F221" s="583"/>
      <c r="G221" s="583"/>
      <c r="H221" s="584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</row>
    <row r="222" spans="1:45" x14ac:dyDescent="0.2">
      <c r="A222" s="229">
        <v>38</v>
      </c>
      <c r="B222" s="376" t="s">
        <v>38</v>
      </c>
      <c r="C222" s="460">
        <f t="shared" si="32"/>
        <v>275000</v>
      </c>
      <c r="D222" s="567"/>
      <c r="E222" s="567"/>
      <c r="F222" s="585"/>
      <c r="G222" s="585"/>
      <c r="H222" s="586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</row>
    <row r="223" spans="1:45" ht="15" customHeight="1" x14ac:dyDescent="0.2">
      <c r="A223" s="257">
        <v>381</v>
      </c>
      <c r="B223" s="381" t="s">
        <v>110</v>
      </c>
      <c r="C223" s="476">
        <f>C224+C225+C226</f>
        <v>275000</v>
      </c>
      <c r="D223" s="556"/>
      <c r="E223" s="556"/>
      <c r="F223" s="557"/>
      <c r="G223" s="557"/>
      <c r="H223" s="558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</row>
    <row r="224" spans="1:45" ht="12.75" customHeight="1" x14ac:dyDescent="0.2">
      <c r="A224" s="231">
        <v>381</v>
      </c>
      <c r="B224" s="378" t="s">
        <v>110</v>
      </c>
      <c r="C224" s="462">
        <v>180000</v>
      </c>
      <c r="D224" s="559"/>
      <c r="E224" s="559"/>
      <c r="F224" s="550"/>
      <c r="G224" s="550"/>
      <c r="H224" s="551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</row>
    <row r="225" spans="1:45" ht="12.75" customHeight="1" x14ac:dyDescent="0.2">
      <c r="A225" s="231">
        <v>381</v>
      </c>
      <c r="B225" s="378" t="s">
        <v>342</v>
      </c>
      <c r="C225" s="462">
        <v>60000</v>
      </c>
      <c r="D225" s="559"/>
      <c r="E225" s="559"/>
      <c r="F225" s="550"/>
      <c r="G225" s="550"/>
      <c r="H225" s="551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</row>
    <row r="226" spans="1:45" ht="12.75" customHeight="1" x14ac:dyDescent="0.2">
      <c r="A226" s="731">
        <v>381</v>
      </c>
      <c r="B226" s="732" t="s">
        <v>374</v>
      </c>
      <c r="C226" s="671">
        <v>35000</v>
      </c>
      <c r="D226" s="664"/>
      <c r="E226" s="664"/>
      <c r="F226" s="665"/>
      <c r="G226" s="665"/>
      <c r="H226" s="724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</row>
    <row r="227" spans="1:45" ht="12.75" customHeight="1" x14ac:dyDescent="0.2">
      <c r="A227" s="726" t="s">
        <v>253</v>
      </c>
      <c r="B227" s="99" t="s">
        <v>189</v>
      </c>
      <c r="C227" s="727">
        <f>C230</f>
        <v>5000</v>
      </c>
      <c r="D227" s="728">
        <v>5000</v>
      </c>
      <c r="E227" s="728">
        <v>5000</v>
      </c>
      <c r="F227" s="729">
        <f>D227/C227</f>
        <v>1</v>
      </c>
      <c r="G227" s="729">
        <f>E227/D227</f>
        <v>1</v>
      </c>
      <c r="H227" s="730">
        <f>E227/C227</f>
        <v>1</v>
      </c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</row>
    <row r="228" spans="1:45" ht="12.75" customHeight="1" x14ac:dyDescent="0.2">
      <c r="A228" s="271"/>
      <c r="B228" s="341" t="s">
        <v>274</v>
      </c>
      <c r="C228" s="464"/>
      <c r="D228" s="533"/>
      <c r="E228" s="533"/>
      <c r="F228" s="536"/>
      <c r="G228" s="536"/>
      <c r="H228" s="537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</row>
    <row r="229" spans="1:45" ht="22.5" customHeight="1" x14ac:dyDescent="0.2">
      <c r="A229" s="272" t="s">
        <v>98</v>
      </c>
      <c r="B229" s="378" t="s">
        <v>115</v>
      </c>
      <c r="C229" s="484"/>
      <c r="D229" s="549"/>
      <c r="E229" s="549"/>
      <c r="F229" s="550"/>
      <c r="G229" s="550"/>
      <c r="H229" s="551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</row>
    <row r="230" spans="1:45" ht="15" customHeight="1" x14ac:dyDescent="0.2">
      <c r="A230" s="236">
        <v>3</v>
      </c>
      <c r="B230" s="375" t="s">
        <v>62</v>
      </c>
      <c r="C230" s="459">
        <f t="shared" ref="C230:C232" si="33">C231</f>
        <v>5000</v>
      </c>
      <c r="D230" s="566"/>
      <c r="E230" s="566"/>
      <c r="F230" s="583"/>
      <c r="G230" s="583"/>
      <c r="H230" s="584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</row>
    <row r="231" spans="1:45" ht="12.75" customHeight="1" x14ac:dyDescent="0.2">
      <c r="A231" s="229">
        <v>38</v>
      </c>
      <c r="B231" s="376" t="s">
        <v>38</v>
      </c>
      <c r="C231" s="460">
        <f t="shared" si="33"/>
        <v>5000</v>
      </c>
      <c r="D231" s="567"/>
      <c r="E231" s="567"/>
      <c r="F231" s="585"/>
      <c r="G231" s="585"/>
      <c r="H231" s="586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</row>
    <row r="232" spans="1:45" ht="12.75" customHeight="1" x14ac:dyDescent="0.2">
      <c r="A232" s="257">
        <v>381</v>
      </c>
      <c r="B232" s="381" t="s">
        <v>110</v>
      </c>
      <c r="C232" s="476">
        <f t="shared" si="33"/>
        <v>5000</v>
      </c>
      <c r="D232" s="556"/>
      <c r="E232" s="556"/>
      <c r="F232" s="557"/>
      <c r="G232" s="557"/>
      <c r="H232" s="558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</row>
    <row r="233" spans="1:45" ht="12.75" customHeight="1" x14ac:dyDescent="0.2">
      <c r="A233" s="231">
        <v>381</v>
      </c>
      <c r="B233" s="378" t="s">
        <v>110</v>
      </c>
      <c r="C233" s="485">
        <v>5000</v>
      </c>
      <c r="D233" s="559"/>
      <c r="E233" s="559"/>
      <c r="F233" s="550"/>
      <c r="G233" s="550"/>
      <c r="H233" s="551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</row>
    <row r="234" spans="1:45" ht="12.75" customHeight="1" x14ac:dyDescent="0.2">
      <c r="A234" s="259" t="s">
        <v>254</v>
      </c>
      <c r="B234" s="403" t="s">
        <v>190</v>
      </c>
      <c r="C234" s="457">
        <f>C237</f>
        <v>5000</v>
      </c>
      <c r="D234" s="534">
        <v>5000</v>
      </c>
      <c r="E234" s="534">
        <v>5000</v>
      </c>
      <c r="F234" s="581">
        <f>D234/C234</f>
        <v>1</v>
      </c>
      <c r="G234" s="581">
        <f>E234/D234</f>
        <v>1</v>
      </c>
      <c r="H234" s="582">
        <f>E234/C234</f>
        <v>1</v>
      </c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</row>
    <row r="235" spans="1:45" ht="12.75" customHeight="1" x14ac:dyDescent="0.2">
      <c r="A235" s="260"/>
      <c r="B235" s="341" t="s">
        <v>274</v>
      </c>
      <c r="C235" s="457"/>
      <c r="D235" s="533"/>
      <c r="E235" s="533"/>
      <c r="F235" s="536"/>
      <c r="G235" s="536"/>
      <c r="H235" s="537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</row>
    <row r="236" spans="1:45" ht="12" customHeight="1" x14ac:dyDescent="0.2">
      <c r="A236" s="272" t="s">
        <v>98</v>
      </c>
      <c r="B236" s="378" t="s">
        <v>115</v>
      </c>
      <c r="C236" s="484"/>
      <c r="D236" s="549"/>
      <c r="E236" s="549"/>
      <c r="F236" s="550"/>
      <c r="G236" s="550"/>
      <c r="H236" s="551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</row>
    <row r="237" spans="1:45" ht="15" customHeight="1" x14ac:dyDescent="0.2">
      <c r="A237" s="236">
        <v>3</v>
      </c>
      <c r="B237" s="375" t="s">
        <v>62</v>
      </c>
      <c r="C237" s="459">
        <f t="shared" ref="C237:C239" si="34">C238</f>
        <v>5000</v>
      </c>
      <c r="D237" s="566"/>
      <c r="E237" s="566"/>
      <c r="F237" s="583"/>
      <c r="G237" s="583"/>
      <c r="H237" s="584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</row>
    <row r="238" spans="1:45" ht="12.75" customHeight="1" x14ac:dyDescent="0.2">
      <c r="A238" s="229">
        <v>38</v>
      </c>
      <c r="B238" s="376" t="s">
        <v>38</v>
      </c>
      <c r="C238" s="460">
        <f t="shared" si="34"/>
        <v>5000</v>
      </c>
      <c r="D238" s="567"/>
      <c r="E238" s="567"/>
      <c r="F238" s="585"/>
      <c r="G238" s="585"/>
      <c r="H238" s="586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</row>
    <row r="239" spans="1:45" ht="12.75" customHeight="1" x14ac:dyDescent="0.2">
      <c r="A239" s="257">
        <v>381</v>
      </c>
      <c r="B239" s="381" t="s">
        <v>110</v>
      </c>
      <c r="C239" s="476">
        <f t="shared" si="34"/>
        <v>5000</v>
      </c>
      <c r="D239" s="556"/>
      <c r="E239" s="556"/>
      <c r="F239" s="557"/>
      <c r="G239" s="557"/>
      <c r="H239" s="558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</row>
    <row r="240" spans="1:45" ht="12.75" customHeight="1" x14ac:dyDescent="0.2">
      <c r="A240" s="231">
        <v>381</v>
      </c>
      <c r="B240" s="378" t="s">
        <v>110</v>
      </c>
      <c r="C240" s="485">
        <v>5000</v>
      </c>
      <c r="D240" s="559"/>
      <c r="E240" s="559"/>
      <c r="F240" s="550"/>
      <c r="G240" s="550"/>
      <c r="H240" s="551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</row>
    <row r="241" spans="1:45" ht="12.75" customHeight="1" x14ac:dyDescent="0.2">
      <c r="A241" s="900" t="s">
        <v>66</v>
      </c>
      <c r="B241" s="901"/>
      <c r="C241" s="486"/>
      <c r="D241" s="571"/>
      <c r="E241" s="571"/>
      <c r="F241" s="572"/>
      <c r="G241" s="572"/>
      <c r="H241" s="573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</row>
    <row r="242" spans="1:45" ht="12.75" customHeight="1" x14ac:dyDescent="0.2">
      <c r="A242" s="904" t="s">
        <v>299</v>
      </c>
      <c r="B242" s="905"/>
      <c r="C242" s="482">
        <f>C243+C250+C257+C264+C271+C278+C285+C292+C299+C306+C313</f>
        <v>2585000</v>
      </c>
      <c r="D242" s="532">
        <f>D243+D250+D257+D264+D278+D271+D285+D292+D299+D306</f>
        <v>790000</v>
      </c>
      <c r="E242" s="532">
        <f>E243+E250+E257++E264+E271+E278+E285++E292+E299++E306</f>
        <v>790000</v>
      </c>
      <c r="F242" s="587">
        <f>D242/C242</f>
        <v>0.30560928433268858</v>
      </c>
      <c r="G242" s="587">
        <f>E242/D242</f>
        <v>1</v>
      </c>
      <c r="H242" s="588">
        <f>E242/C242</f>
        <v>0.30560928433268858</v>
      </c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</row>
    <row r="243" spans="1:45" ht="22.5" customHeight="1" x14ac:dyDescent="0.2">
      <c r="A243" s="273" t="s">
        <v>255</v>
      </c>
      <c r="B243" s="405" t="s">
        <v>120</v>
      </c>
      <c r="C243" s="487">
        <f>C246</f>
        <v>400000</v>
      </c>
      <c r="D243" s="534">
        <v>250000</v>
      </c>
      <c r="E243" s="534">
        <v>250000</v>
      </c>
      <c r="F243" s="581">
        <f>D243/C243</f>
        <v>0.625</v>
      </c>
      <c r="G243" s="581">
        <f>E243/D243</f>
        <v>1</v>
      </c>
      <c r="H243" s="582">
        <f>E243/C243</f>
        <v>0.625</v>
      </c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</row>
    <row r="244" spans="1:45" ht="15" customHeight="1" x14ac:dyDescent="0.2">
      <c r="A244" s="274"/>
      <c r="B244" s="406" t="s">
        <v>271</v>
      </c>
      <c r="C244" s="487"/>
      <c r="D244" s="533"/>
      <c r="E244" s="533"/>
      <c r="F244" s="536"/>
      <c r="G244" s="536"/>
      <c r="H244" s="537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</row>
    <row r="245" spans="1:45" ht="12.75" customHeight="1" x14ac:dyDescent="0.2">
      <c r="A245" s="275" t="s">
        <v>92</v>
      </c>
      <c r="B245" s="407" t="s">
        <v>115</v>
      </c>
      <c r="C245" s="488"/>
      <c r="D245" s="549"/>
      <c r="E245" s="549"/>
      <c r="F245" s="550"/>
      <c r="G245" s="550"/>
      <c r="H245" s="574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</row>
    <row r="246" spans="1:45" ht="12.75" customHeight="1" x14ac:dyDescent="0.2">
      <c r="A246" s="236">
        <v>3</v>
      </c>
      <c r="B246" s="375" t="s">
        <v>62</v>
      </c>
      <c r="C246" s="475">
        <f t="shared" ref="C246:C248" si="35">C247</f>
        <v>400000</v>
      </c>
      <c r="D246" s="566"/>
      <c r="E246" s="566"/>
      <c r="F246" s="583"/>
      <c r="G246" s="583"/>
      <c r="H246" s="584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</row>
    <row r="247" spans="1:45" ht="12.75" customHeight="1" x14ac:dyDescent="0.2">
      <c r="A247" s="229">
        <v>32</v>
      </c>
      <c r="B247" s="376" t="s">
        <v>30</v>
      </c>
      <c r="C247" s="489">
        <f t="shared" si="35"/>
        <v>400000</v>
      </c>
      <c r="D247" s="567"/>
      <c r="E247" s="567"/>
      <c r="F247" s="585"/>
      <c r="G247" s="585"/>
      <c r="H247" s="586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</row>
    <row r="248" spans="1:45" ht="12.75" customHeight="1" x14ac:dyDescent="0.2">
      <c r="A248" s="262">
        <v>323</v>
      </c>
      <c r="B248" s="398" t="s">
        <v>33</v>
      </c>
      <c r="C248" s="490">
        <f t="shared" si="35"/>
        <v>400000</v>
      </c>
      <c r="D248" s="556"/>
      <c r="E248" s="556"/>
      <c r="F248" s="557"/>
      <c r="G248" s="557"/>
      <c r="H248" s="558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</row>
    <row r="249" spans="1:45" ht="12.75" customHeight="1" x14ac:dyDescent="0.2">
      <c r="A249" s="263">
        <v>323</v>
      </c>
      <c r="B249" s="399" t="s">
        <v>33</v>
      </c>
      <c r="C249" s="491">
        <v>400000</v>
      </c>
      <c r="D249" s="559"/>
      <c r="E249" s="559"/>
      <c r="F249" s="550"/>
      <c r="G249" s="550"/>
      <c r="H249" s="551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</row>
    <row r="250" spans="1:45" ht="15" customHeight="1" x14ac:dyDescent="0.2">
      <c r="A250" s="276" t="s">
        <v>256</v>
      </c>
      <c r="B250" s="408" t="s">
        <v>191</v>
      </c>
      <c r="C250" s="487">
        <f>C253</f>
        <v>255000</v>
      </c>
      <c r="D250" s="534">
        <v>200000</v>
      </c>
      <c r="E250" s="534">
        <v>200000</v>
      </c>
      <c r="F250" s="581">
        <f>D250/C250</f>
        <v>0.78431372549019607</v>
      </c>
      <c r="G250" s="581">
        <f>E250/D250</f>
        <v>1</v>
      </c>
      <c r="H250" s="582">
        <f>E250/C250</f>
        <v>0.78431372549019607</v>
      </c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</row>
    <row r="251" spans="1:45" ht="15" customHeight="1" x14ac:dyDescent="0.2">
      <c r="A251" s="274"/>
      <c r="B251" s="409" t="s">
        <v>271</v>
      </c>
      <c r="C251" s="487"/>
      <c r="D251" s="533"/>
      <c r="E251" s="533"/>
      <c r="F251" s="536"/>
      <c r="G251" s="536"/>
      <c r="H251" s="537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</row>
    <row r="252" spans="1:45" ht="12.75" customHeight="1" x14ac:dyDescent="0.2">
      <c r="A252" s="277" t="s">
        <v>93</v>
      </c>
      <c r="B252" s="410" t="s">
        <v>115</v>
      </c>
      <c r="C252" s="492"/>
      <c r="D252" s="549"/>
      <c r="E252" s="549"/>
      <c r="F252" s="550"/>
      <c r="G252" s="550"/>
      <c r="H252" s="551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</row>
    <row r="253" spans="1:45" ht="12.75" customHeight="1" x14ac:dyDescent="0.2">
      <c r="A253" s="236">
        <v>3</v>
      </c>
      <c r="B253" s="375" t="s">
        <v>62</v>
      </c>
      <c r="C253" s="475">
        <f t="shared" ref="C253:C255" si="36">C254</f>
        <v>255000</v>
      </c>
      <c r="D253" s="566"/>
      <c r="E253" s="566"/>
      <c r="F253" s="583"/>
      <c r="G253" s="583"/>
      <c r="H253" s="584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</row>
    <row r="254" spans="1:45" ht="12.75" customHeight="1" x14ac:dyDescent="0.2">
      <c r="A254" s="229">
        <v>32</v>
      </c>
      <c r="B254" s="376" t="s">
        <v>30</v>
      </c>
      <c r="C254" s="489">
        <f t="shared" si="36"/>
        <v>255000</v>
      </c>
      <c r="D254" s="567"/>
      <c r="E254" s="567"/>
      <c r="F254" s="585"/>
      <c r="G254" s="585"/>
      <c r="H254" s="586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</row>
    <row r="255" spans="1:45" ht="12.75" customHeight="1" x14ac:dyDescent="0.2">
      <c r="A255" s="262">
        <v>323</v>
      </c>
      <c r="B255" s="398" t="s">
        <v>33</v>
      </c>
      <c r="C255" s="490">
        <f t="shared" si="36"/>
        <v>255000</v>
      </c>
      <c r="D255" s="556"/>
      <c r="E255" s="556"/>
      <c r="F255" s="557"/>
      <c r="G255" s="557"/>
      <c r="H255" s="558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</row>
    <row r="256" spans="1:45" ht="12.75" customHeight="1" x14ac:dyDescent="0.2">
      <c r="A256" s="263">
        <v>323</v>
      </c>
      <c r="B256" s="399" t="s">
        <v>33</v>
      </c>
      <c r="C256" s="491">
        <v>255000</v>
      </c>
      <c r="D256" s="559"/>
      <c r="E256" s="559"/>
      <c r="F256" s="550"/>
      <c r="G256" s="550"/>
      <c r="H256" s="551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</row>
    <row r="257" spans="1:45" ht="15" customHeight="1" x14ac:dyDescent="0.2">
      <c r="A257" s="276" t="s">
        <v>257</v>
      </c>
      <c r="B257" s="408" t="s">
        <v>192</v>
      </c>
      <c r="C257" s="487">
        <f>C260</f>
        <v>300000</v>
      </c>
      <c r="D257" s="534">
        <v>250000</v>
      </c>
      <c r="E257" s="534">
        <v>250000</v>
      </c>
      <c r="F257" s="581">
        <f>D257/C257</f>
        <v>0.83333333333333337</v>
      </c>
      <c r="G257" s="581">
        <f>E257/D257</f>
        <v>1</v>
      </c>
      <c r="H257" s="582">
        <f>E257/C257</f>
        <v>0.83333333333333337</v>
      </c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</row>
    <row r="258" spans="1:45" ht="15" customHeight="1" x14ac:dyDescent="0.2">
      <c r="A258" s="274" t="s">
        <v>95</v>
      </c>
      <c r="B258" s="409" t="s">
        <v>271</v>
      </c>
      <c r="C258" s="487"/>
      <c r="D258" s="533"/>
      <c r="E258" s="533"/>
      <c r="F258" s="536"/>
      <c r="G258" s="536"/>
      <c r="H258" s="537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</row>
    <row r="259" spans="1:45" ht="12.75" customHeight="1" x14ac:dyDescent="0.2">
      <c r="A259" s="277" t="s">
        <v>93</v>
      </c>
      <c r="B259" s="410" t="s">
        <v>115</v>
      </c>
      <c r="C259" s="488"/>
      <c r="D259" s="549"/>
      <c r="E259" s="549"/>
      <c r="F259" s="550"/>
      <c r="G259" s="550"/>
      <c r="H259" s="551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</row>
    <row r="260" spans="1:45" ht="12.75" customHeight="1" x14ac:dyDescent="0.2">
      <c r="A260" s="236">
        <v>3</v>
      </c>
      <c r="B260" s="375" t="s">
        <v>62</v>
      </c>
      <c r="C260" s="475">
        <f t="shared" ref="C260:C262" si="37">C261</f>
        <v>300000</v>
      </c>
      <c r="D260" s="566"/>
      <c r="E260" s="566"/>
      <c r="F260" s="583"/>
      <c r="G260" s="583"/>
      <c r="H260" s="584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</row>
    <row r="261" spans="1:45" ht="12.75" customHeight="1" x14ac:dyDescent="0.2">
      <c r="A261" s="229">
        <v>32</v>
      </c>
      <c r="B261" s="376" t="s">
        <v>30</v>
      </c>
      <c r="C261" s="489">
        <f t="shared" si="37"/>
        <v>300000</v>
      </c>
      <c r="D261" s="567"/>
      <c r="E261" s="567"/>
      <c r="F261" s="585"/>
      <c r="G261" s="585"/>
      <c r="H261" s="586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</row>
    <row r="262" spans="1:45" ht="12.75" customHeight="1" x14ac:dyDescent="0.2">
      <c r="A262" s="262">
        <v>323</v>
      </c>
      <c r="B262" s="398" t="s">
        <v>33</v>
      </c>
      <c r="C262" s="490">
        <f t="shared" si="37"/>
        <v>300000</v>
      </c>
      <c r="D262" s="556"/>
      <c r="E262" s="556"/>
      <c r="F262" s="557"/>
      <c r="G262" s="557"/>
      <c r="H262" s="558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</row>
    <row r="263" spans="1:45" ht="12.75" customHeight="1" x14ac:dyDescent="0.2">
      <c r="A263" s="263">
        <v>323</v>
      </c>
      <c r="B263" s="399" t="s">
        <v>33</v>
      </c>
      <c r="C263" s="491">
        <v>300000</v>
      </c>
      <c r="D263" s="559"/>
      <c r="E263" s="559"/>
      <c r="F263" s="550"/>
      <c r="G263" s="550"/>
      <c r="H263" s="551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</row>
    <row r="264" spans="1:45" ht="15" customHeight="1" x14ac:dyDescent="0.2">
      <c r="A264" s="276" t="s">
        <v>320</v>
      </c>
      <c r="B264" s="408" t="s">
        <v>307</v>
      </c>
      <c r="C264" s="487">
        <f>C267</f>
        <v>20000</v>
      </c>
      <c r="D264" s="534">
        <v>20000</v>
      </c>
      <c r="E264" s="534">
        <v>20000</v>
      </c>
      <c r="F264" s="581">
        <f>D264/C264</f>
        <v>1</v>
      </c>
      <c r="G264" s="581">
        <f>E264/D264</f>
        <v>1</v>
      </c>
      <c r="H264" s="582">
        <f>E264/C264</f>
        <v>1</v>
      </c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</row>
    <row r="265" spans="1:45" ht="15" customHeight="1" x14ac:dyDescent="0.2">
      <c r="A265" s="274" t="s">
        <v>95</v>
      </c>
      <c r="B265" s="409" t="s">
        <v>271</v>
      </c>
      <c r="C265" s="487"/>
      <c r="D265" s="533"/>
      <c r="E265" s="533"/>
      <c r="F265" s="536"/>
      <c r="G265" s="536"/>
      <c r="H265" s="537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</row>
    <row r="266" spans="1:45" ht="12.75" customHeight="1" x14ac:dyDescent="0.2">
      <c r="A266" s="277" t="s">
        <v>93</v>
      </c>
      <c r="B266" s="410" t="s">
        <v>115</v>
      </c>
      <c r="C266" s="488"/>
      <c r="D266" s="549"/>
      <c r="E266" s="549"/>
      <c r="F266" s="550"/>
      <c r="G266" s="550"/>
      <c r="H266" s="551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</row>
    <row r="267" spans="1:45" ht="12.75" customHeight="1" x14ac:dyDescent="0.2">
      <c r="A267" s="236">
        <v>3</v>
      </c>
      <c r="B267" s="375" t="s">
        <v>62</v>
      </c>
      <c r="C267" s="475">
        <f t="shared" ref="C267:C269" si="38">C268</f>
        <v>20000</v>
      </c>
      <c r="D267" s="566"/>
      <c r="E267" s="566"/>
      <c r="F267" s="583"/>
      <c r="G267" s="583"/>
      <c r="H267" s="584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</row>
    <row r="268" spans="1:45" ht="12.75" customHeight="1" x14ac:dyDescent="0.2">
      <c r="A268" s="229">
        <v>32</v>
      </c>
      <c r="B268" s="376" t="s">
        <v>30</v>
      </c>
      <c r="C268" s="489">
        <f t="shared" si="38"/>
        <v>20000</v>
      </c>
      <c r="D268" s="567"/>
      <c r="E268" s="567"/>
      <c r="F268" s="585"/>
      <c r="G268" s="585"/>
      <c r="H268" s="586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</row>
    <row r="269" spans="1:45" ht="12.75" customHeight="1" x14ac:dyDescent="0.2">
      <c r="A269" s="262">
        <v>323</v>
      </c>
      <c r="B269" s="398" t="s">
        <v>33</v>
      </c>
      <c r="C269" s="490">
        <f t="shared" si="38"/>
        <v>20000</v>
      </c>
      <c r="D269" s="556"/>
      <c r="E269" s="556"/>
      <c r="F269" s="557"/>
      <c r="G269" s="557"/>
      <c r="H269" s="558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</row>
    <row r="270" spans="1:45" ht="12.75" customHeight="1" x14ac:dyDescent="0.2">
      <c r="A270" s="263">
        <v>323</v>
      </c>
      <c r="B270" s="399" t="s">
        <v>33</v>
      </c>
      <c r="C270" s="491">
        <v>20000</v>
      </c>
      <c r="D270" s="559"/>
      <c r="E270" s="559"/>
      <c r="F270" s="550"/>
      <c r="G270" s="550"/>
      <c r="H270" s="551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</row>
    <row r="271" spans="1:45" ht="15" customHeight="1" x14ac:dyDescent="0.2">
      <c r="A271" s="276" t="s">
        <v>334</v>
      </c>
      <c r="B271" s="408" t="s">
        <v>408</v>
      </c>
      <c r="C271" s="487">
        <f>C274</f>
        <v>1000000</v>
      </c>
      <c r="D271" s="534">
        <v>0</v>
      </c>
      <c r="E271" s="534">
        <v>0</v>
      </c>
      <c r="F271" s="581">
        <f>D271/C271</f>
        <v>0</v>
      </c>
      <c r="G271" s="581">
        <v>0</v>
      </c>
      <c r="H271" s="582">
        <f>E271/C271</f>
        <v>0</v>
      </c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</row>
    <row r="272" spans="1:45" ht="15" customHeight="1" x14ac:dyDescent="0.2">
      <c r="A272" s="274" t="s">
        <v>95</v>
      </c>
      <c r="B272" s="409" t="s">
        <v>271</v>
      </c>
      <c r="C272" s="487"/>
      <c r="D272" s="533"/>
      <c r="E272" s="533"/>
      <c r="F272" s="536"/>
      <c r="G272" s="536"/>
      <c r="H272" s="537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</row>
    <row r="273" spans="1:45" ht="15" customHeight="1" x14ac:dyDescent="0.2">
      <c r="A273" s="277" t="s">
        <v>93</v>
      </c>
      <c r="B273" s="410" t="s">
        <v>115</v>
      </c>
      <c r="C273" s="488"/>
      <c r="D273" s="549"/>
      <c r="E273" s="549"/>
      <c r="F273" s="550"/>
      <c r="G273" s="550"/>
      <c r="H273" s="551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</row>
    <row r="274" spans="1:45" ht="15" customHeight="1" x14ac:dyDescent="0.2">
      <c r="A274" s="236">
        <v>4</v>
      </c>
      <c r="B274" s="375" t="s">
        <v>62</v>
      </c>
      <c r="C274" s="475">
        <f t="shared" ref="C274:C276" si="39">C275</f>
        <v>1000000</v>
      </c>
      <c r="D274" s="566"/>
      <c r="E274" s="566"/>
      <c r="F274" s="583"/>
      <c r="G274" s="583"/>
      <c r="H274" s="584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</row>
    <row r="275" spans="1:45" ht="12.75" customHeight="1" x14ac:dyDescent="0.2">
      <c r="A275" s="229">
        <v>42</v>
      </c>
      <c r="B275" s="376" t="s">
        <v>30</v>
      </c>
      <c r="C275" s="489">
        <f t="shared" si="39"/>
        <v>1000000</v>
      </c>
      <c r="D275" s="567"/>
      <c r="E275" s="567"/>
      <c r="F275" s="585"/>
      <c r="G275" s="585"/>
      <c r="H275" s="586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</row>
    <row r="276" spans="1:45" ht="12.75" customHeight="1" x14ac:dyDescent="0.2">
      <c r="A276" s="262">
        <v>421</v>
      </c>
      <c r="B276" s="398" t="s">
        <v>33</v>
      </c>
      <c r="C276" s="490">
        <f t="shared" si="39"/>
        <v>1000000</v>
      </c>
      <c r="D276" s="556"/>
      <c r="E276" s="556"/>
      <c r="F276" s="557"/>
      <c r="G276" s="557"/>
      <c r="H276" s="558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</row>
    <row r="277" spans="1:45" ht="12.75" customHeight="1" x14ac:dyDescent="0.2">
      <c r="A277" s="263">
        <v>421</v>
      </c>
      <c r="B277" s="399" t="s">
        <v>33</v>
      </c>
      <c r="C277" s="491">
        <v>1000000</v>
      </c>
      <c r="D277" s="559"/>
      <c r="E277" s="559"/>
      <c r="F277" s="550"/>
      <c r="G277" s="550"/>
      <c r="H277" s="551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  <c r="AS277" s="89"/>
    </row>
    <row r="278" spans="1:45" ht="20.100000000000001" customHeight="1" x14ac:dyDescent="0.2">
      <c r="A278" s="276" t="s">
        <v>353</v>
      </c>
      <c r="B278" s="409" t="s">
        <v>312</v>
      </c>
      <c r="C278" s="487">
        <f>C281</f>
        <v>50000</v>
      </c>
      <c r="D278" s="534">
        <v>50000</v>
      </c>
      <c r="E278" s="534">
        <v>50000</v>
      </c>
      <c r="F278" s="581">
        <f>D278/C278</f>
        <v>1</v>
      </c>
      <c r="G278" s="581">
        <f>E278/D278</f>
        <v>1</v>
      </c>
      <c r="H278" s="582">
        <f>E278/C278</f>
        <v>1</v>
      </c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  <c r="AS278" s="89"/>
    </row>
    <row r="279" spans="1:45" ht="20.100000000000001" customHeight="1" x14ac:dyDescent="0.2">
      <c r="A279" s="278"/>
      <c r="B279" s="411" t="s">
        <v>273</v>
      </c>
      <c r="C279" s="493"/>
      <c r="D279" s="533"/>
      <c r="E279" s="533"/>
      <c r="F279" s="536"/>
      <c r="G279" s="536"/>
      <c r="H279" s="537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  <c r="AS279" s="89"/>
    </row>
    <row r="280" spans="1:45" ht="15" customHeight="1" x14ac:dyDescent="0.2">
      <c r="A280" s="275" t="s">
        <v>92</v>
      </c>
      <c r="B280" s="407" t="s">
        <v>115</v>
      </c>
      <c r="C280" s="488"/>
      <c r="D280" s="549"/>
      <c r="E280" s="549"/>
      <c r="F280" s="550"/>
      <c r="G280" s="550"/>
      <c r="H280" s="551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  <c r="AS280" s="89"/>
    </row>
    <row r="281" spans="1:45" ht="15" customHeight="1" x14ac:dyDescent="0.2">
      <c r="A281" s="236">
        <v>3</v>
      </c>
      <c r="B281" s="375" t="s">
        <v>62</v>
      </c>
      <c r="C281" s="475">
        <f t="shared" ref="C281:C283" si="40">C282</f>
        <v>50000</v>
      </c>
      <c r="D281" s="566"/>
      <c r="E281" s="566"/>
      <c r="F281" s="583"/>
      <c r="G281" s="583"/>
      <c r="H281" s="584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  <c r="AS281" s="89"/>
    </row>
    <row r="282" spans="1:45" ht="12.75" customHeight="1" x14ac:dyDescent="0.2">
      <c r="A282" s="229">
        <v>32</v>
      </c>
      <c r="B282" s="376" t="s">
        <v>30</v>
      </c>
      <c r="C282" s="489">
        <f t="shared" si="40"/>
        <v>50000</v>
      </c>
      <c r="D282" s="567"/>
      <c r="E282" s="567"/>
      <c r="F282" s="585"/>
      <c r="G282" s="585"/>
      <c r="H282" s="586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  <c r="AS282" s="89"/>
    </row>
    <row r="283" spans="1:45" ht="12.75" customHeight="1" x14ac:dyDescent="0.2">
      <c r="A283" s="262">
        <v>323</v>
      </c>
      <c r="B283" s="398" t="s">
        <v>33</v>
      </c>
      <c r="C283" s="490">
        <f t="shared" si="40"/>
        <v>50000</v>
      </c>
      <c r="D283" s="556"/>
      <c r="E283" s="556"/>
      <c r="F283" s="557"/>
      <c r="G283" s="557"/>
      <c r="H283" s="558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  <c r="AS283" s="89"/>
    </row>
    <row r="284" spans="1:45" ht="12.75" customHeight="1" x14ac:dyDescent="0.2">
      <c r="A284" s="263">
        <v>323</v>
      </c>
      <c r="B284" s="399" t="s">
        <v>33</v>
      </c>
      <c r="C284" s="491">
        <v>50000</v>
      </c>
      <c r="D284" s="559"/>
      <c r="E284" s="559"/>
      <c r="F284" s="550"/>
      <c r="G284" s="550"/>
      <c r="H284" s="551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</row>
    <row r="285" spans="1:45" ht="12.75" customHeight="1" x14ac:dyDescent="0.2">
      <c r="A285" s="276" t="s">
        <v>311</v>
      </c>
      <c r="B285" s="409" t="s">
        <v>340</v>
      </c>
      <c r="C285" s="487">
        <f>C288</f>
        <v>15000</v>
      </c>
      <c r="D285" s="534">
        <v>10000</v>
      </c>
      <c r="E285" s="534">
        <v>10000</v>
      </c>
      <c r="F285" s="581">
        <f>D285/C285</f>
        <v>0.66666666666666663</v>
      </c>
      <c r="G285" s="581">
        <f>E285/D285</f>
        <v>1</v>
      </c>
      <c r="H285" s="582">
        <f>E285/C285</f>
        <v>0.66666666666666663</v>
      </c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  <c r="AS285" s="89"/>
    </row>
    <row r="286" spans="1:45" ht="12.75" customHeight="1" x14ac:dyDescent="0.2">
      <c r="A286" s="278"/>
      <c r="B286" s="411" t="s">
        <v>273</v>
      </c>
      <c r="C286" s="493"/>
      <c r="D286" s="533"/>
      <c r="E286" s="533"/>
      <c r="F286" s="536"/>
      <c r="G286" s="536"/>
      <c r="H286" s="537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</row>
    <row r="287" spans="1:45" ht="15" customHeight="1" x14ac:dyDescent="0.2">
      <c r="A287" s="275" t="s">
        <v>92</v>
      </c>
      <c r="B287" s="407" t="s">
        <v>115</v>
      </c>
      <c r="C287" s="488"/>
      <c r="D287" s="549"/>
      <c r="E287" s="549"/>
      <c r="F287" s="550"/>
      <c r="G287" s="550"/>
      <c r="H287" s="551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</row>
    <row r="288" spans="1:45" ht="15" customHeight="1" x14ac:dyDescent="0.2">
      <c r="A288" s="236">
        <v>3</v>
      </c>
      <c r="B288" s="375" t="s">
        <v>62</v>
      </c>
      <c r="C288" s="475">
        <f t="shared" ref="C288:C290" si="41">C289</f>
        <v>15000</v>
      </c>
      <c r="D288" s="566"/>
      <c r="E288" s="566"/>
      <c r="F288" s="583"/>
      <c r="G288" s="583"/>
      <c r="H288" s="584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  <c r="AS288" s="89"/>
    </row>
    <row r="289" spans="1:45" ht="12.75" customHeight="1" x14ac:dyDescent="0.2">
      <c r="A289" s="229">
        <v>32</v>
      </c>
      <c r="B289" s="376" t="s">
        <v>30</v>
      </c>
      <c r="C289" s="489">
        <f t="shared" si="41"/>
        <v>15000</v>
      </c>
      <c r="D289" s="567"/>
      <c r="E289" s="567"/>
      <c r="F289" s="585"/>
      <c r="G289" s="585"/>
      <c r="H289" s="586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</row>
    <row r="290" spans="1:45" ht="12.75" customHeight="1" x14ac:dyDescent="0.2">
      <c r="A290" s="262">
        <v>323</v>
      </c>
      <c r="B290" s="398" t="s">
        <v>33</v>
      </c>
      <c r="C290" s="490">
        <f t="shared" si="41"/>
        <v>15000</v>
      </c>
      <c r="D290" s="556"/>
      <c r="E290" s="556"/>
      <c r="F290" s="557"/>
      <c r="G290" s="557"/>
      <c r="H290" s="558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</row>
    <row r="291" spans="1:45" ht="12.75" customHeight="1" x14ac:dyDescent="0.2">
      <c r="A291" s="263">
        <v>323</v>
      </c>
      <c r="B291" s="399" t="s">
        <v>33</v>
      </c>
      <c r="C291" s="491">
        <v>15000</v>
      </c>
      <c r="D291" s="559"/>
      <c r="E291" s="559"/>
      <c r="F291" s="550"/>
      <c r="G291" s="550"/>
      <c r="H291" s="551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</row>
    <row r="292" spans="1:45" ht="12.75" customHeight="1" x14ac:dyDescent="0.2">
      <c r="A292" s="276" t="s">
        <v>339</v>
      </c>
      <c r="B292" s="409" t="s">
        <v>351</v>
      </c>
      <c r="C292" s="487">
        <f>C295</f>
        <v>15000</v>
      </c>
      <c r="D292" s="534">
        <v>10000</v>
      </c>
      <c r="E292" s="534">
        <v>10000</v>
      </c>
      <c r="F292" s="581">
        <f>D292/C292</f>
        <v>0.66666666666666663</v>
      </c>
      <c r="G292" s="581">
        <f>E292/D292</f>
        <v>1</v>
      </c>
      <c r="H292" s="582">
        <f>E292/C292</f>
        <v>0.66666666666666663</v>
      </c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  <c r="AS292" s="89"/>
    </row>
    <row r="293" spans="1:45" ht="12.75" customHeight="1" x14ac:dyDescent="0.2">
      <c r="A293" s="278"/>
      <c r="B293" s="411" t="s">
        <v>273</v>
      </c>
      <c r="C293" s="493"/>
      <c r="D293" s="533"/>
      <c r="E293" s="533"/>
      <c r="F293" s="536"/>
      <c r="G293" s="536"/>
      <c r="H293" s="537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  <c r="AS293" s="89"/>
    </row>
    <row r="294" spans="1:45" ht="15" customHeight="1" x14ac:dyDescent="0.2">
      <c r="A294" s="275" t="s">
        <v>92</v>
      </c>
      <c r="B294" s="407" t="s">
        <v>115</v>
      </c>
      <c r="C294" s="488"/>
      <c r="D294" s="549"/>
      <c r="E294" s="549"/>
      <c r="F294" s="550"/>
      <c r="G294" s="550"/>
      <c r="H294" s="551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  <c r="AS294" s="89"/>
    </row>
    <row r="295" spans="1:45" ht="15" customHeight="1" x14ac:dyDescent="0.2">
      <c r="A295" s="236">
        <v>3</v>
      </c>
      <c r="B295" s="375" t="s">
        <v>62</v>
      </c>
      <c r="C295" s="475">
        <f t="shared" ref="C295:C297" si="42">C296</f>
        <v>15000</v>
      </c>
      <c r="D295" s="566"/>
      <c r="E295" s="566"/>
      <c r="F295" s="583"/>
      <c r="G295" s="583"/>
      <c r="H295" s="584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  <c r="AS295" s="89"/>
    </row>
    <row r="296" spans="1:45" ht="12.75" customHeight="1" x14ac:dyDescent="0.2">
      <c r="A296" s="229">
        <v>32</v>
      </c>
      <c r="B296" s="376" t="s">
        <v>30</v>
      </c>
      <c r="C296" s="489">
        <f t="shared" si="42"/>
        <v>15000</v>
      </c>
      <c r="D296" s="567"/>
      <c r="E296" s="567"/>
      <c r="F296" s="585"/>
      <c r="G296" s="585"/>
      <c r="H296" s="586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</row>
    <row r="297" spans="1:45" ht="12.75" customHeight="1" x14ac:dyDescent="0.2">
      <c r="A297" s="262">
        <v>323</v>
      </c>
      <c r="B297" s="398" t="s">
        <v>33</v>
      </c>
      <c r="C297" s="490">
        <f t="shared" si="42"/>
        <v>15000</v>
      </c>
      <c r="D297" s="556"/>
      <c r="E297" s="556"/>
      <c r="F297" s="557"/>
      <c r="G297" s="557"/>
      <c r="H297" s="558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</row>
    <row r="298" spans="1:45" ht="12.75" customHeight="1" x14ac:dyDescent="0.2">
      <c r="A298" s="263">
        <v>323</v>
      </c>
      <c r="B298" s="399" t="s">
        <v>33</v>
      </c>
      <c r="C298" s="491">
        <v>15000</v>
      </c>
      <c r="D298" s="559"/>
      <c r="E298" s="559"/>
      <c r="F298" s="550"/>
      <c r="G298" s="550"/>
      <c r="H298" s="551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</row>
    <row r="299" spans="1:45" ht="12.75" customHeight="1" x14ac:dyDescent="0.2">
      <c r="A299" s="276" t="s">
        <v>476</v>
      </c>
      <c r="B299" s="409" t="s">
        <v>376</v>
      </c>
      <c r="C299" s="487">
        <f>C302</f>
        <v>200000</v>
      </c>
      <c r="D299" s="534">
        <v>0</v>
      </c>
      <c r="E299" s="534">
        <v>0</v>
      </c>
      <c r="F299" s="581">
        <f>D299/C299</f>
        <v>0</v>
      </c>
      <c r="G299" s="581">
        <v>0</v>
      </c>
      <c r="H299" s="582">
        <f>E299/C299</f>
        <v>0</v>
      </c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  <c r="AS299" s="89"/>
    </row>
    <row r="300" spans="1:45" ht="12.75" customHeight="1" x14ac:dyDescent="0.2">
      <c r="A300" s="278"/>
      <c r="B300" s="411" t="s">
        <v>273</v>
      </c>
      <c r="C300" s="493"/>
      <c r="D300" s="533"/>
      <c r="E300" s="533"/>
      <c r="F300" s="536"/>
      <c r="G300" s="536"/>
      <c r="H300" s="537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  <c r="AS300" s="89"/>
    </row>
    <row r="301" spans="1:45" ht="20.100000000000001" customHeight="1" x14ac:dyDescent="0.2">
      <c r="A301" s="275" t="s">
        <v>92</v>
      </c>
      <c r="B301" s="407" t="s">
        <v>115</v>
      </c>
      <c r="C301" s="488"/>
      <c r="D301" s="549"/>
      <c r="E301" s="549"/>
      <c r="F301" s="550"/>
      <c r="G301" s="550"/>
      <c r="H301" s="551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  <c r="AS301" s="89"/>
    </row>
    <row r="302" spans="1:45" ht="15" customHeight="1" x14ac:dyDescent="0.2">
      <c r="A302" s="236">
        <v>4</v>
      </c>
      <c r="B302" s="375" t="s">
        <v>62</v>
      </c>
      <c r="C302" s="475">
        <f t="shared" ref="C302:C304" si="43">C303</f>
        <v>200000</v>
      </c>
      <c r="D302" s="566"/>
      <c r="E302" s="566"/>
      <c r="F302" s="583"/>
      <c r="G302" s="583"/>
      <c r="H302" s="584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  <c r="AS302" s="89"/>
    </row>
    <row r="303" spans="1:45" ht="15" customHeight="1" x14ac:dyDescent="0.2">
      <c r="A303" s="229">
        <v>42</v>
      </c>
      <c r="B303" s="376" t="s">
        <v>30</v>
      </c>
      <c r="C303" s="489">
        <f t="shared" si="43"/>
        <v>200000</v>
      </c>
      <c r="D303" s="567"/>
      <c r="E303" s="567"/>
      <c r="F303" s="585"/>
      <c r="G303" s="585"/>
      <c r="H303" s="586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  <c r="AS303" s="89"/>
    </row>
    <row r="304" spans="1:45" ht="12.75" customHeight="1" x14ac:dyDescent="0.2">
      <c r="A304" s="262">
        <v>421</v>
      </c>
      <c r="B304" s="398" t="s">
        <v>43</v>
      </c>
      <c r="C304" s="490">
        <f t="shared" si="43"/>
        <v>200000</v>
      </c>
      <c r="D304" s="556"/>
      <c r="E304" s="556"/>
      <c r="F304" s="557"/>
      <c r="G304" s="557"/>
      <c r="H304" s="558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  <c r="AS304" s="89"/>
    </row>
    <row r="305" spans="1:45" ht="12.75" customHeight="1" x14ac:dyDescent="0.2">
      <c r="A305" s="263">
        <v>421</v>
      </c>
      <c r="B305" s="399" t="s">
        <v>377</v>
      </c>
      <c r="C305" s="491">
        <v>200000</v>
      </c>
      <c r="D305" s="559"/>
      <c r="E305" s="559"/>
      <c r="F305" s="550"/>
      <c r="G305" s="550"/>
      <c r="H305" s="551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</row>
    <row r="306" spans="1:45" ht="12.75" customHeight="1" x14ac:dyDescent="0.2">
      <c r="A306" s="276" t="s">
        <v>477</v>
      </c>
      <c r="B306" s="409" t="s">
        <v>378</v>
      </c>
      <c r="C306" s="487">
        <f>C309</f>
        <v>300000</v>
      </c>
      <c r="D306" s="534">
        <v>0</v>
      </c>
      <c r="E306" s="534">
        <v>0</v>
      </c>
      <c r="F306" s="581">
        <f>D306/C306</f>
        <v>0</v>
      </c>
      <c r="G306" s="581">
        <v>0</v>
      </c>
      <c r="H306" s="582">
        <f>E306/C306</f>
        <v>0</v>
      </c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</row>
    <row r="307" spans="1:45" ht="12.75" customHeight="1" x14ac:dyDescent="0.2">
      <c r="A307" s="278"/>
      <c r="B307" s="411" t="s">
        <v>273</v>
      </c>
      <c r="C307" s="493"/>
      <c r="D307" s="533"/>
      <c r="E307" s="533"/>
      <c r="F307" s="536"/>
      <c r="G307" s="536"/>
      <c r="H307" s="537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</row>
    <row r="308" spans="1:45" ht="12.75" customHeight="1" x14ac:dyDescent="0.2">
      <c r="A308" s="275" t="s">
        <v>92</v>
      </c>
      <c r="B308" s="407" t="s">
        <v>115</v>
      </c>
      <c r="C308" s="488"/>
      <c r="D308" s="549"/>
      <c r="E308" s="549"/>
      <c r="F308" s="550"/>
      <c r="G308" s="550"/>
      <c r="H308" s="551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</row>
    <row r="309" spans="1:45" ht="12.75" customHeight="1" x14ac:dyDescent="0.2">
      <c r="A309" s="236">
        <v>4</v>
      </c>
      <c r="B309" s="375" t="s">
        <v>62</v>
      </c>
      <c r="C309" s="475">
        <f t="shared" ref="C309:C311" si="44">C310</f>
        <v>300000</v>
      </c>
      <c r="D309" s="566"/>
      <c r="E309" s="566"/>
      <c r="F309" s="583"/>
      <c r="G309" s="583"/>
      <c r="H309" s="584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</row>
    <row r="310" spans="1:45" ht="12.75" customHeight="1" x14ac:dyDescent="0.2">
      <c r="A310" s="229">
        <v>42</v>
      </c>
      <c r="B310" s="376" t="s">
        <v>30</v>
      </c>
      <c r="C310" s="489">
        <f t="shared" si="44"/>
        <v>300000</v>
      </c>
      <c r="D310" s="567"/>
      <c r="E310" s="567"/>
      <c r="F310" s="585"/>
      <c r="G310" s="585"/>
      <c r="H310" s="586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  <c r="AS310" s="89"/>
    </row>
    <row r="311" spans="1:45" ht="15" customHeight="1" x14ac:dyDescent="0.2">
      <c r="A311" s="262">
        <v>421</v>
      </c>
      <c r="B311" s="398" t="s">
        <v>43</v>
      </c>
      <c r="C311" s="490">
        <f t="shared" si="44"/>
        <v>300000</v>
      </c>
      <c r="D311" s="556"/>
      <c r="E311" s="556"/>
      <c r="F311" s="557"/>
      <c r="G311" s="557"/>
      <c r="H311" s="558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  <c r="AS311" s="89"/>
    </row>
    <row r="312" spans="1:45" ht="15" customHeight="1" x14ac:dyDescent="0.2">
      <c r="A312" s="263">
        <v>421</v>
      </c>
      <c r="B312" s="399" t="s">
        <v>377</v>
      </c>
      <c r="C312" s="491">
        <v>300000</v>
      </c>
      <c r="D312" s="559"/>
      <c r="E312" s="559"/>
      <c r="F312" s="550"/>
      <c r="G312" s="550"/>
      <c r="H312" s="551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  <c r="AS312" s="89"/>
    </row>
    <row r="313" spans="1:45" ht="12.75" customHeight="1" x14ac:dyDescent="0.2">
      <c r="A313" s="862" t="s">
        <v>375</v>
      </c>
      <c r="B313" s="409" t="s">
        <v>475</v>
      </c>
      <c r="C313" s="863">
        <f>C319</f>
        <v>30000</v>
      </c>
      <c r="D313" s="863">
        <f>D316</f>
        <v>0</v>
      </c>
      <c r="E313" s="863">
        <v>0</v>
      </c>
      <c r="F313" s="864">
        <f>F316</f>
        <v>0</v>
      </c>
      <c r="G313" s="864">
        <f>G316</f>
        <v>0</v>
      </c>
      <c r="H313" s="865">
        <v>0</v>
      </c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  <c r="AS313" s="89"/>
    </row>
    <row r="314" spans="1:45" ht="12.75" customHeight="1" x14ac:dyDescent="0.2">
      <c r="A314" s="866"/>
      <c r="B314" s="411" t="s">
        <v>273</v>
      </c>
      <c r="C314" s="867"/>
      <c r="D314" s="867"/>
      <c r="E314" s="867"/>
      <c r="F314" s="868"/>
      <c r="G314" s="868"/>
      <c r="H314" s="86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  <c r="AS314" s="89"/>
    </row>
    <row r="315" spans="1:45" ht="12.75" customHeight="1" x14ac:dyDescent="0.2">
      <c r="A315" s="870" t="s">
        <v>92</v>
      </c>
      <c r="B315" s="407" t="s">
        <v>115</v>
      </c>
      <c r="C315" s="871"/>
      <c r="D315" s="871"/>
      <c r="E315" s="871"/>
      <c r="F315" s="669"/>
      <c r="G315" s="669"/>
      <c r="H315" s="665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  <c r="AS315" s="89"/>
    </row>
    <row r="316" spans="1:45" ht="12.75" customHeight="1" x14ac:dyDescent="0.2">
      <c r="A316" s="236">
        <v>3</v>
      </c>
      <c r="B316" s="375" t="s">
        <v>62</v>
      </c>
      <c r="C316" s="764">
        <f t="shared" ref="C316:G317" si="45">C317</f>
        <v>30000</v>
      </c>
      <c r="D316" s="764"/>
      <c r="E316" s="764"/>
      <c r="F316" s="736">
        <f t="shared" si="45"/>
        <v>0</v>
      </c>
      <c r="G316" s="736">
        <f t="shared" si="45"/>
        <v>0</v>
      </c>
      <c r="H316" s="737">
        <v>0</v>
      </c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  <c r="AS316" s="89"/>
    </row>
    <row r="317" spans="1:45" ht="12.75" customHeight="1" x14ac:dyDescent="0.2">
      <c r="A317" s="872">
        <v>32</v>
      </c>
      <c r="B317" s="376" t="s">
        <v>30</v>
      </c>
      <c r="C317" s="742">
        <f t="shared" si="45"/>
        <v>30000</v>
      </c>
      <c r="D317" s="742"/>
      <c r="E317" s="742"/>
      <c r="F317" s="743">
        <f t="shared" si="45"/>
        <v>0</v>
      </c>
      <c r="G317" s="743">
        <f t="shared" si="45"/>
        <v>0</v>
      </c>
      <c r="H317" s="744">
        <v>0</v>
      </c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  <c r="AS317" s="89"/>
    </row>
    <row r="318" spans="1:45" ht="12.75" customHeight="1" x14ac:dyDescent="0.2">
      <c r="A318" s="873">
        <v>323</v>
      </c>
      <c r="B318" s="398" t="s">
        <v>33</v>
      </c>
      <c r="C318" s="874">
        <f>C319</f>
        <v>30000</v>
      </c>
      <c r="D318" s="874"/>
      <c r="E318" s="874"/>
      <c r="F318" s="875">
        <f>F319</f>
        <v>0</v>
      </c>
      <c r="G318" s="875">
        <f>G319</f>
        <v>0</v>
      </c>
      <c r="H318" s="876">
        <v>0</v>
      </c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  <c r="AS318" s="89"/>
    </row>
    <row r="319" spans="1:45" ht="15.75" customHeight="1" x14ac:dyDescent="0.2">
      <c r="A319" s="674">
        <v>323</v>
      </c>
      <c r="B319" s="399" t="s">
        <v>33</v>
      </c>
      <c r="C319" s="734">
        <v>30000</v>
      </c>
      <c r="D319" s="734"/>
      <c r="E319" s="734"/>
      <c r="F319" s="664">
        <v>0</v>
      </c>
      <c r="G319" s="664">
        <v>0</v>
      </c>
      <c r="H319" s="665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  <c r="AS319" s="89"/>
    </row>
    <row r="320" spans="1:45" ht="12.75" customHeight="1" x14ac:dyDescent="0.2">
      <c r="A320" s="279"/>
      <c r="B320" s="412" t="s">
        <v>101</v>
      </c>
      <c r="C320" s="483"/>
      <c r="D320" s="571"/>
      <c r="E320" s="571"/>
      <c r="F320" s="572"/>
      <c r="G320" s="572"/>
      <c r="H320" s="573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  <c r="AS320" s="89"/>
    </row>
    <row r="321" spans="1:45" ht="15" customHeight="1" x14ac:dyDescent="0.2">
      <c r="A321" s="280" t="s">
        <v>278</v>
      </c>
      <c r="B321" s="413"/>
      <c r="C321" s="456">
        <f>C322+C329</f>
        <v>235000</v>
      </c>
      <c r="D321" s="532">
        <f>D322+D329</f>
        <v>235000</v>
      </c>
      <c r="E321" s="532">
        <f>E322+E329</f>
        <v>235000</v>
      </c>
      <c r="F321" s="587">
        <f>D321/C321</f>
        <v>1</v>
      </c>
      <c r="G321" s="587">
        <f>E321/D321</f>
        <v>1</v>
      </c>
      <c r="H321" s="588">
        <f>E321/C321</f>
        <v>1</v>
      </c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  <c r="AS321" s="89"/>
    </row>
    <row r="322" spans="1:45" ht="15" customHeight="1" x14ac:dyDescent="0.2">
      <c r="A322" s="284" t="s">
        <v>479</v>
      </c>
      <c r="B322" s="99" t="s">
        <v>193</v>
      </c>
      <c r="C322" s="457">
        <f>C325</f>
        <v>35000</v>
      </c>
      <c r="D322" s="534">
        <v>35000</v>
      </c>
      <c r="E322" s="534">
        <v>35000</v>
      </c>
      <c r="F322" s="581">
        <f>D322/C322</f>
        <v>1</v>
      </c>
      <c r="G322" s="581">
        <f>E322/D322</f>
        <v>1</v>
      </c>
      <c r="H322" s="582">
        <f>E322/C322</f>
        <v>1</v>
      </c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</row>
    <row r="323" spans="1:45" ht="12.75" customHeight="1" x14ac:dyDescent="0.2">
      <c r="A323" s="281"/>
      <c r="B323" s="414" t="s">
        <v>271</v>
      </c>
      <c r="C323" s="457"/>
      <c r="D323" s="533"/>
      <c r="E323" s="533"/>
      <c r="F323" s="536"/>
      <c r="G323" s="536"/>
      <c r="H323" s="537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</row>
    <row r="324" spans="1:45" ht="12.75" customHeight="1" x14ac:dyDescent="0.2">
      <c r="A324" s="282" t="s">
        <v>98</v>
      </c>
      <c r="B324" s="222" t="s">
        <v>115</v>
      </c>
      <c r="C324" s="458"/>
      <c r="D324" s="549"/>
      <c r="E324" s="549"/>
      <c r="F324" s="550"/>
      <c r="G324" s="550"/>
      <c r="H324" s="551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</row>
    <row r="325" spans="1:45" ht="12.75" customHeight="1" x14ac:dyDescent="0.2">
      <c r="A325" s="283">
        <v>3</v>
      </c>
      <c r="B325" s="415" t="s">
        <v>62</v>
      </c>
      <c r="C325" s="459">
        <f t="shared" ref="C325:C327" si="46">C326</f>
        <v>35000</v>
      </c>
      <c r="D325" s="566"/>
      <c r="E325" s="566"/>
      <c r="F325" s="583"/>
      <c r="G325" s="583"/>
      <c r="H325" s="584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</row>
    <row r="326" spans="1:45" ht="12.75" customHeight="1" x14ac:dyDescent="0.2">
      <c r="A326" s="229">
        <v>32</v>
      </c>
      <c r="B326" s="376" t="s">
        <v>30</v>
      </c>
      <c r="C326" s="460">
        <f t="shared" si="46"/>
        <v>35000</v>
      </c>
      <c r="D326" s="567"/>
      <c r="E326" s="567"/>
      <c r="F326" s="585"/>
      <c r="G326" s="585"/>
      <c r="H326" s="586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</row>
    <row r="327" spans="1:45" ht="12.75" customHeight="1" x14ac:dyDescent="0.2">
      <c r="A327" s="262">
        <v>323</v>
      </c>
      <c r="B327" s="398" t="s">
        <v>33</v>
      </c>
      <c r="C327" s="476">
        <f t="shared" si="46"/>
        <v>35000</v>
      </c>
      <c r="D327" s="556"/>
      <c r="E327" s="556"/>
      <c r="F327" s="557"/>
      <c r="G327" s="557"/>
      <c r="H327" s="558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</row>
    <row r="328" spans="1:45" ht="12.75" customHeight="1" x14ac:dyDescent="0.2">
      <c r="A328" s="263">
        <v>323</v>
      </c>
      <c r="B328" s="399" t="s">
        <v>33</v>
      </c>
      <c r="C328" s="477">
        <v>35000</v>
      </c>
      <c r="D328" s="559"/>
      <c r="E328" s="559"/>
      <c r="F328" s="550"/>
      <c r="G328" s="550"/>
      <c r="H328" s="551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</row>
    <row r="329" spans="1:45" x14ac:dyDescent="0.2">
      <c r="A329" s="276" t="s">
        <v>480</v>
      </c>
      <c r="B329" s="409" t="s">
        <v>194</v>
      </c>
      <c r="C329" s="487">
        <f>C332</f>
        <v>200000</v>
      </c>
      <c r="D329" s="534">
        <v>200000</v>
      </c>
      <c r="E329" s="534">
        <v>200000</v>
      </c>
      <c r="F329" s="581">
        <f>D329/C329</f>
        <v>1</v>
      </c>
      <c r="G329" s="581">
        <f>E329/D329</f>
        <v>1</v>
      </c>
      <c r="H329" s="582">
        <f>E329/C329</f>
        <v>1</v>
      </c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</row>
    <row r="330" spans="1:45" ht="15" customHeight="1" x14ac:dyDescent="0.2">
      <c r="A330" s="285"/>
      <c r="B330" s="416" t="s">
        <v>272</v>
      </c>
      <c r="C330" s="487"/>
      <c r="D330" s="533"/>
      <c r="E330" s="533"/>
      <c r="F330" s="536"/>
      <c r="G330" s="536"/>
      <c r="H330" s="537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</row>
    <row r="331" spans="1:45" ht="13.5" customHeight="1" x14ac:dyDescent="0.2">
      <c r="A331" s="286" t="s">
        <v>92</v>
      </c>
      <c r="B331" s="417" t="s">
        <v>115</v>
      </c>
      <c r="C331" s="488"/>
      <c r="D331" s="549"/>
      <c r="E331" s="549"/>
      <c r="F331" s="550"/>
      <c r="G331" s="550"/>
      <c r="H331" s="551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</row>
    <row r="332" spans="1:45" ht="15" customHeight="1" x14ac:dyDescent="0.2">
      <c r="A332" s="283">
        <v>3</v>
      </c>
      <c r="B332" s="415" t="s">
        <v>62</v>
      </c>
      <c r="C332" s="459">
        <f t="shared" ref="C332:C334" si="47">C333</f>
        <v>200000</v>
      </c>
      <c r="D332" s="566"/>
      <c r="E332" s="566"/>
      <c r="F332" s="583"/>
      <c r="G332" s="583"/>
      <c r="H332" s="584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</row>
    <row r="333" spans="1:45" ht="12.75" customHeight="1" x14ac:dyDescent="0.2">
      <c r="A333" s="265">
        <v>38</v>
      </c>
      <c r="B333" s="376" t="s">
        <v>38</v>
      </c>
      <c r="C333" s="489">
        <f t="shared" si="47"/>
        <v>200000</v>
      </c>
      <c r="D333" s="567"/>
      <c r="E333" s="567"/>
      <c r="F333" s="585"/>
      <c r="G333" s="585"/>
      <c r="H333" s="586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  <c r="AS333" s="89"/>
    </row>
    <row r="334" spans="1:45" ht="12.75" customHeight="1" x14ac:dyDescent="0.2">
      <c r="A334" s="262">
        <v>383</v>
      </c>
      <c r="B334" s="398" t="s">
        <v>109</v>
      </c>
      <c r="C334" s="490">
        <f t="shared" si="47"/>
        <v>200000</v>
      </c>
      <c r="D334" s="556"/>
      <c r="E334" s="556"/>
      <c r="F334" s="557"/>
      <c r="G334" s="557"/>
      <c r="H334" s="558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  <c r="AS334" s="89"/>
    </row>
    <row r="335" spans="1:45" ht="12.75" customHeight="1" x14ac:dyDescent="0.2">
      <c r="A335" s="263">
        <v>383</v>
      </c>
      <c r="B335" s="399" t="s">
        <v>109</v>
      </c>
      <c r="C335" s="491">
        <v>200000</v>
      </c>
      <c r="D335" s="559"/>
      <c r="E335" s="559"/>
      <c r="F335" s="550"/>
      <c r="G335" s="550"/>
      <c r="H335" s="551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  <c r="AS335" s="89"/>
    </row>
    <row r="336" spans="1:45" ht="12.75" customHeight="1" x14ac:dyDescent="0.2">
      <c r="A336" s="894" t="s">
        <v>244</v>
      </c>
      <c r="B336" s="895"/>
      <c r="C336" s="456">
        <f>C337+C346</f>
        <v>240000</v>
      </c>
      <c r="D336" s="532">
        <f>D346</f>
        <v>20000</v>
      </c>
      <c r="E336" s="532">
        <f>E346</f>
        <v>20000</v>
      </c>
      <c r="F336" s="587">
        <f>D336/C336</f>
        <v>8.3333333333333329E-2</v>
      </c>
      <c r="G336" s="587">
        <f>E336/D336</f>
        <v>1</v>
      </c>
      <c r="H336" s="588">
        <f>E336/C336</f>
        <v>8.3333333333333329E-2</v>
      </c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  <c r="AS336" s="89"/>
    </row>
    <row r="337" spans="1:45" ht="12.75" customHeight="1" x14ac:dyDescent="0.2">
      <c r="A337" s="259" t="s">
        <v>258</v>
      </c>
      <c r="B337" s="397" t="s">
        <v>289</v>
      </c>
      <c r="C337" s="457">
        <f>C340</f>
        <v>220000</v>
      </c>
      <c r="D337" s="534"/>
      <c r="E337" s="534"/>
      <c r="F337" s="581"/>
      <c r="G337" s="581"/>
      <c r="H337" s="582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  <c r="AS337" s="89"/>
    </row>
    <row r="338" spans="1:45" ht="15" customHeight="1" x14ac:dyDescent="0.2">
      <c r="A338" s="281"/>
      <c r="B338" s="414" t="s">
        <v>271</v>
      </c>
      <c r="C338" s="457"/>
      <c r="D338" s="533"/>
      <c r="E338" s="533"/>
      <c r="F338" s="536"/>
      <c r="G338" s="536"/>
      <c r="H338" s="537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  <c r="AS338" s="89"/>
    </row>
    <row r="339" spans="1:45" ht="15" customHeight="1" x14ac:dyDescent="0.2">
      <c r="A339" s="287" t="s">
        <v>98</v>
      </c>
      <c r="B339" s="223" t="s">
        <v>115</v>
      </c>
      <c r="C339" s="458"/>
      <c r="D339" s="549"/>
      <c r="E339" s="549"/>
      <c r="F339" s="550"/>
      <c r="G339" s="550"/>
      <c r="H339" s="551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  <c r="AS339" s="89"/>
    </row>
    <row r="340" spans="1:45" ht="12.75" customHeight="1" x14ac:dyDescent="0.2">
      <c r="A340" s="283">
        <v>3</v>
      </c>
      <c r="B340" s="415" t="s">
        <v>62</v>
      </c>
      <c r="C340" s="459">
        <f t="shared" ref="C340:C341" si="48">C341</f>
        <v>220000</v>
      </c>
      <c r="D340" s="566"/>
      <c r="E340" s="566"/>
      <c r="F340" s="583"/>
      <c r="G340" s="583"/>
      <c r="H340" s="584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  <c r="AS340" s="89"/>
    </row>
    <row r="341" spans="1:45" ht="12.75" customHeight="1" x14ac:dyDescent="0.2">
      <c r="A341" s="229">
        <v>35</v>
      </c>
      <c r="B341" s="376" t="s">
        <v>291</v>
      </c>
      <c r="C341" s="460">
        <f t="shared" si="48"/>
        <v>220000</v>
      </c>
      <c r="D341" s="567"/>
      <c r="E341" s="567"/>
      <c r="F341" s="585"/>
      <c r="G341" s="585"/>
      <c r="H341" s="586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  <c r="AS341" s="89"/>
    </row>
    <row r="342" spans="1:45" ht="12.75" customHeight="1" x14ac:dyDescent="0.2">
      <c r="A342" s="288">
        <v>351</v>
      </c>
      <c r="B342" s="381" t="s">
        <v>292</v>
      </c>
      <c r="C342" s="476">
        <f>C343+C344+C345</f>
        <v>220000</v>
      </c>
      <c r="D342" s="556"/>
      <c r="E342" s="556"/>
      <c r="F342" s="557"/>
      <c r="G342" s="557"/>
      <c r="H342" s="558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  <c r="AS342" s="89"/>
    </row>
    <row r="343" spans="1:45" ht="15" customHeight="1" x14ac:dyDescent="0.2">
      <c r="A343" s="289">
        <v>351</v>
      </c>
      <c r="B343" s="379" t="s">
        <v>290</v>
      </c>
      <c r="C343" s="463">
        <v>50000</v>
      </c>
      <c r="D343" s="549"/>
      <c r="E343" s="549"/>
      <c r="F343" s="550"/>
      <c r="G343" s="550"/>
      <c r="H343" s="551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  <c r="AS343" s="89"/>
    </row>
    <row r="344" spans="1:45" ht="15" customHeight="1" x14ac:dyDescent="0.2">
      <c r="A344" s="289">
        <v>351</v>
      </c>
      <c r="B344" s="379" t="s">
        <v>293</v>
      </c>
      <c r="C344" s="463">
        <v>80000</v>
      </c>
      <c r="D344" s="549"/>
      <c r="E344" s="549"/>
      <c r="F344" s="550"/>
      <c r="G344" s="550"/>
      <c r="H344" s="551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  <c r="AS344" s="89"/>
    </row>
    <row r="345" spans="1:45" ht="12.75" customHeight="1" x14ac:dyDescent="0.2">
      <c r="A345" s="289">
        <v>351</v>
      </c>
      <c r="B345" s="379" t="s">
        <v>323</v>
      </c>
      <c r="C345" s="463">
        <v>90000</v>
      </c>
      <c r="D345" s="549"/>
      <c r="E345" s="549"/>
      <c r="F345" s="550"/>
      <c r="G345" s="550"/>
      <c r="H345" s="551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  <c r="AS345" s="89"/>
    </row>
    <row r="346" spans="1:45" ht="12.75" customHeight="1" x14ac:dyDescent="0.2">
      <c r="A346" s="259" t="s">
        <v>379</v>
      </c>
      <c r="B346" s="397" t="s">
        <v>129</v>
      </c>
      <c r="C346" s="457">
        <f>C349</f>
        <v>20000</v>
      </c>
      <c r="D346" s="534">
        <v>20000</v>
      </c>
      <c r="E346" s="534">
        <v>20000</v>
      </c>
      <c r="F346" s="536">
        <f>D346/C346</f>
        <v>1</v>
      </c>
      <c r="G346" s="536">
        <f>E346/D346</f>
        <v>1</v>
      </c>
      <c r="H346" s="537">
        <f>E346/C346</f>
        <v>1</v>
      </c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  <c r="AS346" s="89"/>
    </row>
    <row r="347" spans="1:45" ht="12.75" customHeight="1" x14ac:dyDescent="0.2">
      <c r="A347" s="260"/>
      <c r="B347" s="397" t="s">
        <v>271</v>
      </c>
      <c r="C347" s="457"/>
      <c r="D347" s="533"/>
      <c r="E347" s="533"/>
      <c r="F347" s="536"/>
      <c r="G347" s="536"/>
      <c r="H347" s="537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  <c r="AS347" s="89"/>
    </row>
    <row r="348" spans="1:45" ht="12.75" customHeight="1" x14ac:dyDescent="0.2">
      <c r="A348" s="290" t="s">
        <v>98</v>
      </c>
      <c r="B348" s="417" t="s">
        <v>115</v>
      </c>
      <c r="C348" s="458"/>
      <c r="D348" s="549"/>
      <c r="E348" s="549"/>
      <c r="F348" s="550"/>
      <c r="G348" s="550"/>
      <c r="H348" s="551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  <c r="AS348" s="89"/>
    </row>
    <row r="349" spans="1:45" ht="12.75" customHeight="1" x14ac:dyDescent="0.2">
      <c r="A349" s="228">
        <v>3</v>
      </c>
      <c r="B349" s="375" t="s">
        <v>62</v>
      </c>
      <c r="C349" s="459">
        <f t="shared" ref="C349:C351" si="49">C350</f>
        <v>20000</v>
      </c>
      <c r="D349" s="566"/>
      <c r="E349" s="566"/>
      <c r="F349" s="583"/>
      <c r="G349" s="583"/>
      <c r="H349" s="584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  <c r="AS349" s="89"/>
    </row>
    <row r="350" spans="1:45" ht="20.100000000000001" customHeight="1" x14ac:dyDescent="0.2">
      <c r="A350" s="229">
        <v>35</v>
      </c>
      <c r="B350" s="376" t="s">
        <v>75</v>
      </c>
      <c r="C350" s="460">
        <f t="shared" si="49"/>
        <v>20000</v>
      </c>
      <c r="D350" s="567"/>
      <c r="E350" s="567"/>
      <c r="F350" s="585"/>
      <c r="G350" s="585"/>
      <c r="H350" s="586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  <c r="AS350" s="89"/>
    </row>
    <row r="351" spans="1:45" ht="20.100000000000001" customHeight="1" x14ac:dyDescent="0.2">
      <c r="A351" s="672">
        <v>352</v>
      </c>
      <c r="B351" s="673" t="s">
        <v>335</v>
      </c>
      <c r="C351" s="476">
        <f t="shared" si="49"/>
        <v>20000</v>
      </c>
      <c r="D351" s="556"/>
      <c r="E351" s="556"/>
      <c r="F351" s="557"/>
      <c r="G351" s="557"/>
      <c r="H351" s="558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  <c r="AS351" s="89"/>
    </row>
    <row r="352" spans="1:45" ht="15" customHeight="1" x14ac:dyDescent="0.2">
      <c r="A352" s="289">
        <v>352</v>
      </c>
      <c r="B352" s="668" t="s">
        <v>335</v>
      </c>
      <c r="C352" s="463">
        <v>20000</v>
      </c>
      <c r="D352" s="559"/>
      <c r="E352" s="559"/>
      <c r="F352" s="550"/>
      <c r="G352" s="550"/>
      <c r="H352" s="551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  <c r="AS352" s="89"/>
    </row>
    <row r="353" spans="1:45" ht="15" customHeight="1" x14ac:dyDescent="0.2">
      <c r="A353" s="291"/>
      <c r="B353" s="418" t="s">
        <v>241</v>
      </c>
      <c r="C353" s="494"/>
      <c r="D353" s="571"/>
      <c r="E353" s="571"/>
      <c r="F353" s="572"/>
      <c r="G353" s="572"/>
      <c r="H353" s="573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89"/>
      <c r="AN353" s="89"/>
      <c r="AO353" s="89"/>
      <c r="AP353" s="89"/>
      <c r="AQ353" s="89"/>
      <c r="AR353" s="89"/>
      <c r="AS353" s="89"/>
    </row>
    <row r="354" spans="1:45" ht="12.75" customHeight="1" x14ac:dyDescent="0.2">
      <c r="A354" s="890" t="s">
        <v>248</v>
      </c>
      <c r="B354" s="896"/>
      <c r="C354" s="495">
        <f>C356+C380+C387+C394+C401+C364+C372</f>
        <v>365000</v>
      </c>
      <c r="D354" s="532">
        <f>D356+D380+D387+D394+D401</f>
        <v>275000</v>
      </c>
      <c r="E354" s="532">
        <f>E356+E380+E387+E394+E401</f>
        <v>275000</v>
      </c>
      <c r="F354" s="587">
        <f>D354/C354</f>
        <v>0.75342465753424659</v>
      </c>
      <c r="G354" s="587">
        <f>E354/D354</f>
        <v>1</v>
      </c>
      <c r="H354" s="588">
        <f>E354/C354</f>
        <v>0.75342465753424659</v>
      </c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89"/>
      <c r="AN354" s="89"/>
      <c r="AO354" s="89"/>
      <c r="AP354" s="89"/>
      <c r="AQ354" s="89"/>
      <c r="AR354" s="89"/>
      <c r="AS354" s="89"/>
    </row>
    <row r="355" spans="1:45" ht="12.75" customHeight="1" x14ac:dyDescent="0.2">
      <c r="A355" s="292" t="s">
        <v>259</v>
      </c>
      <c r="B355" s="199" t="s">
        <v>197</v>
      </c>
      <c r="C355" s="496"/>
      <c r="D355" s="533"/>
      <c r="E355" s="533"/>
      <c r="F355" s="536"/>
      <c r="G355" s="536"/>
      <c r="H355" s="537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89"/>
      <c r="AN355" s="89"/>
      <c r="AO355" s="89"/>
      <c r="AP355" s="89"/>
      <c r="AQ355" s="89"/>
      <c r="AR355" s="89"/>
      <c r="AS355" s="89"/>
    </row>
    <row r="356" spans="1:45" ht="12.75" customHeight="1" x14ac:dyDescent="0.2">
      <c r="A356" s="293"/>
      <c r="B356" s="200" t="s">
        <v>198</v>
      </c>
      <c r="C356" s="487">
        <f>C359</f>
        <v>80000</v>
      </c>
      <c r="D356" s="534">
        <v>80000</v>
      </c>
      <c r="E356" s="534">
        <v>80000</v>
      </c>
      <c r="F356" s="536">
        <f>D356/C356</f>
        <v>1</v>
      </c>
      <c r="G356" s="536">
        <f>E356/D356</f>
        <v>1</v>
      </c>
      <c r="H356" s="537">
        <f>E356/C356</f>
        <v>1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89"/>
      <c r="AN356" s="89"/>
      <c r="AO356" s="89"/>
      <c r="AP356" s="89"/>
      <c r="AQ356" s="89"/>
      <c r="AR356" s="89"/>
      <c r="AS356" s="89"/>
    </row>
    <row r="357" spans="1:45" ht="12.75" customHeight="1" x14ac:dyDescent="0.2">
      <c r="A357" s="294"/>
      <c r="B357" s="406" t="s">
        <v>270</v>
      </c>
      <c r="C357" s="487"/>
      <c r="D357" s="533"/>
      <c r="E357" s="533"/>
      <c r="F357" s="536"/>
      <c r="G357" s="536"/>
      <c r="H357" s="537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  <c r="AS357" s="89"/>
    </row>
    <row r="358" spans="1:45" ht="12.75" customHeight="1" x14ac:dyDescent="0.2">
      <c r="A358" s="295" t="s">
        <v>97</v>
      </c>
      <c r="B358" s="410" t="s">
        <v>115</v>
      </c>
      <c r="C358" s="488"/>
      <c r="D358" s="549"/>
      <c r="E358" s="549"/>
      <c r="F358" s="550"/>
      <c r="G358" s="550"/>
      <c r="H358" s="551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  <c r="AS358" s="89"/>
    </row>
    <row r="359" spans="1:45" x14ac:dyDescent="0.2">
      <c r="A359" s="228">
        <v>3</v>
      </c>
      <c r="B359" s="375" t="s">
        <v>62</v>
      </c>
      <c r="C359" s="475">
        <f t="shared" ref="C359:C361" si="50">C360</f>
        <v>80000</v>
      </c>
      <c r="D359" s="566"/>
      <c r="E359" s="566"/>
      <c r="F359" s="583"/>
      <c r="G359" s="583"/>
      <c r="H359" s="584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89"/>
      <c r="AN359" s="89"/>
      <c r="AO359" s="89"/>
      <c r="AP359" s="89"/>
      <c r="AQ359" s="89"/>
      <c r="AR359" s="89"/>
      <c r="AS359" s="89"/>
    </row>
    <row r="360" spans="1:45" ht="15" customHeight="1" x14ac:dyDescent="0.2">
      <c r="A360" s="229">
        <v>38</v>
      </c>
      <c r="B360" s="376" t="s">
        <v>38</v>
      </c>
      <c r="C360" s="489">
        <f t="shared" si="50"/>
        <v>80000</v>
      </c>
      <c r="D360" s="567"/>
      <c r="E360" s="567"/>
      <c r="F360" s="585"/>
      <c r="G360" s="585"/>
      <c r="H360" s="586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89"/>
      <c r="AN360" s="89"/>
      <c r="AO360" s="89"/>
      <c r="AP360" s="89"/>
      <c r="AQ360" s="89"/>
      <c r="AR360" s="89"/>
      <c r="AS360" s="89"/>
    </row>
    <row r="361" spans="1:45" ht="12.75" customHeight="1" x14ac:dyDescent="0.2">
      <c r="A361" s="262">
        <v>381</v>
      </c>
      <c r="B361" s="419" t="s">
        <v>110</v>
      </c>
      <c r="C361" s="490">
        <f t="shared" si="50"/>
        <v>80000</v>
      </c>
      <c r="D361" s="556"/>
      <c r="E361" s="556"/>
      <c r="F361" s="557"/>
      <c r="G361" s="557"/>
      <c r="H361" s="558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89"/>
      <c r="AN361" s="89"/>
      <c r="AO361" s="89"/>
      <c r="AP361" s="89"/>
      <c r="AQ361" s="89"/>
      <c r="AR361" s="89"/>
      <c r="AS361" s="89"/>
    </row>
    <row r="362" spans="1:45" ht="12.75" customHeight="1" x14ac:dyDescent="0.2">
      <c r="A362" s="263">
        <v>381</v>
      </c>
      <c r="B362" s="420" t="s">
        <v>110</v>
      </c>
      <c r="C362" s="491">
        <v>80000</v>
      </c>
      <c r="D362" s="559"/>
      <c r="E362" s="559"/>
      <c r="F362" s="550"/>
      <c r="G362" s="550"/>
      <c r="H362" s="551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89"/>
      <c r="AN362" s="89"/>
      <c r="AO362" s="89"/>
      <c r="AP362" s="89"/>
      <c r="AQ362" s="89"/>
      <c r="AR362" s="89"/>
      <c r="AS362" s="89"/>
    </row>
    <row r="363" spans="1:45" x14ac:dyDescent="0.2">
      <c r="A363" s="292" t="s">
        <v>401</v>
      </c>
      <c r="B363" s="199" t="s">
        <v>402</v>
      </c>
      <c r="C363" s="496"/>
      <c r="D363" s="533"/>
      <c r="E363" s="533"/>
      <c r="F363" s="536"/>
      <c r="G363" s="536"/>
      <c r="H363" s="537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  <c r="AS363" s="89"/>
    </row>
    <row r="364" spans="1:45" ht="26.25" customHeight="1" x14ac:dyDescent="0.2">
      <c r="A364" s="293"/>
      <c r="B364" s="200" t="s">
        <v>198</v>
      </c>
      <c r="C364" s="487">
        <f>C367</f>
        <v>60000</v>
      </c>
      <c r="D364" s="534"/>
      <c r="E364" s="534"/>
      <c r="F364" s="536"/>
      <c r="G364" s="536"/>
      <c r="H364" s="537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  <c r="AS364" s="89"/>
    </row>
    <row r="365" spans="1:45" ht="12.75" customHeight="1" x14ac:dyDescent="0.2">
      <c r="A365" s="294"/>
      <c r="B365" s="406" t="s">
        <v>270</v>
      </c>
      <c r="C365" s="487"/>
      <c r="D365" s="533"/>
      <c r="E365" s="533"/>
      <c r="F365" s="536"/>
      <c r="G365" s="536"/>
      <c r="H365" s="537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  <c r="AS365" s="89"/>
    </row>
    <row r="366" spans="1:45" ht="15" customHeight="1" x14ac:dyDescent="0.2">
      <c r="A366" s="295" t="s">
        <v>97</v>
      </c>
      <c r="B366" s="410" t="s">
        <v>115</v>
      </c>
      <c r="C366" s="488"/>
      <c r="D366" s="549"/>
      <c r="E366" s="549"/>
      <c r="F366" s="550"/>
      <c r="G366" s="550"/>
      <c r="H366" s="551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  <c r="AS366" s="89"/>
    </row>
    <row r="367" spans="1:45" ht="15" customHeight="1" x14ac:dyDescent="0.2">
      <c r="A367" s="228">
        <v>3</v>
      </c>
      <c r="B367" s="375" t="s">
        <v>62</v>
      </c>
      <c r="C367" s="475">
        <f t="shared" ref="C367:C369" si="51">C368</f>
        <v>60000</v>
      </c>
      <c r="D367" s="566"/>
      <c r="E367" s="566"/>
      <c r="F367" s="583"/>
      <c r="G367" s="583"/>
      <c r="H367" s="584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  <c r="AS367" s="89"/>
    </row>
    <row r="368" spans="1:45" ht="12.75" customHeight="1" x14ac:dyDescent="0.2">
      <c r="A368" s="229">
        <v>38</v>
      </c>
      <c r="B368" s="376" t="s">
        <v>38</v>
      </c>
      <c r="C368" s="489">
        <f t="shared" si="51"/>
        <v>60000</v>
      </c>
      <c r="D368" s="567"/>
      <c r="E368" s="567"/>
      <c r="F368" s="585"/>
      <c r="G368" s="585"/>
      <c r="H368" s="586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  <c r="AS368" s="89"/>
    </row>
    <row r="369" spans="1:45" ht="12.75" customHeight="1" x14ac:dyDescent="0.2">
      <c r="A369" s="262">
        <v>381</v>
      </c>
      <c r="B369" s="419" t="s">
        <v>110</v>
      </c>
      <c r="C369" s="490">
        <f t="shared" si="51"/>
        <v>60000</v>
      </c>
      <c r="D369" s="556"/>
      <c r="E369" s="556"/>
      <c r="F369" s="557"/>
      <c r="G369" s="557"/>
      <c r="H369" s="558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89"/>
      <c r="AN369" s="89"/>
      <c r="AO369" s="89"/>
      <c r="AP369" s="89"/>
      <c r="AQ369" s="89"/>
      <c r="AR369" s="89"/>
      <c r="AS369" s="89"/>
    </row>
    <row r="370" spans="1:45" ht="12.75" customHeight="1" x14ac:dyDescent="0.2">
      <c r="A370" s="263">
        <v>381</v>
      </c>
      <c r="B370" s="420" t="s">
        <v>110</v>
      </c>
      <c r="C370" s="491">
        <v>60000</v>
      </c>
      <c r="D370" s="559"/>
      <c r="E370" s="559"/>
      <c r="F370" s="550"/>
      <c r="G370" s="550"/>
      <c r="H370" s="551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89"/>
      <c r="AN370" s="89"/>
      <c r="AO370" s="89"/>
      <c r="AP370" s="89"/>
      <c r="AQ370" s="89"/>
      <c r="AR370" s="89"/>
      <c r="AS370" s="89"/>
    </row>
    <row r="371" spans="1:45" ht="12.75" customHeight="1" x14ac:dyDescent="0.2">
      <c r="A371" s="292" t="s">
        <v>404</v>
      </c>
      <c r="B371" s="199" t="s">
        <v>403</v>
      </c>
      <c r="C371" s="496"/>
      <c r="D371" s="533"/>
      <c r="E371" s="533"/>
      <c r="F371" s="536"/>
      <c r="G371" s="536"/>
      <c r="H371" s="537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89"/>
      <c r="AN371" s="89"/>
      <c r="AO371" s="89"/>
      <c r="AP371" s="89"/>
      <c r="AQ371" s="89"/>
      <c r="AR371" s="89"/>
      <c r="AS371" s="89"/>
    </row>
    <row r="372" spans="1:45" ht="12.75" customHeight="1" x14ac:dyDescent="0.2">
      <c r="A372" s="293"/>
      <c r="B372" s="200" t="s">
        <v>198</v>
      </c>
      <c r="C372" s="487">
        <f>C375</f>
        <v>30000</v>
      </c>
      <c r="D372" s="534">
        <v>0</v>
      </c>
      <c r="E372" s="534">
        <v>0</v>
      </c>
      <c r="F372" s="536">
        <f>D372/C372</f>
        <v>0</v>
      </c>
      <c r="G372" s="536">
        <v>0</v>
      </c>
      <c r="H372" s="537">
        <f>E372/C372</f>
        <v>0</v>
      </c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  <c r="AK372" s="89"/>
      <c r="AL372" s="89"/>
      <c r="AM372" s="89"/>
      <c r="AN372" s="89"/>
      <c r="AO372" s="89"/>
      <c r="AP372" s="89"/>
      <c r="AQ372" s="89"/>
      <c r="AR372" s="89"/>
      <c r="AS372" s="89"/>
    </row>
    <row r="373" spans="1:45" ht="15" customHeight="1" x14ac:dyDescent="0.2">
      <c r="A373" s="294"/>
      <c r="B373" s="406" t="s">
        <v>270</v>
      </c>
      <c r="C373" s="487"/>
      <c r="D373" s="533"/>
      <c r="E373" s="533"/>
      <c r="F373" s="536"/>
      <c r="G373" s="536"/>
      <c r="H373" s="537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9"/>
      <c r="AK373" s="89"/>
      <c r="AL373" s="89"/>
      <c r="AM373" s="89"/>
      <c r="AN373" s="89"/>
      <c r="AO373" s="89"/>
      <c r="AP373" s="89"/>
      <c r="AQ373" s="89"/>
      <c r="AR373" s="89"/>
      <c r="AS373" s="89"/>
    </row>
    <row r="374" spans="1:45" ht="15" customHeight="1" x14ac:dyDescent="0.2">
      <c r="A374" s="295" t="s">
        <v>97</v>
      </c>
      <c r="B374" s="410" t="s">
        <v>115</v>
      </c>
      <c r="C374" s="488"/>
      <c r="D374" s="549"/>
      <c r="E374" s="549"/>
      <c r="F374" s="550"/>
      <c r="G374" s="550"/>
      <c r="H374" s="551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9"/>
      <c r="AK374" s="89"/>
      <c r="AL374" s="89"/>
      <c r="AM374" s="89"/>
      <c r="AN374" s="89"/>
      <c r="AO374" s="89"/>
      <c r="AP374" s="89"/>
      <c r="AQ374" s="89"/>
      <c r="AR374" s="89"/>
      <c r="AS374" s="89"/>
    </row>
    <row r="375" spans="1:45" ht="12.75" customHeight="1" x14ac:dyDescent="0.2">
      <c r="A375" s="228">
        <v>3</v>
      </c>
      <c r="B375" s="375" t="s">
        <v>62</v>
      </c>
      <c r="C375" s="475">
        <f t="shared" ref="C375:C377" si="52">C376</f>
        <v>30000</v>
      </c>
      <c r="D375" s="566"/>
      <c r="E375" s="566"/>
      <c r="F375" s="583"/>
      <c r="G375" s="583"/>
      <c r="H375" s="584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9"/>
      <c r="AK375" s="89"/>
      <c r="AL375" s="89"/>
      <c r="AM375" s="89"/>
      <c r="AN375" s="89"/>
      <c r="AO375" s="89"/>
      <c r="AP375" s="89"/>
      <c r="AQ375" s="89"/>
      <c r="AR375" s="89"/>
      <c r="AS375" s="89"/>
    </row>
    <row r="376" spans="1:45" ht="12.75" customHeight="1" x14ac:dyDescent="0.2">
      <c r="A376" s="229">
        <v>38</v>
      </c>
      <c r="B376" s="376" t="s">
        <v>38</v>
      </c>
      <c r="C376" s="489">
        <f t="shared" si="52"/>
        <v>30000</v>
      </c>
      <c r="D376" s="567"/>
      <c r="E376" s="567"/>
      <c r="F376" s="585"/>
      <c r="G376" s="585"/>
      <c r="H376" s="586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9"/>
      <c r="AK376" s="89"/>
      <c r="AL376" s="89"/>
      <c r="AM376" s="89"/>
      <c r="AN376" s="89"/>
      <c r="AO376" s="89"/>
      <c r="AP376" s="89"/>
      <c r="AQ376" s="89"/>
      <c r="AR376" s="89"/>
      <c r="AS376" s="89"/>
    </row>
    <row r="377" spans="1:45" ht="12.75" customHeight="1" x14ac:dyDescent="0.2">
      <c r="A377" s="262">
        <v>381</v>
      </c>
      <c r="B377" s="419" t="s">
        <v>110</v>
      </c>
      <c r="C377" s="490">
        <f t="shared" si="52"/>
        <v>30000</v>
      </c>
      <c r="D377" s="556"/>
      <c r="E377" s="556"/>
      <c r="F377" s="557"/>
      <c r="G377" s="557"/>
      <c r="H377" s="558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89"/>
      <c r="AK377" s="89"/>
      <c r="AL377" s="89"/>
      <c r="AM377" s="89"/>
      <c r="AN377" s="89"/>
      <c r="AO377" s="89"/>
      <c r="AP377" s="89"/>
      <c r="AQ377" s="89"/>
      <c r="AR377" s="89"/>
      <c r="AS377" s="89"/>
    </row>
    <row r="378" spans="1:45" ht="12.75" customHeight="1" x14ac:dyDescent="0.2">
      <c r="A378" s="263">
        <v>381</v>
      </c>
      <c r="B378" s="420" t="s">
        <v>110</v>
      </c>
      <c r="C378" s="491">
        <v>30000</v>
      </c>
      <c r="D378" s="559"/>
      <c r="E378" s="559"/>
      <c r="F378" s="550"/>
      <c r="G378" s="550"/>
      <c r="H378" s="551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/>
      <c r="AH378" s="89"/>
      <c r="AI378" s="89"/>
      <c r="AJ378" s="89"/>
      <c r="AK378" s="89"/>
      <c r="AL378" s="89"/>
      <c r="AM378" s="89"/>
      <c r="AN378" s="89"/>
      <c r="AO378" s="89"/>
      <c r="AP378" s="89"/>
      <c r="AQ378" s="89"/>
      <c r="AR378" s="89"/>
      <c r="AS378" s="89"/>
    </row>
    <row r="379" spans="1:45" ht="12.75" customHeight="1" x14ac:dyDescent="0.2">
      <c r="A379" s="296" t="s">
        <v>405</v>
      </c>
      <c r="B379" s="199" t="s">
        <v>381</v>
      </c>
      <c r="C379" s="487"/>
      <c r="D379" s="533"/>
      <c r="E379" s="533"/>
      <c r="F379" s="536"/>
      <c r="G379" s="536"/>
      <c r="H379" s="537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89"/>
      <c r="AK379" s="89"/>
      <c r="AL379" s="89"/>
      <c r="AM379" s="89"/>
      <c r="AN379" s="89"/>
      <c r="AO379" s="89"/>
      <c r="AP379" s="89"/>
      <c r="AQ379" s="89"/>
      <c r="AR379" s="89"/>
      <c r="AS379" s="89"/>
    </row>
    <row r="380" spans="1:45" ht="25.5" customHeight="1" x14ac:dyDescent="0.2">
      <c r="A380" s="297" t="s">
        <v>104</v>
      </c>
      <c r="B380" s="201" t="s">
        <v>72</v>
      </c>
      <c r="C380" s="487">
        <f>C383</f>
        <v>10000</v>
      </c>
      <c r="D380" s="534">
        <v>10000</v>
      </c>
      <c r="E380" s="534">
        <v>10000</v>
      </c>
      <c r="F380" s="581">
        <f>D380/C380</f>
        <v>1</v>
      </c>
      <c r="G380" s="581">
        <f>E380/D380</f>
        <v>1</v>
      </c>
      <c r="H380" s="582">
        <f>E380/C380</f>
        <v>1</v>
      </c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  <c r="AG380" s="89"/>
      <c r="AH380" s="89"/>
      <c r="AI380" s="89"/>
      <c r="AJ380" s="89"/>
      <c r="AK380" s="89"/>
      <c r="AL380" s="89"/>
      <c r="AM380" s="89"/>
      <c r="AN380" s="89"/>
      <c r="AO380" s="89"/>
      <c r="AP380" s="89"/>
      <c r="AQ380" s="89"/>
      <c r="AR380" s="89"/>
      <c r="AS380" s="89"/>
    </row>
    <row r="381" spans="1:45" ht="15" customHeight="1" x14ac:dyDescent="0.2">
      <c r="A381" s="298"/>
      <c r="B381" s="201" t="s">
        <v>270</v>
      </c>
      <c r="C381" s="487"/>
      <c r="D381" s="533"/>
      <c r="E381" s="533"/>
      <c r="F381" s="536"/>
      <c r="G381" s="536"/>
      <c r="H381" s="537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  <c r="AK381" s="89"/>
      <c r="AL381" s="89"/>
      <c r="AM381" s="89"/>
      <c r="AN381" s="89"/>
      <c r="AO381" s="89"/>
      <c r="AP381" s="89"/>
      <c r="AQ381" s="89"/>
      <c r="AR381" s="89"/>
      <c r="AS381" s="89"/>
    </row>
    <row r="382" spans="1:45" ht="15" customHeight="1" x14ac:dyDescent="0.2">
      <c r="A382" s="299" t="s">
        <v>97</v>
      </c>
      <c r="B382" s="421" t="s">
        <v>115</v>
      </c>
      <c r="C382" s="497"/>
      <c r="D382" s="549"/>
      <c r="E382" s="549"/>
      <c r="F382" s="550"/>
      <c r="G382" s="550"/>
      <c r="H382" s="551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89"/>
      <c r="AK382" s="89"/>
      <c r="AL382" s="89"/>
      <c r="AM382" s="89"/>
      <c r="AN382" s="89"/>
      <c r="AO382" s="89"/>
      <c r="AP382" s="89"/>
      <c r="AQ382" s="89"/>
      <c r="AR382" s="89"/>
      <c r="AS382" s="89"/>
    </row>
    <row r="383" spans="1:45" ht="12.75" customHeight="1" x14ac:dyDescent="0.2">
      <c r="A383" s="228">
        <v>3</v>
      </c>
      <c r="B383" s="375" t="s">
        <v>62</v>
      </c>
      <c r="C383" s="475">
        <f t="shared" ref="C383:C385" si="53">C384</f>
        <v>10000</v>
      </c>
      <c r="D383" s="566"/>
      <c r="E383" s="566"/>
      <c r="F383" s="583"/>
      <c r="G383" s="583"/>
      <c r="H383" s="584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89"/>
      <c r="AK383" s="89"/>
      <c r="AL383" s="89"/>
      <c r="AM383" s="89"/>
      <c r="AN383" s="89"/>
      <c r="AO383" s="89"/>
      <c r="AP383" s="89"/>
      <c r="AQ383" s="89"/>
      <c r="AR383" s="89"/>
      <c r="AS383" s="89"/>
    </row>
    <row r="384" spans="1:45" ht="12.75" customHeight="1" x14ac:dyDescent="0.2">
      <c r="A384" s="229">
        <v>38</v>
      </c>
      <c r="B384" s="376" t="s">
        <v>38</v>
      </c>
      <c r="C384" s="489">
        <f t="shared" si="53"/>
        <v>10000</v>
      </c>
      <c r="D384" s="567"/>
      <c r="E384" s="567"/>
      <c r="F384" s="585"/>
      <c r="G384" s="585"/>
      <c r="H384" s="586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89"/>
      <c r="AK384" s="89"/>
      <c r="AL384" s="89"/>
      <c r="AM384" s="89"/>
      <c r="AN384" s="89"/>
      <c r="AO384" s="89"/>
      <c r="AP384" s="89"/>
      <c r="AQ384" s="89"/>
      <c r="AR384" s="89"/>
      <c r="AS384" s="89"/>
    </row>
    <row r="385" spans="1:45" ht="12.75" customHeight="1" x14ac:dyDescent="0.2">
      <c r="A385" s="300">
        <v>381</v>
      </c>
      <c r="B385" s="422" t="s">
        <v>261</v>
      </c>
      <c r="C385" s="490">
        <f t="shared" si="53"/>
        <v>10000</v>
      </c>
      <c r="D385" s="556"/>
      <c r="E385" s="556"/>
      <c r="F385" s="557"/>
      <c r="G385" s="557"/>
      <c r="H385" s="558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89"/>
      <c r="AK385" s="89"/>
      <c r="AL385" s="89"/>
      <c r="AM385" s="89"/>
      <c r="AN385" s="89"/>
      <c r="AO385" s="89"/>
      <c r="AP385" s="89"/>
      <c r="AQ385" s="89"/>
      <c r="AR385" s="89"/>
      <c r="AS385" s="89"/>
    </row>
    <row r="386" spans="1:45" ht="12.75" customHeight="1" x14ac:dyDescent="0.2">
      <c r="A386" s="301">
        <v>381</v>
      </c>
      <c r="B386" s="410" t="s">
        <v>39</v>
      </c>
      <c r="C386" s="498">
        <v>10000</v>
      </c>
      <c r="D386" s="559"/>
      <c r="E386" s="559"/>
      <c r="F386" s="550"/>
      <c r="G386" s="550"/>
      <c r="H386" s="551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89"/>
      <c r="AK386" s="89"/>
      <c r="AL386" s="89"/>
      <c r="AM386" s="89"/>
      <c r="AN386" s="89"/>
      <c r="AO386" s="89"/>
      <c r="AP386" s="89"/>
      <c r="AQ386" s="89"/>
      <c r="AR386" s="89"/>
      <c r="AS386" s="89"/>
    </row>
    <row r="387" spans="1:45" ht="12.75" customHeight="1" x14ac:dyDescent="0.2">
      <c r="A387" s="276" t="s">
        <v>301</v>
      </c>
      <c r="B387" s="166" t="s">
        <v>229</v>
      </c>
      <c r="C387" s="487">
        <f>C390</f>
        <v>100000</v>
      </c>
      <c r="D387" s="534">
        <v>100000</v>
      </c>
      <c r="E387" s="534">
        <v>100000</v>
      </c>
      <c r="F387" s="581">
        <f>D387/C387</f>
        <v>1</v>
      </c>
      <c r="G387" s="581">
        <f>E387/D387</f>
        <v>1</v>
      </c>
      <c r="H387" s="582">
        <f>E387/C387</f>
        <v>1</v>
      </c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89"/>
      <c r="AK387" s="89"/>
      <c r="AL387" s="89"/>
      <c r="AM387" s="89"/>
      <c r="AN387" s="89"/>
      <c r="AO387" s="89"/>
      <c r="AP387" s="89"/>
      <c r="AQ387" s="89"/>
      <c r="AR387" s="89"/>
      <c r="AS387" s="89"/>
    </row>
    <row r="388" spans="1:45" ht="15" customHeight="1" x14ac:dyDescent="0.2">
      <c r="A388" s="274"/>
      <c r="B388" s="423" t="s">
        <v>270</v>
      </c>
      <c r="C388" s="487"/>
      <c r="D388" s="533"/>
      <c r="E388" s="533"/>
      <c r="F388" s="536"/>
      <c r="G388" s="536"/>
      <c r="H388" s="537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  <c r="AK388" s="89"/>
      <c r="AL388" s="89"/>
      <c r="AM388" s="89"/>
      <c r="AN388" s="89"/>
      <c r="AO388" s="89"/>
      <c r="AP388" s="89"/>
      <c r="AQ388" s="89"/>
      <c r="AR388" s="89"/>
      <c r="AS388" s="89"/>
    </row>
    <row r="389" spans="1:45" ht="15" customHeight="1" x14ac:dyDescent="0.2">
      <c r="A389" s="277" t="s">
        <v>97</v>
      </c>
      <c r="B389" s="424" t="s">
        <v>115</v>
      </c>
      <c r="C389" s="497"/>
      <c r="D389" s="549"/>
      <c r="E389" s="549"/>
      <c r="F389" s="550"/>
      <c r="G389" s="550"/>
      <c r="H389" s="551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  <c r="AK389" s="89"/>
      <c r="AL389" s="89"/>
      <c r="AM389" s="89"/>
      <c r="AN389" s="89"/>
      <c r="AO389" s="89"/>
      <c r="AP389" s="89"/>
      <c r="AQ389" s="89"/>
      <c r="AR389" s="89"/>
      <c r="AS389" s="89"/>
    </row>
    <row r="390" spans="1:45" ht="12.75" customHeight="1" x14ac:dyDescent="0.2">
      <c r="A390" s="228">
        <v>3</v>
      </c>
      <c r="B390" s="375" t="s">
        <v>62</v>
      </c>
      <c r="C390" s="475">
        <f t="shared" ref="C390:C392" si="54">C391</f>
        <v>100000</v>
      </c>
      <c r="D390" s="566"/>
      <c r="E390" s="566"/>
      <c r="F390" s="583"/>
      <c r="G390" s="583"/>
      <c r="H390" s="584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89"/>
      <c r="AN390" s="89"/>
      <c r="AO390" s="89"/>
      <c r="AP390" s="89"/>
      <c r="AQ390" s="89"/>
      <c r="AR390" s="89"/>
      <c r="AS390" s="89"/>
    </row>
    <row r="391" spans="1:45" ht="12.75" customHeight="1" x14ac:dyDescent="0.2">
      <c r="A391" s="265">
        <v>37</v>
      </c>
      <c r="B391" s="425" t="s">
        <v>141</v>
      </c>
      <c r="C391" s="489">
        <f t="shared" si="54"/>
        <v>100000</v>
      </c>
      <c r="D391" s="567"/>
      <c r="E391" s="567"/>
      <c r="F391" s="585"/>
      <c r="G391" s="585"/>
      <c r="H391" s="586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89"/>
      <c r="AK391" s="89"/>
      <c r="AL391" s="89"/>
      <c r="AM391" s="89"/>
      <c r="AN391" s="89"/>
      <c r="AO391" s="89"/>
      <c r="AP391" s="89"/>
      <c r="AQ391" s="89"/>
      <c r="AR391" s="89"/>
      <c r="AS391" s="89"/>
    </row>
    <row r="392" spans="1:45" ht="12.75" customHeight="1" x14ac:dyDescent="0.2">
      <c r="A392" s="266">
        <v>372</v>
      </c>
      <c r="B392" s="419" t="s">
        <v>112</v>
      </c>
      <c r="C392" s="490">
        <f t="shared" si="54"/>
        <v>100000</v>
      </c>
      <c r="D392" s="556"/>
      <c r="E392" s="556"/>
      <c r="F392" s="557"/>
      <c r="G392" s="557"/>
      <c r="H392" s="558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89"/>
      <c r="AK392" s="89"/>
      <c r="AL392" s="89"/>
      <c r="AM392" s="89"/>
      <c r="AN392" s="89"/>
      <c r="AO392" s="89"/>
      <c r="AP392" s="89"/>
      <c r="AQ392" s="89"/>
      <c r="AR392" s="89"/>
      <c r="AS392" s="89"/>
    </row>
    <row r="393" spans="1:45" ht="12.75" customHeight="1" x14ac:dyDescent="0.2">
      <c r="A393" s="302">
        <v>372</v>
      </c>
      <c r="B393" s="426" t="s">
        <v>112</v>
      </c>
      <c r="C393" s="498">
        <v>100000</v>
      </c>
      <c r="D393" s="559"/>
      <c r="E393" s="559"/>
      <c r="F393" s="550"/>
      <c r="G393" s="550"/>
      <c r="H393" s="551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  <c r="AE393" s="89"/>
      <c r="AF393" s="89"/>
      <c r="AG393" s="89"/>
      <c r="AH393" s="89"/>
      <c r="AI393" s="89"/>
      <c r="AJ393" s="89"/>
      <c r="AK393" s="89"/>
      <c r="AL393" s="89"/>
      <c r="AM393" s="89"/>
      <c r="AN393" s="89"/>
      <c r="AO393" s="89"/>
      <c r="AP393" s="89"/>
      <c r="AQ393" s="89"/>
      <c r="AR393" s="89"/>
      <c r="AS393" s="89"/>
    </row>
    <row r="394" spans="1:45" ht="24.75" customHeight="1" x14ac:dyDescent="0.2">
      <c r="A394" s="276" t="s">
        <v>406</v>
      </c>
      <c r="B394" s="166" t="s">
        <v>220</v>
      </c>
      <c r="C394" s="487">
        <f>C397</f>
        <v>45000</v>
      </c>
      <c r="D394" s="534">
        <v>45000</v>
      </c>
      <c r="E394" s="534">
        <v>45000</v>
      </c>
      <c r="F394" s="581">
        <f>D394/C394</f>
        <v>1</v>
      </c>
      <c r="G394" s="581">
        <f>E394/D394</f>
        <v>1</v>
      </c>
      <c r="H394" s="582">
        <f>E394/C394</f>
        <v>1</v>
      </c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89"/>
      <c r="AK394" s="89"/>
      <c r="AL394" s="89"/>
      <c r="AM394" s="89"/>
      <c r="AN394" s="89"/>
      <c r="AO394" s="89"/>
      <c r="AP394" s="89"/>
      <c r="AQ394" s="89"/>
      <c r="AR394" s="89"/>
      <c r="AS394" s="89"/>
    </row>
    <row r="395" spans="1:45" ht="15" customHeight="1" x14ac:dyDescent="0.2">
      <c r="A395" s="274"/>
      <c r="B395" s="423" t="s">
        <v>270</v>
      </c>
      <c r="C395" s="487"/>
      <c r="D395" s="533"/>
      <c r="E395" s="533"/>
      <c r="F395" s="536"/>
      <c r="G395" s="536"/>
      <c r="H395" s="537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89"/>
      <c r="AK395" s="89"/>
      <c r="AL395" s="89"/>
      <c r="AM395" s="89"/>
      <c r="AN395" s="89"/>
      <c r="AO395" s="89"/>
      <c r="AP395" s="89"/>
      <c r="AQ395" s="89"/>
      <c r="AR395" s="89"/>
      <c r="AS395" s="89"/>
    </row>
    <row r="396" spans="1:45" ht="15" customHeight="1" x14ac:dyDescent="0.2">
      <c r="A396" s="277" t="s">
        <v>97</v>
      </c>
      <c r="B396" s="424" t="s">
        <v>115</v>
      </c>
      <c r="C396" s="497"/>
      <c r="D396" s="549"/>
      <c r="E396" s="549"/>
      <c r="F396" s="550"/>
      <c r="G396" s="550"/>
      <c r="H396" s="551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  <c r="AS396" s="89"/>
    </row>
    <row r="397" spans="1:45" ht="12.75" customHeight="1" x14ac:dyDescent="0.2">
      <c r="A397" s="228">
        <v>3</v>
      </c>
      <c r="B397" s="375" t="s">
        <v>62</v>
      </c>
      <c r="C397" s="475">
        <f t="shared" ref="C397:C399" si="55">C398</f>
        <v>45000</v>
      </c>
      <c r="D397" s="566"/>
      <c r="E397" s="566"/>
      <c r="F397" s="583"/>
      <c r="G397" s="583"/>
      <c r="H397" s="584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</row>
    <row r="398" spans="1:45" ht="12.75" customHeight="1" x14ac:dyDescent="0.2">
      <c r="A398" s="265">
        <v>37</v>
      </c>
      <c r="B398" s="425" t="s">
        <v>141</v>
      </c>
      <c r="C398" s="489">
        <f t="shared" si="55"/>
        <v>45000</v>
      </c>
      <c r="D398" s="567"/>
      <c r="E398" s="567"/>
      <c r="F398" s="585"/>
      <c r="G398" s="585"/>
      <c r="H398" s="586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</row>
    <row r="399" spans="1:45" ht="12.75" customHeight="1" x14ac:dyDescent="0.2">
      <c r="A399" s="266">
        <v>372</v>
      </c>
      <c r="B399" s="419" t="s">
        <v>112</v>
      </c>
      <c r="C399" s="490">
        <f t="shared" si="55"/>
        <v>45000</v>
      </c>
      <c r="D399" s="556"/>
      <c r="E399" s="556"/>
      <c r="F399" s="557"/>
      <c r="G399" s="557"/>
      <c r="H399" s="558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</row>
    <row r="400" spans="1:45" ht="12.75" customHeight="1" x14ac:dyDescent="0.2">
      <c r="A400" s="302">
        <v>372</v>
      </c>
      <c r="B400" s="426" t="s">
        <v>112</v>
      </c>
      <c r="C400" s="498">
        <v>45000</v>
      </c>
      <c r="D400" s="559"/>
      <c r="E400" s="559"/>
      <c r="F400" s="550"/>
      <c r="G400" s="550"/>
      <c r="H400" s="551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</row>
    <row r="401" spans="1:45" ht="12.75" customHeight="1" x14ac:dyDescent="0.2">
      <c r="A401" s="276" t="s">
        <v>407</v>
      </c>
      <c r="B401" s="733" t="s">
        <v>380</v>
      </c>
      <c r="C401" s="487">
        <f>C404</f>
        <v>40000</v>
      </c>
      <c r="D401" s="534">
        <v>40000</v>
      </c>
      <c r="E401" s="534">
        <v>40000</v>
      </c>
      <c r="F401" s="581">
        <f>D401/C401</f>
        <v>1</v>
      </c>
      <c r="G401" s="581">
        <f>E401/D401</f>
        <v>1</v>
      </c>
      <c r="H401" s="582">
        <f>E401/C401</f>
        <v>1</v>
      </c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</row>
    <row r="402" spans="1:45" ht="18" customHeight="1" x14ac:dyDescent="0.2">
      <c r="A402" s="274"/>
      <c r="B402" s="423" t="s">
        <v>270</v>
      </c>
      <c r="C402" s="487"/>
      <c r="D402" s="533"/>
      <c r="E402" s="533"/>
      <c r="F402" s="536"/>
      <c r="G402" s="536"/>
      <c r="H402" s="537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</row>
    <row r="403" spans="1:45" ht="15" customHeight="1" x14ac:dyDescent="0.2">
      <c r="A403" s="277" t="s">
        <v>97</v>
      </c>
      <c r="B403" s="424" t="s">
        <v>115</v>
      </c>
      <c r="C403" s="497"/>
      <c r="D403" s="549"/>
      <c r="E403" s="549"/>
      <c r="F403" s="550"/>
      <c r="G403" s="550"/>
      <c r="H403" s="551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</row>
    <row r="404" spans="1:45" ht="12.75" customHeight="1" x14ac:dyDescent="0.2">
      <c r="A404" s="228">
        <v>3</v>
      </c>
      <c r="B404" s="375" t="s">
        <v>62</v>
      </c>
      <c r="C404" s="475">
        <f t="shared" ref="C404:C406" si="56">C405</f>
        <v>40000</v>
      </c>
      <c r="D404" s="566"/>
      <c r="E404" s="566"/>
      <c r="F404" s="583"/>
      <c r="G404" s="583"/>
      <c r="H404" s="584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89"/>
      <c r="AN404" s="89"/>
      <c r="AO404" s="89"/>
      <c r="AP404" s="89"/>
      <c r="AQ404" s="89"/>
      <c r="AR404" s="89"/>
      <c r="AS404" s="89"/>
    </row>
    <row r="405" spans="1:45" ht="12.75" customHeight="1" x14ac:dyDescent="0.2">
      <c r="A405" s="265">
        <v>37</v>
      </c>
      <c r="B405" s="425" t="s">
        <v>141</v>
      </c>
      <c r="C405" s="489">
        <f t="shared" si="56"/>
        <v>40000</v>
      </c>
      <c r="D405" s="567"/>
      <c r="E405" s="567"/>
      <c r="F405" s="585"/>
      <c r="G405" s="585"/>
      <c r="H405" s="586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89"/>
      <c r="AK405" s="89"/>
      <c r="AL405" s="89"/>
      <c r="AM405" s="89"/>
      <c r="AN405" s="89"/>
      <c r="AO405" s="89"/>
      <c r="AP405" s="89"/>
      <c r="AQ405" s="89"/>
      <c r="AR405" s="89"/>
      <c r="AS405" s="89"/>
    </row>
    <row r="406" spans="1:45" ht="12.75" customHeight="1" x14ac:dyDescent="0.2">
      <c r="A406" s="266">
        <v>372</v>
      </c>
      <c r="B406" s="419" t="s">
        <v>112</v>
      </c>
      <c r="C406" s="490">
        <f t="shared" si="56"/>
        <v>40000</v>
      </c>
      <c r="D406" s="556"/>
      <c r="E406" s="556"/>
      <c r="F406" s="557"/>
      <c r="G406" s="557"/>
      <c r="H406" s="558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</row>
    <row r="407" spans="1:45" ht="12.75" customHeight="1" x14ac:dyDescent="0.2">
      <c r="A407" s="302">
        <v>372</v>
      </c>
      <c r="B407" s="426" t="s">
        <v>112</v>
      </c>
      <c r="C407" s="498">
        <v>40000</v>
      </c>
      <c r="D407" s="559"/>
      <c r="E407" s="559"/>
      <c r="F407" s="550"/>
      <c r="G407" s="550"/>
      <c r="H407" s="551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  <c r="AS407" s="89"/>
    </row>
    <row r="408" spans="1:45" ht="12.75" customHeight="1" x14ac:dyDescent="0.2">
      <c r="A408" s="303"/>
      <c r="B408" s="427" t="s">
        <v>243</v>
      </c>
      <c r="C408" s="499"/>
      <c r="D408" s="571"/>
      <c r="E408" s="571"/>
      <c r="F408" s="572"/>
      <c r="G408" s="572"/>
      <c r="H408" s="573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89"/>
      <c r="AK408" s="89"/>
      <c r="AL408" s="89"/>
      <c r="AM408" s="89"/>
      <c r="AN408" s="89"/>
      <c r="AO408" s="89"/>
      <c r="AP408" s="89"/>
      <c r="AQ408" s="89"/>
      <c r="AR408" s="89"/>
      <c r="AS408" s="89"/>
    </row>
    <row r="409" spans="1:45" ht="20.100000000000001" customHeight="1" x14ac:dyDescent="0.2">
      <c r="A409" s="890" t="s">
        <v>249</v>
      </c>
      <c r="B409" s="891"/>
      <c r="C409" s="482">
        <f>C410+C417+C424+C431</f>
        <v>220000</v>
      </c>
      <c r="D409" s="532">
        <f>D410+D417+D424+D431</f>
        <v>200000</v>
      </c>
      <c r="E409" s="532">
        <f>E410+E417+E424+E431</f>
        <v>180000</v>
      </c>
      <c r="F409" s="587">
        <f>D409/C409</f>
        <v>0.90909090909090906</v>
      </c>
      <c r="G409" s="587">
        <f>E409/D409</f>
        <v>0.9</v>
      </c>
      <c r="H409" s="588">
        <f>E409/C409</f>
        <v>0.81818181818181823</v>
      </c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  <c r="AK409" s="89"/>
      <c r="AL409" s="89"/>
      <c r="AM409" s="89"/>
      <c r="AN409" s="89"/>
      <c r="AO409" s="89"/>
      <c r="AP409" s="89"/>
      <c r="AQ409" s="89"/>
      <c r="AR409" s="89"/>
      <c r="AS409" s="89"/>
    </row>
    <row r="410" spans="1:45" ht="27" customHeight="1" x14ac:dyDescent="0.2">
      <c r="A410" s="304" t="s">
        <v>260</v>
      </c>
      <c r="B410" s="428" t="s">
        <v>199</v>
      </c>
      <c r="C410" s="487">
        <f>C413</f>
        <v>100000</v>
      </c>
      <c r="D410" s="534">
        <v>80000</v>
      </c>
      <c r="E410" s="534">
        <v>60000</v>
      </c>
      <c r="F410" s="581">
        <f>D410/C410</f>
        <v>0.8</v>
      </c>
      <c r="G410" s="581">
        <f>E410/D410</f>
        <v>0.75</v>
      </c>
      <c r="H410" s="582">
        <f>E410/C410</f>
        <v>0.6</v>
      </c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  <c r="AK410" s="89"/>
      <c r="AL410" s="89"/>
      <c r="AM410" s="89"/>
      <c r="AN410" s="89"/>
      <c r="AO410" s="89"/>
      <c r="AP410" s="89"/>
      <c r="AQ410" s="89"/>
      <c r="AR410" s="89"/>
      <c r="AS410" s="89"/>
    </row>
    <row r="411" spans="1:45" ht="15" customHeight="1" x14ac:dyDescent="0.2">
      <c r="A411" s="305"/>
      <c r="B411" s="409" t="s">
        <v>265</v>
      </c>
      <c r="C411" s="487"/>
      <c r="D411" s="533"/>
      <c r="E411" s="533"/>
      <c r="F411" s="536"/>
      <c r="G411" s="536"/>
      <c r="H411" s="537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  <c r="AK411" s="89"/>
      <c r="AL411" s="89"/>
      <c r="AM411" s="89"/>
      <c r="AN411" s="89"/>
      <c r="AO411" s="89"/>
      <c r="AP411" s="89"/>
      <c r="AQ411" s="89"/>
      <c r="AR411" s="89"/>
      <c r="AS411" s="89"/>
    </row>
    <row r="412" spans="1:45" ht="15" customHeight="1" x14ac:dyDescent="0.2">
      <c r="A412" s="306" t="s">
        <v>93</v>
      </c>
      <c r="B412" s="429" t="s">
        <v>115</v>
      </c>
      <c r="C412" s="497"/>
      <c r="D412" s="549"/>
      <c r="E412" s="549"/>
      <c r="F412" s="550"/>
      <c r="G412" s="550"/>
      <c r="H412" s="551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  <c r="AK412" s="89"/>
      <c r="AL412" s="89"/>
      <c r="AM412" s="89"/>
      <c r="AN412" s="89"/>
      <c r="AO412" s="89"/>
      <c r="AP412" s="89"/>
      <c r="AQ412" s="89"/>
      <c r="AR412" s="89"/>
      <c r="AS412" s="89"/>
    </row>
    <row r="413" spans="1:45" ht="12.75" customHeight="1" x14ac:dyDescent="0.2">
      <c r="A413" s="228">
        <v>3</v>
      </c>
      <c r="B413" s="375" t="s">
        <v>62</v>
      </c>
      <c r="C413" s="475">
        <f t="shared" ref="C413:C415" si="57">C414</f>
        <v>100000</v>
      </c>
      <c r="D413" s="566"/>
      <c r="E413" s="566"/>
      <c r="F413" s="583"/>
      <c r="G413" s="583"/>
      <c r="H413" s="584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89"/>
      <c r="AN413" s="89"/>
      <c r="AO413" s="89"/>
      <c r="AP413" s="89"/>
      <c r="AQ413" s="89"/>
      <c r="AR413" s="89"/>
      <c r="AS413" s="89"/>
    </row>
    <row r="414" spans="1:45" ht="12.75" customHeight="1" x14ac:dyDescent="0.2">
      <c r="A414" s="265">
        <v>37</v>
      </c>
      <c r="B414" s="425" t="s">
        <v>141</v>
      </c>
      <c r="C414" s="489">
        <f t="shared" si="57"/>
        <v>100000</v>
      </c>
      <c r="D414" s="567"/>
      <c r="E414" s="567"/>
      <c r="F414" s="585"/>
      <c r="G414" s="585"/>
      <c r="H414" s="586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  <c r="AN414" s="89"/>
      <c r="AO414" s="89"/>
      <c r="AP414" s="89"/>
      <c r="AQ414" s="89"/>
      <c r="AR414" s="89"/>
      <c r="AS414" s="89"/>
    </row>
    <row r="415" spans="1:45" ht="12.75" customHeight="1" x14ac:dyDescent="0.2">
      <c r="A415" s="266">
        <v>372</v>
      </c>
      <c r="B415" s="419" t="s">
        <v>69</v>
      </c>
      <c r="C415" s="490">
        <f t="shared" si="57"/>
        <v>100000</v>
      </c>
      <c r="D415" s="556"/>
      <c r="E415" s="556"/>
      <c r="F415" s="557"/>
      <c r="G415" s="557"/>
      <c r="H415" s="558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89"/>
      <c r="AN415" s="89"/>
      <c r="AO415" s="89"/>
      <c r="AP415" s="89"/>
      <c r="AQ415" s="89"/>
      <c r="AR415" s="89"/>
      <c r="AS415" s="89"/>
    </row>
    <row r="416" spans="1:45" ht="12.75" customHeight="1" x14ac:dyDescent="0.2">
      <c r="A416" s="263">
        <v>372</v>
      </c>
      <c r="B416" s="399" t="s">
        <v>69</v>
      </c>
      <c r="C416" s="491">
        <v>100000</v>
      </c>
      <c r="D416" s="559"/>
      <c r="E416" s="559"/>
      <c r="F416" s="550"/>
      <c r="G416" s="550"/>
      <c r="H416" s="551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  <c r="AN416" s="89"/>
      <c r="AO416" s="89"/>
      <c r="AP416" s="89"/>
      <c r="AQ416" s="89"/>
      <c r="AR416" s="89"/>
      <c r="AS416" s="89"/>
    </row>
    <row r="417" spans="1:45" ht="12.75" customHeight="1" x14ac:dyDescent="0.2">
      <c r="A417" s="304" t="s">
        <v>302</v>
      </c>
      <c r="B417" s="430" t="s">
        <v>200</v>
      </c>
      <c r="C417" s="487">
        <f>C420</f>
        <v>60000</v>
      </c>
      <c r="D417" s="534">
        <v>60000</v>
      </c>
      <c r="E417" s="534">
        <v>60000</v>
      </c>
      <c r="F417" s="581">
        <f>D417/C417</f>
        <v>1</v>
      </c>
      <c r="G417" s="581">
        <f>E417/D417</f>
        <v>1</v>
      </c>
      <c r="H417" s="582">
        <f>E417/C417</f>
        <v>1</v>
      </c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89"/>
      <c r="AN417" s="89"/>
      <c r="AO417" s="89"/>
      <c r="AP417" s="89"/>
      <c r="AQ417" s="89"/>
      <c r="AR417" s="89"/>
      <c r="AS417" s="89"/>
    </row>
    <row r="418" spans="1:45" ht="15" customHeight="1" x14ac:dyDescent="0.2">
      <c r="A418" s="305"/>
      <c r="B418" s="409" t="s">
        <v>265</v>
      </c>
      <c r="C418" s="487"/>
      <c r="D418" s="533"/>
      <c r="E418" s="533"/>
      <c r="F418" s="536"/>
      <c r="G418" s="536"/>
      <c r="H418" s="537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  <c r="AN418" s="89"/>
      <c r="AO418" s="89"/>
      <c r="AP418" s="89"/>
      <c r="AQ418" s="89"/>
      <c r="AR418" s="89"/>
      <c r="AS418" s="89"/>
    </row>
    <row r="419" spans="1:45" ht="15" customHeight="1" x14ac:dyDescent="0.2">
      <c r="A419" s="306" t="s">
        <v>93</v>
      </c>
      <c r="B419" s="429" t="s">
        <v>115</v>
      </c>
      <c r="C419" s="497"/>
      <c r="D419" s="549"/>
      <c r="E419" s="549"/>
      <c r="F419" s="550"/>
      <c r="G419" s="550"/>
      <c r="H419" s="551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  <c r="AN419" s="89"/>
      <c r="AO419" s="89"/>
      <c r="AP419" s="89"/>
      <c r="AQ419" s="89"/>
      <c r="AR419" s="89"/>
      <c r="AS419" s="89"/>
    </row>
    <row r="420" spans="1:45" ht="12.75" customHeight="1" x14ac:dyDescent="0.2">
      <c r="A420" s="228">
        <v>3</v>
      </c>
      <c r="B420" s="375" t="s">
        <v>62</v>
      </c>
      <c r="C420" s="475">
        <f t="shared" ref="C420:C422" si="58">C421</f>
        <v>60000</v>
      </c>
      <c r="D420" s="566"/>
      <c r="E420" s="566"/>
      <c r="F420" s="583"/>
      <c r="G420" s="583"/>
      <c r="H420" s="584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  <c r="AN420" s="89"/>
      <c r="AO420" s="89"/>
      <c r="AP420" s="89"/>
      <c r="AQ420" s="89"/>
      <c r="AR420" s="89"/>
      <c r="AS420" s="89"/>
    </row>
    <row r="421" spans="1:45" ht="12.75" customHeight="1" x14ac:dyDescent="0.2">
      <c r="A421" s="265">
        <v>37</v>
      </c>
      <c r="B421" s="425" t="s">
        <v>141</v>
      </c>
      <c r="C421" s="489">
        <f t="shared" si="58"/>
        <v>60000</v>
      </c>
      <c r="D421" s="567"/>
      <c r="E421" s="567"/>
      <c r="F421" s="585"/>
      <c r="G421" s="585"/>
      <c r="H421" s="586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  <c r="AN421" s="89"/>
      <c r="AO421" s="89"/>
      <c r="AP421" s="89"/>
      <c r="AQ421" s="89"/>
      <c r="AR421" s="89"/>
      <c r="AS421" s="89"/>
    </row>
    <row r="422" spans="1:45" ht="12.75" customHeight="1" x14ac:dyDescent="0.2">
      <c r="A422" s="262">
        <v>372</v>
      </c>
      <c r="B422" s="398" t="s">
        <v>69</v>
      </c>
      <c r="C422" s="490">
        <f t="shared" si="58"/>
        <v>60000</v>
      </c>
      <c r="D422" s="556"/>
      <c r="E422" s="556"/>
      <c r="F422" s="557"/>
      <c r="G422" s="557"/>
      <c r="H422" s="558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89"/>
      <c r="AN422" s="89"/>
      <c r="AO422" s="89"/>
      <c r="AP422" s="89"/>
      <c r="AQ422" s="89"/>
      <c r="AR422" s="89"/>
      <c r="AS422" s="89"/>
    </row>
    <row r="423" spans="1:45" ht="20.25" customHeight="1" x14ac:dyDescent="0.2">
      <c r="A423" s="263">
        <v>372</v>
      </c>
      <c r="B423" s="399" t="s">
        <v>69</v>
      </c>
      <c r="C423" s="498">
        <v>60000</v>
      </c>
      <c r="D423" s="559"/>
      <c r="E423" s="559"/>
      <c r="F423" s="550"/>
      <c r="G423" s="550"/>
      <c r="H423" s="551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89"/>
      <c r="AN423" s="89"/>
      <c r="AO423" s="89"/>
      <c r="AP423" s="89"/>
      <c r="AQ423" s="89"/>
      <c r="AR423" s="89"/>
      <c r="AS423" s="89"/>
    </row>
    <row r="424" spans="1:45" ht="12.75" customHeight="1" x14ac:dyDescent="0.2">
      <c r="A424" s="307" t="s">
        <v>303</v>
      </c>
      <c r="B424" s="166" t="s">
        <v>201</v>
      </c>
      <c r="C424" s="487">
        <f>C427</f>
        <v>45000</v>
      </c>
      <c r="D424" s="534">
        <v>45000</v>
      </c>
      <c r="E424" s="534">
        <v>45000</v>
      </c>
      <c r="F424" s="581">
        <f>D424/C424</f>
        <v>1</v>
      </c>
      <c r="G424" s="581">
        <f>E424/D424</f>
        <v>1</v>
      </c>
      <c r="H424" s="582">
        <f>E424/C424</f>
        <v>1</v>
      </c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  <c r="AN424" s="89"/>
      <c r="AO424" s="89"/>
      <c r="AP424" s="89"/>
      <c r="AQ424" s="89"/>
      <c r="AR424" s="89"/>
      <c r="AS424" s="89"/>
    </row>
    <row r="425" spans="1:45" ht="15" customHeight="1" x14ac:dyDescent="0.2">
      <c r="A425" s="305"/>
      <c r="B425" s="431" t="s">
        <v>265</v>
      </c>
      <c r="C425" s="487"/>
      <c r="D425" s="533"/>
      <c r="E425" s="533"/>
      <c r="F425" s="536"/>
      <c r="G425" s="536"/>
      <c r="H425" s="537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  <c r="AN425" s="89"/>
      <c r="AO425" s="89"/>
      <c r="AP425" s="89"/>
      <c r="AQ425" s="89"/>
      <c r="AR425" s="89"/>
      <c r="AS425" s="89"/>
    </row>
    <row r="426" spans="1:45" ht="15" customHeight="1" x14ac:dyDescent="0.2">
      <c r="A426" s="306" t="s">
        <v>93</v>
      </c>
      <c r="B426" s="429" t="s">
        <v>115</v>
      </c>
      <c r="C426" s="497"/>
      <c r="D426" s="549"/>
      <c r="E426" s="549"/>
      <c r="F426" s="550"/>
      <c r="G426" s="550"/>
      <c r="H426" s="551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89"/>
      <c r="AN426" s="89"/>
      <c r="AO426" s="89"/>
      <c r="AP426" s="89"/>
      <c r="AQ426" s="89"/>
      <c r="AR426" s="89"/>
      <c r="AS426" s="89"/>
    </row>
    <row r="427" spans="1:45" ht="12.75" customHeight="1" x14ac:dyDescent="0.2">
      <c r="A427" s="228">
        <v>3</v>
      </c>
      <c r="B427" s="375" t="s">
        <v>62</v>
      </c>
      <c r="C427" s="475">
        <f t="shared" ref="C427:C429" si="59">C428</f>
        <v>45000</v>
      </c>
      <c r="D427" s="566"/>
      <c r="E427" s="566"/>
      <c r="F427" s="583"/>
      <c r="G427" s="583"/>
      <c r="H427" s="584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  <c r="AN427" s="89"/>
      <c r="AO427" s="89"/>
      <c r="AP427" s="89"/>
      <c r="AQ427" s="89"/>
      <c r="AR427" s="89"/>
      <c r="AS427" s="89"/>
    </row>
    <row r="428" spans="1:45" ht="12.75" customHeight="1" x14ac:dyDescent="0.2">
      <c r="A428" s="265">
        <v>37</v>
      </c>
      <c r="B428" s="425" t="s">
        <v>141</v>
      </c>
      <c r="C428" s="489">
        <f t="shared" si="59"/>
        <v>45000</v>
      </c>
      <c r="D428" s="567"/>
      <c r="E428" s="567"/>
      <c r="F428" s="585"/>
      <c r="G428" s="585"/>
      <c r="H428" s="586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  <c r="AQ428" s="89"/>
      <c r="AR428" s="89"/>
      <c r="AS428" s="89"/>
    </row>
    <row r="429" spans="1:45" ht="12.75" customHeight="1" x14ac:dyDescent="0.2">
      <c r="A429" s="262">
        <v>372</v>
      </c>
      <c r="B429" s="398" t="s">
        <v>69</v>
      </c>
      <c r="C429" s="490">
        <f t="shared" si="59"/>
        <v>45000</v>
      </c>
      <c r="D429" s="556"/>
      <c r="E429" s="556"/>
      <c r="F429" s="557"/>
      <c r="G429" s="557"/>
      <c r="H429" s="558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89"/>
      <c r="AN429" s="89"/>
      <c r="AO429" s="89"/>
      <c r="AP429" s="89"/>
      <c r="AQ429" s="89"/>
      <c r="AR429" s="89"/>
      <c r="AS429" s="89"/>
    </row>
    <row r="430" spans="1:45" ht="12.75" customHeight="1" x14ac:dyDescent="0.2">
      <c r="A430" s="308">
        <v>372</v>
      </c>
      <c r="B430" s="432" t="s">
        <v>69</v>
      </c>
      <c r="C430" s="491">
        <v>45000</v>
      </c>
      <c r="D430" s="559"/>
      <c r="E430" s="559"/>
      <c r="F430" s="550"/>
      <c r="G430" s="550"/>
      <c r="H430" s="551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  <c r="AN430" s="89"/>
      <c r="AO430" s="89"/>
      <c r="AP430" s="89"/>
      <c r="AQ430" s="89"/>
      <c r="AR430" s="89"/>
      <c r="AS430" s="89"/>
    </row>
    <row r="431" spans="1:45" ht="12.75" customHeight="1" x14ac:dyDescent="0.2">
      <c r="A431" s="307" t="s">
        <v>354</v>
      </c>
      <c r="B431" s="717" t="s">
        <v>343</v>
      </c>
      <c r="C431" s="487">
        <f>C434</f>
        <v>15000</v>
      </c>
      <c r="D431" s="534">
        <v>15000</v>
      </c>
      <c r="E431" s="534">
        <v>15000</v>
      </c>
      <c r="F431" s="581">
        <f>D431/C431</f>
        <v>1</v>
      </c>
      <c r="G431" s="581">
        <f>E431/D431</f>
        <v>1</v>
      </c>
      <c r="H431" s="582">
        <f>E431/C431</f>
        <v>1</v>
      </c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  <c r="AN431" s="89"/>
      <c r="AO431" s="89"/>
      <c r="AP431" s="89"/>
      <c r="AQ431" s="89"/>
      <c r="AR431" s="89"/>
      <c r="AS431" s="89"/>
    </row>
    <row r="432" spans="1:45" ht="12.75" customHeight="1" x14ac:dyDescent="0.2">
      <c r="A432" s="305"/>
      <c r="B432" s="431" t="s">
        <v>265</v>
      </c>
      <c r="C432" s="487"/>
      <c r="D432" s="533"/>
      <c r="E432" s="533"/>
      <c r="F432" s="536"/>
      <c r="G432" s="536"/>
      <c r="H432" s="537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89"/>
      <c r="AN432" s="89"/>
      <c r="AO432" s="89"/>
      <c r="AP432" s="89"/>
      <c r="AQ432" s="89"/>
      <c r="AR432" s="89"/>
      <c r="AS432" s="89"/>
    </row>
    <row r="433" spans="1:45" ht="15" customHeight="1" x14ac:dyDescent="0.2">
      <c r="A433" s="306" t="s">
        <v>93</v>
      </c>
      <c r="B433" s="429" t="s">
        <v>115</v>
      </c>
      <c r="C433" s="497"/>
      <c r="D433" s="549"/>
      <c r="E433" s="549"/>
      <c r="F433" s="550"/>
      <c r="G433" s="550"/>
      <c r="H433" s="551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89"/>
      <c r="AN433" s="89"/>
      <c r="AO433" s="89"/>
      <c r="AP433" s="89"/>
      <c r="AQ433" s="89"/>
      <c r="AR433" s="89"/>
      <c r="AS433" s="89"/>
    </row>
    <row r="434" spans="1:45" ht="15" customHeight="1" x14ac:dyDescent="0.2">
      <c r="A434" s="228">
        <v>3</v>
      </c>
      <c r="B434" s="375" t="s">
        <v>62</v>
      </c>
      <c r="C434" s="475">
        <f t="shared" ref="C434" si="60">C435</f>
        <v>15000</v>
      </c>
      <c r="D434" s="566"/>
      <c r="E434" s="566"/>
      <c r="F434" s="583"/>
      <c r="G434" s="583"/>
      <c r="H434" s="584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89"/>
      <c r="AN434" s="89"/>
      <c r="AO434" s="89"/>
      <c r="AP434" s="89"/>
      <c r="AQ434" s="89"/>
      <c r="AR434" s="89"/>
      <c r="AS434" s="89"/>
    </row>
    <row r="435" spans="1:45" ht="15" customHeight="1" x14ac:dyDescent="0.2">
      <c r="A435" s="265">
        <v>37</v>
      </c>
      <c r="B435" s="425" t="s">
        <v>141</v>
      </c>
      <c r="C435" s="489">
        <f>C436</f>
        <v>15000</v>
      </c>
      <c r="D435" s="567"/>
      <c r="E435" s="567"/>
      <c r="F435" s="585"/>
      <c r="G435" s="585"/>
      <c r="H435" s="586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  <c r="AN435" s="89"/>
      <c r="AO435" s="89"/>
      <c r="AP435" s="89"/>
      <c r="AQ435" s="89"/>
      <c r="AR435" s="89"/>
      <c r="AS435" s="89"/>
    </row>
    <row r="436" spans="1:45" ht="12.75" customHeight="1" x14ac:dyDescent="0.2">
      <c r="A436" s="262">
        <v>372</v>
      </c>
      <c r="B436" s="398" t="s">
        <v>69</v>
      </c>
      <c r="C436" s="490">
        <f>C437</f>
        <v>15000</v>
      </c>
      <c r="D436" s="556"/>
      <c r="E436" s="556"/>
      <c r="F436" s="557"/>
      <c r="G436" s="557"/>
      <c r="H436" s="558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89"/>
      <c r="AN436" s="89"/>
      <c r="AO436" s="89"/>
      <c r="AP436" s="89"/>
      <c r="AQ436" s="89"/>
      <c r="AR436" s="89"/>
      <c r="AS436" s="89"/>
    </row>
    <row r="437" spans="1:45" ht="12.75" customHeight="1" x14ac:dyDescent="0.2">
      <c r="A437" s="773">
        <v>372</v>
      </c>
      <c r="B437" s="407" t="s">
        <v>69</v>
      </c>
      <c r="C437" s="748">
        <v>15000</v>
      </c>
      <c r="D437" s="771"/>
      <c r="E437" s="771"/>
      <c r="F437" s="772"/>
      <c r="G437" s="772"/>
      <c r="H437" s="772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  <c r="AS437" s="89"/>
    </row>
    <row r="438" spans="1:45" ht="12.75" customHeight="1" x14ac:dyDescent="0.2">
      <c r="A438" s="897" t="s">
        <v>106</v>
      </c>
      <c r="B438" s="899"/>
      <c r="C438" s="504"/>
      <c r="D438" s="571"/>
      <c r="E438" s="571"/>
      <c r="F438" s="572"/>
      <c r="G438" s="572"/>
      <c r="H438" s="573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  <c r="AN438" s="89"/>
      <c r="AO438" s="89"/>
      <c r="AP438" s="89"/>
      <c r="AQ438" s="89"/>
      <c r="AR438" s="89"/>
      <c r="AS438" s="89"/>
    </row>
    <row r="439" spans="1:45" ht="12.75" customHeight="1" x14ac:dyDescent="0.2">
      <c r="A439" s="309" t="s">
        <v>413</v>
      </c>
      <c r="B439" s="167"/>
      <c r="C439" s="482">
        <f>C440+C447+C454+C461</f>
        <v>280000</v>
      </c>
      <c r="D439" s="532">
        <f>D440+D447+D454+D461</f>
        <v>260000</v>
      </c>
      <c r="E439" s="532">
        <f>E440+E447+E454+E461</f>
        <v>260000</v>
      </c>
      <c r="F439" s="587">
        <f>D439/C439</f>
        <v>0.9285714285714286</v>
      </c>
      <c r="G439" s="587">
        <f>E439/D439</f>
        <v>1</v>
      </c>
      <c r="H439" s="588">
        <f>E439/C439</f>
        <v>0.9285714285714286</v>
      </c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  <c r="AN439" s="89"/>
      <c r="AO439" s="89"/>
      <c r="AP439" s="89"/>
      <c r="AQ439" s="89"/>
      <c r="AR439" s="89"/>
      <c r="AS439" s="89"/>
    </row>
    <row r="440" spans="1:45" ht="20.100000000000001" customHeight="1" x14ac:dyDescent="0.2">
      <c r="A440" s="304" t="s">
        <v>417</v>
      </c>
      <c r="B440" s="166" t="s">
        <v>206</v>
      </c>
      <c r="C440" s="487">
        <f>C443</f>
        <v>230000</v>
      </c>
      <c r="D440" s="534">
        <v>210000</v>
      </c>
      <c r="E440" s="534">
        <v>210000</v>
      </c>
      <c r="F440" s="581">
        <f>D440/C440</f>
        <v>0.91304347826086951</v>
      </c>
      <c r="G440" s="581">
        <f>E440/D440</f>
        <v>1</v>
      </c>
      <c r="H440" s="582">
        <f>E440/C440</f>
        <v>0.91304347826086951</v>
      </c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  <c r="AN440" s="89"/>
      <c r="AO440" s="89"/>
      <c r="AP440" s="89"/>
      <c r="AQ440" s="89"/>
      <c r="AR440" s="89"/>
      <c r="AS440" s="89"/>
    </row>
    <row r="441" spans="1:45" ht="20.100000000000001" customHeight="1" x14ac:dyDescent="0.2">
      <c r="A441" s="305"/>
      <c r="B441" s="409" t="s">
        <v>268</v>
      </c>
      <c r="C441" s="487"/>
      <c r="D441" s="533"/>
      <c r="E441" s="533"/>
      <c r="F441" s="536"/>
      <c r="G441" s="536"/>
      <c r="H441" s="537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  <c r="AN441" s="89"/>
      <c r="AO441" s="89"/>
      <c r="AP441" s="89"/>
      <c r="AQ441" s="89"/>
      <c r="AR441" s="89"/>
      <c r="AS441" s="89"/>
    </row>
    <row r="442" spans="1:45" x14ac:dyDescent="0.2">
      <c r="A442" s="310" t="s">
        <v>107</v>
      </c>
      <c r="B442" s="436" t="s">
        <v>115</v>
      </c>
      <c r="C442" s="505"/>
      <c r="D442" s="549"/>
      <c r="E442" s="549"/>
      <c r="F442" s="550"/>
      <c r="G442" s="550"/>
      <c r="H442" s="551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89"/>
      <c r="AN442" s="89"/>
      <c r="AO442" s="89"/>
      <c r="AP442" s="89"/>
      <c r="AQ442" s="89"/>
      <c r="AR442" s="89"/>
      <c r="AS442" s="89"/>
    </row>
    <row r="443" spans="1:45" ht="15" customHeight="1" x14ac:dyDescent="0.2">
      <c r="A443" s="228">
        <v>3</v>
      </c>
      <c r="B443" s="375" t="s">
        <v>62</v>
      </c>
      <c r="C443" s="506">
        <f t="shared" ref="C443:C445" si="61">C444</f>
        <v>230000</v>
      </c>
      <c r="D443" s="566"/>
      <c r="E443" s="566"/>
      <c r="F443" s="583"/>
      <c r="G443" s="583"/>
      <c r="H443" s="584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  <c r="AN443" s="89"/>
      <c r="AO443" s="89"/>
      <c r="AP443" s="89"/>
      <c r="AQ443" s="89"/>
      <c r="AR443" s="89"/>
      <c r="AS443" s="89"/>
    </row>
    <row r="444" spans="1:45" ht="12.75" customHeight="1" x14ac:dyDescent="0.2">
      <c r="A444" s="229">
        <v>38</v>
      </c>
      <c r="B444" s="376" t="s">
        <v>38</v>
      </c>
      <c r="C444" s="507">
        <f t="shared" si="61"/>
        <v>230000</v>
      </c>
      <c r="D444" s="567"/>
      <c r="E444" s="567"/>
      <c r="F444" s="585"/>
      <c r="G444" s="585"/>
      <c r="H444" s="586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  <c r="AN444" s="89"/>
      <c r="AO444" s="89"/>
      <c r="AP444" s="89"/>
      <c r="AQ444" s="89"/>
      <c r="AR444" s="89"/>
      <c r="AS444" s="89"/>
    </row>
    <row r="445" spans="1:45" ht="12.75" customHeight="1" x14ac:dyDescent="0.2">
      <c r="A445" s="262">
        <v>381</v>
      </c>
      <c r="B445" s="419" t="s">
        <v>64</v>
      </c>
      <c r="C445" s="490">
        <f t="shared" si="61"/>
        <v>230000</v>
      </c>
      <c r="D445" s="556"/>
      <c r="E445" s="556"/>
      <c r="F445" s="557"/>
      <c r="G445" s="557"/>
      <c r="H445" s="558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89"/>
      <c r="AN445" s="89"/>
      <c r="AO445" s="89"/>
      <c r="AP445" s="89"/>
      <c r="AQ445" s="89"/>
      <c r="AR445" s="89"/>
      <c r="AS445" s="89"/>
    </row>
    <row r="446" spans="1:45" ht="12.75" customHeight="1" x14ac:dyDescent="0.2">
      <c r="A446" s="263">
        <v>381</v>
      </c>
      <c r="B446" s="437" t="s">
        <v>64</v>
      </c>
      <c r="C446" s="491">
        <v>230000</v>
      </c>
      <c r="D446" s="559"/>
      <c r="E446" s="559"/>
      <c r="F446" s="550"/>
      <c r="G446" s="550"/>
      <c r="H446" s="551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89"/>
      <c r="AN446" s="89"/>
      <c r="AO446" s="89"/>
      <c r="AP446" s="89"/>
      <c r="AQ446" s="89"/>
      <c r="AR446" s="89"/>
      <c r="AS446" s="89"/>
    </row>
    <row r="447" spans="1:45" ht="12.75" customHeight="1" x14ac:dyDescent="0.2">
      <c r="A447" s="304" t="s">
        <v>418</v>
      </c>
      <c r="B447" s="428" t="s">
        <v>207</v>
      </c>
      <c r="C447" s="487">
        <f>C450</f>
        <v>35000</v>
      </c>
      <c r="D447" s="534">
        <v>35000</v>
      </c>
      <c r="E447" s="534">
        <v>35000</v>
      </c>
      <c r="F447" s="581">
        <f>D447/C447</f>
        <v>1</v>
      </c>
      <c r="G447" s="581">
        <f>E447/D447</f>
        <v>1</v>
      </c>
      <c r="H447" s="582">
        <f>E447/C447</f>
        <v>1</v>
      </c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89"/>
      <c r="AN447" s="89"/>
      <c r="AO447" s="89"/>
      <c r="AP447" s="89"/>
      <c r="AQ447" s="89"/>
      <c r="AR447" s="89"/>
      <c r="AS447" s="89"/>
    </row>
    <row r="448" spans="1:45" ht="12.75" customHeight="1" x14ac:dyDescent="0.2">
      <c r="A448" s="305"/>
      <c r="B448" s="409" t="s">
        <v>268</v>
      </c>
      <c r="C448" s="487"/>
      <c r="D448" s="533"/>
      <c r="E448" s="533"/>
      <c r="F448" s="536"/>
      <c r="G448" s="536"/>
      <c r="H448" s="537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89"/>
      <c r="AN448" s="89"/>
      <c r="AO448" s="89"/>
      <c r="AP448" s="89"/>
      <c r="AQ448" s="89"/>
      <c r="AR448" s="89"/>
      <c r="AS448" s="89"/>
    </row>
    <row r="449" spans="1:45" ht="15" customHeight="1" x14ac:dyDescent="0.2">
      <c r="A449" s="310" t="s">
        <v>107</v>
      </c>
      <c r="B449" s="436" t="s">
        <v>115</v>
      </c>
      <c r="C449" s="508"/>
      <c r="D449" s="549"/>
      <c r="E449" s="549"/>
      <c r="F449" s="550"/>
      <c r="G449" s="550"/>
      <c r="H449" s="551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  <c r="AN449" s="89"/>
      <c r="AO449" s="89"/>
      <c r="AP449" s="89"/>
      <c r="AQ449" s="89"/>
      <c r="AR449" s="89"/>
      <c r="AS449" s="89"/>
    </row>
    <row r="450" spans="1:45" ht="15" customHeight="1" x14ac:dyDescent="0.2">
      <c r="A450" s="228">
        <v>3</v>
      </c>
      <c r="B450" s="375" t="s">
        <v>62</v>
      </c>
      <c r="C450" s="475">
        <f t="shared" ref="C450:C452" si="62">C451</f>
        <v>35000</v>
      </c>
      <c r="D450" s="566"/>
      <c r="E450" s="566"/>
      <c r="F450" s="583"/>
      <c r="G450" s="583"/>
      <c r="H450" s="584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  <c r="AN450" s="89"/>
      <c r="AO450" s="89"/>
      <c r="AP450" s="89"/>
      <c r="AQ450" s="89"/>
      <c r="AR450" s="89"/>
      <c r="AS450" s="89"/>
    </row>
    <row r="451" spans="1:45" ht="12.75" customHeight="1" x14ac:dyDescent="0.2">
      <c r="A451" s="229">
        <v>38</v>
      </c>
      <c r="B451" s="376" t="s">
        <v>38</v>
      </c>
      <c r="C451" s="489">
        <f t="shared" si="62"/>
        <v>35000</v>
      </c>
      <c r="D451" s="567"/>
      <c r="E451" s="567"/>
      <c r="F451" s="585"/>
      <c r="G451" s="585"/>
      <c r="H451" s="586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  <c r="AN451" s="89"/>
      <c r="AO451" s="89"/>
      <c r="AP451" s="89"/>
      <c r="AQ451" s="89"/>
      <c r="AR451" s="89"/>
      <c r="AS451" s="89"/>
    </row>
    <row r="452" spans="1:45" ht="12.75" customHeight="1" x14ac:dyDescent="0.2">
      <c r="A452" s="262">
        <v>381</v>
      </c>
      <c r="B452" s="419" t="s">
        <v>64</v>
      </c>
      <c r="C452" s="490">
        <f t="shared" si="62"/>
        <v>35000</v>
      </c>
      <c r="D452" s="556"/>
      <c r="E452" s="556"/>
      <c r="F452" s="557"/>
      <c r="G452" s="557"/>
      <c r="H452" s="558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  <c r="AN452" s="89"/>
      <c r="AO452" s="89"/>
      <c r="AP452" s="89"/>
      <c r="AQ452" s="89"/>
      <c r="AR452" s="89"/>
      <c r="AS452" s="89"/>
    </row>
    <row r="453" spans="1:45" ht="12.75" customHeight="1" x14ac:dyDescent="0.2">
      <c r="A453" s="263">
        <v>381</v>
      </c>
      <c r="B453" s="437" t="s">
        <v>64</v>
      </c>
      <c r="C453" s="509">
        <v>35000</v>
      </c>
      <c r="D453" s="559"/>
      <c r="E453" s="559"/>
      <c r="F453" s="550"/>
      <c r="G453" s="550"/>
      <c r="H453" s="551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  <c r="AS453" s="89"/>
    </row>
    <row r="454" spans="1:45" ht="25.5" customHeight="1" x14ac:dyDescent="0.2">
      <c r="A454" s="304" t="s">
        <v>419</v>
      </c>
      <c r="B454" s="428" t="s">
        <v>350</v>
      </c>
      <c r="C454" s="487">
        <f>C457</f>
        <v>5000</v>
      </c>
      <c r="D454" s="534">
        <v>5000</v>
      </c>
      <c r="E454" s="534">
        <v>5000</v>
      </c>
      <c r="F454" s="581">
        <f>D454/C454</f>
        <v>1</v>
      </c>
      <c r="G454" s="581">
        <f>E454/D454</f>
        <v>1</v>
      </c>
      <c r="H454" s="582">
        <f>E454/C454</f>
        <v>1</v>
      </c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  <c r="AN454" s="89"/>
      <c r="AO454" s="89"/>
      <c r="AP454" s="89"/>
      <c r="AQ454" s="89"/>
      <c r="AR454" s="89"/>
      <c r="AS454" s="89"/>
    </row>
    <row r="455" spans="1:45" ht="12.75" customHeight="1" x14ac:dyDescent="0.2">
      <c r="A455" s="305"/>
      <c r="B455" s="409" t="s">
        <v>268</v>
      </c>
      <c r="C455" s="487"/>
      <c r="D455" s="533"/>
      <c r="E455" s="533"/>
      <c r="F455" s="536"/>
      <c r="G455" s="536"/>
      <c r="H455" s="537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  <c r="AN455" s="89"/>
      <c r="AO455" s="89"/>
      <c r="AP455" s="89"/>
      <c r="AQ455" s="89"/>
      <c r="AR455" s="89"/>
      <c r="AS455" s="89"/>
    </row>
    <row r="456" spans="1:45" ht="15" customHeight="1" x14ac:dyDescent="0.2">
      <c r="A456" s="310" t="s">
        <v>107</v>
      </c>
      <c r="B456" s="436" t="s">
        <v>115</v>
      </c>
      <c r="C456" s="510"/>
      <c r="D456" s="549"/>
      <c r="E456" s="549"/>
      <c r="F456" s="550"/>
      <c r="G456" s="550"/>
      <c r="H456" s="551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  <c r="AN456" s="89"/>
      <c r="AO456" s="89"/>
      <c r="AP456" s="89"/>
      <c r="AQ456" s="89"/>
      <c r="AR456" s="89"/>
      <c r="AS456" s="89"/>
    </row>
    <row r="457" spans="1:45" ht="15" customHeight="1" x14ac:dyDescent="0.2">
      <c r="A457" s="228">
        <v>3</v>
      </c>
      <c r="B457" s="375" t="s">
        <v>62</v>
      </c>
      <c r="C457" s="475">
        <f t="shared" ref="C457:C459" si="63">C458</f>
        <v>5000</v>
      </c>
      <c r="D457" s="566"/>
      <c r="E457" s="566"/>
      <c r="F457" s="583"/>
      <c r="G457" s="583"/>
      <c r="H457" s="584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  <c r="AN457" s="89"/>
      <c r="AO457" s="89"/>
      <c r="AP457" s="89"/>
      <c r="AQ457" s="89"/>
      <c r="AR457" s="89"/>
      <c r="AS457" s="89"/>
    </row>
    <row r="458" spans="1:45" ht="12.75" customHeight="1" x14ac:dyDescent="0.2">
      <c r="A458" s="229">
        <v>38</v>
      </c>
      <c r="B458" s="376" t="s">
        <v>38</v>
      </c>
      <c r="C458" s="489">
        <f t="shared" si="63"/>
        <v>5000</v>
      </c>
      <c r="D458" s="567"/>
      <c r="E458" s="567"/>
      <c r="F458" s="585"/>
      <c r="G458" s="585"/>
      <c r="H458" s="586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89"/>
      <c r="AN458" s="89"/>
      <c r="AO458" s="89"/>
      <c r="AP458" s="89"/>
      <c r="AQ458" s="89"/>
      <c r="AR458" s="89"/>
      <c r="AS458" s="89"/>
    </row>
    <row r="459" spans="1:45" ht="12.75" customHeight="1" x14ac:dyDescent="0.2">
      <c r="A459" s="262">
        <v>381</v>
      </c>
      <c r="B459" s="419" t="s">
        <v>64</v>
      </c>
      <c r="C459" s="490">
        <f t="shared" si="63"/>
        <v>5000</v>
      </c>
      <c r="D459" s="556"/>
      <c r="E459" s="556"/>
      <c r="F459" s="557"/>
      <c r="G459" s="557"/>
      <c r="H459" s="558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89"/>
      <c r="AN459" s="89"/>
      <c r="AO459" s="89"/>
      <c r="AP459" s="89"/>
      <c r="AQ459" s="89"/>
      <c r="AR459" s="89"/>
      <c r="AS459" s="89"/>
    </row>
    <row r="460" spans="1:45" ht="12.75" customHeight="1" x14ac:dyDescent="0.2">
      <c r="A460" s="263">
        <v>381</v>
      </c>
      <c r="B460" s="437" t="s">
        <v>64</v>
      </c>
      <c r="C460" s="509">
        <v>5000</v>
      </c>
      <c r="D460" s="559"/>
      <c r="E460" s="559"/>
      <c r="F460" s="550"/>
      <c r="G460" s="550"/>
      <c r="H460" s="551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89"/>
      <c r="AN460" s="89"/>
      <c r="AO460" s="89"/>
      <c r="AP460" s="89"/>
      <c r="AQ460" s="89"/>
      <c r="AR460" s="89"/>
      <c r="AS460" s="89"/>
    </row>
    <row r="461" spans="1:45" ht="12.75" customHeight="1" x14ac:dyDescent="0.2">
      <c r="A461" s="304" t="s">
        <v>420</v>
      </c>
      <c r="B461" s="428" t="s">
        <v>208</v>
      </c>
      <c r="C461" s="487">
        <f>C464</f>
        <v>10000</v>
      </c>
      <c r="D461" s="534">
        <v>10000</v>
      </c>
      <c r="E461" s="534">
        <v>10000</v>
      </c>
      <c r="F461" s="581">
        <f>D461/C461</f>
        <v>1</v>
      </c>
      <c r="G461" s="581">
        <f>E461/D461</f>
        <v>1</v>
      </c>
      <c r="H461" s="582">
        <f>E461/C461</f>
        <v>1</v>
      </c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  <c r="AS461" s="89"/>
    </row>
    <row r="462" spans="1:45" ht="12.75" customHeight="1" x14ac:dyDescent="0.2">
      <c r="A462" s="305"/>
      <c r="B462" s="409" t="s">
        <v>268</v>
      </c>
      <c r="C462" s="487"/>
      <c r="D462" s="533"/>
      <c r="E462" s="533"/>
      <c r="F462" s="536"/>
      <c r="G462" s="536"/>
      <c r="H462" s="537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  <c r="AN462" s="89"/>
      <c r="AO462" s="89"/>
      <c r="AP462" s="89"/>
      <c r="AQ462" s="89"/>
      <c r="AR462" s="89"/>
      <c r="AS462" s="89"/>
    </row>
    <row r="463" spans="1:45" ht="24" customHeight="1" x14ac:dyDescent="0.2">
      <c r="A463" s="529" t="s">
        <v>107</v>
      </c>
      <c r="B463" s="530" t="s">
        <v>115</v>
      </c>
      <c r="C463" s="487"/>
      <c r="D463" s="533"/>
      <c r="E463" s="533"/>
      <c r="F463" s="536"/>
      <c r="G463" s="536"/>
      <c r="H463" s="537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  <c r="AN463" s="89"/>
      <c r="AO463" s="89"/>
      <c r="AP463" s="89"/>
      <c r="AQ463" s="89"/>
      <c r="AR463" s="89"/>
      <c r="AS463" s="89"/>
    </row>
    <row r="464" spans="1:45" ht="15" customHeight="1" x14ac:dyDescent="0.2">
      <c r="A464" s="228">
        <v>3</v>
      </c>
      <c r="B464" s="375" t="s">
        <v>62</v>
      </c>
      <c r="C464" s="475">
        <f t="shared" ref="C464:C466" si="64">C465</f>
        <v>10000</v>
      </c>
      <c r="D464" s="566"/>
      <c r="E464" s="566"/>
      <c r="F464" s="583"/>
      <c r="G464" s="583"/>
      <c r="H464" s="584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  <c r="AN464" s="89"/>
      <c r="AO464" s="89"/>
      <c r="AP464" s="89"/>
      <c r="AQ464" s="89"/>
      <c r="AR464" s="89"/>
      <c r="AS464" s="89"/>
    </row>
    <row r="465" spans="1:45" ht="12.75" customHeight="1" x14ac:dyDescent="0.2">
      <c r="A465" s="229">
        <v>38</v>
      </c>
      <c r="B465" s="376" t="s">
        <v>38</v>
      </c>
      <c r="C465" s="489">
        <f t="shared" si="64"/>
        <v>10000</v>
      </c>
      <c r="D465" s="567"/>
      <c r="E465" s="567"/>
      <c r="F465" s="585"/>
      <c r="G465" s="585"/>
      <c r="H465" s="586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  <c r="AN465" s="89"/>
      <c r="AO465" s="89"/>
      <c r="AP465" s="89"/>
      <c r="AQ465" s="89"/>
      <c r="AR465" s="89"/>
      <c r="AS465" s="89"/>
    </row>
    <row r="466" spans="1:45" ht="12.75" customHeight="1" x14ac:dyDescent="0.2">
      <c r="A466" s="262">
        <v>381</v>
      </c>
      <c r="B466" s="419" t="s">
        <v>64</v>
      </c>
      <c r="C466" s="490">
        <f t="shared" si="64"/>
        <v>10000</v>
      </c>
      <c r="D466" s="556"/>
      <c r="E466" s="556"/>
      <c r="F466" s="557"/>
      <c r="G466" s="557"/>
      <c r="H466" s="558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  <c r="AK466" s="89"/>
      <c r="AL466" s="89"/>
      <c r="AM466" s="89"/>
      <c r="AN466" s="89"/>
      <c r="AO466" s="89"/>
      <c r="AP466" s="89"/>
      <c r="AQ466" s="89"/>
      <c r="AR466" s="89"/>
      <c r="AS466" s="89"/>
    </row>
    <row r="467" spans="1:45" ht="12.75" customHeight="1" x14ac:dyDescent="0.2">
      <c r="A467" s="263">
        <v>381</v>
      </c>
      <c r="B467" s="437" t="s">
        <v>64</v>
      </c>
      <c r="C467" s="509">
        <v>10000</v>
      </c>
      <c r="D467" s="559"/>
      <c r="E467" s="559"/>
      <c r="F467" s="550"/>
      <c r="G467" s="550"/>
      <c r="H467" s="551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  <c r="AN467" s="89"/>
      <c r="AO467" s="89"/>
      <c r="AP467" s="89"/>
      <c r="AQ467" s="89"/>
      <c r="AR467" s="89"/>
      <c r="AS467" s="89"/>
    </row>
    <row r="468" spans="1:45" ht="12.75" customHeight="1" x14ac:dyDescent="0.2">
      <c r="A468" s="897" t="s">
        <v>218</v>
      </c>
      <c r="B468" s="898"/>
      <c r="C468" s="486"/>
      <c r="D468" s="571"/>
      <c r="E468" s="571"/>
      <c r="F468" s="572"/>
      <c r="G468" s="572"/>
      <c r="H468" s="573"/>
      <c r="I468" s="89"/>
      <c r="J468" s="89"/>
      <c r="K468" s="89"/>
      <c r="L468" s="89"/>
      <c r="M468" s="89"/>
      <c r="N468" s="41"/>
    </row>
    <row r="469" spans="1:45" ht="12.75" customHeight="1" x14ac:dyDescent="0.2">
      <c r="A469" s="311" t="s">
        <v>414</v>
      </c>
      <c r="B469" s="438"/>
      <c r="C469" s="511">
        <f>C470+C477+C484+C491+C498</f>
        <v>255000</v>
      </c>
      <c r="D469" s="532">
        <f>D470+D477+D484+D491+D498</f>
        <v>105000</v>
      </c>
      <c r="E469" s="532">
        <f>E470+E477+E484+E491+E498</f>
        <v>100000</v>
      </c>
      <c r="F469" s="587">
        <f>D469/C469</f>
        <v>0.41176470588235292</v>
      </c>
      <c r="G469" s="587">
        <f>E469/D469</f>
        <v>0.95238095238095233</v>
      </c>
      <c r="H469" s="588">
        <f>E469/C469</f>
        <v>0.39215686274509803</v>
      </c>
      <c r="I469" s="89"/>
      <c r="J469" s="89"/>
      <c r="K469" s="89"/>
      <c r="L469" s="89"/>
      <c r="M469" s="89"/>
      <c r="N469" s="41"/>
    </row>
    <row r="470" spans="1:45" ht="25.5" customHeight="1" x14ac:dyDescent="0.2">
      <c r="A470" s="312" t="s">
        <v>421</v>
      </c>
      <c r="B470" s="439" t="s">
        <v>209</v>
      </c>
      <c r="C470" s="512">
        <f>C473</f>
        <v>30000</v>
      </c>
      <c r="D470" s="534">
        <v>20000</v>
      </c>
      <c r="E470" s="534">
        <v>25000</v>
      </c>
      <c r="F470" s="581">
        <f>D470/C470</f>
        <v>0.66666666666666663</v>
      </c>
      <c r="G470" s="581">
        <f>E470/D470</f>
        <v>1.25</v>
      </c>
      <c r="H470" s="582">
        <f>E470/C470</f>
        <v>0.83333333333333337</v>
      </c>
      <c r="I470" s="89"/>
      <c r="J470" s="89"/>
      <c r="K470" s="89"/>
      <c r="L470" s="89"/>
      <c r="M470" s="89"/>
      <c r="N470" s="41"/>
    </row>
    <row r="471" spans="1:45" ht="15" customHeight="1" x14ac:dyDescent="0.2">
      <c r="A471" s="313"/>
      <c r="B471" s="440" t="s">
        <v>267</v>
      </c>
      <c r="C471" s="512"/>
      <c r="D471" s="533"/>
      <c r="E471" s="533"/>
      <c r="F471" s="536"/>
      <c r="G471" s="536"/>
      <c r="H471" s="537"/>
      <c r="I471" s="89"/>
      <c r="J471" s="89"/>
      <c r="K471" s="89"/>
      <c r="L471" s="89"/>
      <c r="M471" s="89"/>
      <c r="N471" s="41"/>
    </row>
    <row r="472" spans="1:45" ht="12.75" customHeight="1" x14ac:dyDescent="0.2">
      <c r="A472" s="314" t="s">
        <v>107</v>
      </c>
      <c r="B472" s="441" t="s">
        <v>115</v>
      </c>
      <c r="C472" s="513"/>
      <c r="D472" s="549"/>
      <c r="E472" s="549"/>
      <c r="F472" s="550"/>
      <c r="G472" s="550"/>
      <c r="H472" s="551"/>
      <c r="I472" s="89"/>
      <c r="J472" s="89"/>
      <c r="K472" s="89"/>
      <c r="L472" s="89"/>
      <c r="M472" s="89"/>
      <c r="N472" s="41"/>
    </row>
    <row r="473" spans="1:45" ht="12.75" customHeight="1" x14ac:dyDescent="0.2">
      <c r="A473" s="228">
        <v>3</v>
      </c>
      <c r="B473" s="375" t="s">
        <v>62</v>
      </c>
      <c r="C473" s="459">
        <f t="shared" ref="C473:C475" si="65">C474</f>
        <v>30000</v>
      </c>
      <c r="D473" s="566"/>
      <c r="E473" s="566"/>
      <c r="F473" s="583"/>
      <c r="G473" s="583"/>
      <c r="H473" s="584"/>
      <c r="I473" s="89"/>
      <c r="J473" s="89"/>
      <c r="K473" s="89"/>
      <c r="L473" s="89"/>
      <c r="M473" s="89"/>
      <c r="N473" s="41"/>
    </row>
    <row r="474" spans="1:45" ht="12.75" customHeight="1" x14ac:dyDescent="0.2">
      <c r="A474" s="229">
        <v>32</v>
      </c>
      <c r="B474" s="376" t="s">
        <v>30</v>
      </c>
      <c r="C474" s="460">
        <f t="shared" si="65"/>
        <v>30000</v>
      </c>
      <c r="D474" s="567"/>
      <c r="E474" s="567"/>
      <c r="F474" s="585"/>
      <c r="G474" s="585"/>
      <c r="H474" s="586"/>
      <c r="I474" s="89"/>
      <c r="J474" s="89"/>
      <c r="K474" s="89"/>
      <c r="L474" s="89"/>
      <c r="M474" s="89"/>
      <c r="N474" s="41"/>
    </row>
    <row r="475" spans="1:45" ht="12.75" customHeight="1" x14ac:dyDescent="0.2">
      <c r="A475" s="257">
        <v>323</v>
      </c>
      <c r="B475" s="381" t="s">
        <v>33</v>
      </c>
      <c r="C475" s="476">
        <f t="shared" si="65"/>
        <v>30000</v>
      </c>
      <c r="D475" s="556"/>
      <c r="E475" s="556"/>
      <c r="F475" s="557"/>
      <c r="G475" s="557"/>
      <c r="H475" s="558"/>
      <c r="I475" s="89"/>
      <c r="J475" s="89"/>
      <c r="K475" s="89"/>
      <c r="L475" s="89"/>
      <c r="M475" s="89"/>
      <c r="N475" s="41"/>
    </row>
    <row r="476" spans="1:45" ht="12.75" customHeight="1" x14ac:dyDescent="0.2">
      <c r="A476" s="267">
        <v>323</v>
      </c>
      <c r="B476" s="374" t="s">
        <v>33</v>
      </c>
      <c r="C476" s="477">
        <v>30000</v>
      </c>
      <c r="D476" s="559"/>
      <c r="E476" s="559"/>
      <c r="F476" s="550"/>
      <c r="G476" s="550"/>
      <c r="H476" s="551"/>
      <c r="I476" s="89"/>
      <c r="J476" s="89"/>
      <c r="K476" s="89"/>
      <c r="L476" s="89"/>
      <c r="M476" s="89"/>
      <c r="N476" s="41"/>
    </row>
    <row r="477" spans="1:45" ht="15" customHeight="1" x14ac:dyDescent="0.2">
      <c r="A477" s="312" t="s">
        <v>422</v>
      </c>
      <c r="B477" s="442" t="s">
        <v>210</v>
      </c>
      <c r="C477" s="512">
        <f>C480</f>
        <v>25000</v>
      </c>
      <c r="D477" s="534">
        <v>25000</v>
      </c>
      <c r="E477" s="534">
        <v>25000</v>
      </c>
      <c r="F477" s="581">
        <f>D477/C477</f>
        <v>1</v>
      </c>
      <c r="G477" s="581">
        <f>E477/D477</f>
        <v>1</v>
      </c>
      <c r="H477" s="582">
        <f>E477/C477</f>
        <v>1</v>
      </c>
      <c r="I477" s="89"/>
      <c r="J477" s="89"/>
      <c r="K477" s="89"/>
      <c r="L477" s="89"/>
      <c r="M477" s="89"/>
      <c r="N477" s="41"/>
    </row>
    <row r="478" spans="1:45" ht="15" customHeight="1" x14ac:dyDescent="0.2">
      <c r="A478" s="313"/>
      <c r="B478" s="440" t="s">
        <v>267</v>
      </c>
      <c r="C478" s="512"/>
      <c r="D478" s="533"/>
      <c r="E478" s="533"/>
      <c r="F478" s="536"/>
      <c r="G478" s="536"/>
      <c r="H478" s="537"/>
      <c r="I478" s="89"/>
      <c r="J478" s="89"/>
      <c r="K478" s="89"/>
      <c r="L478" s="89"/>
      <c r="M478" s="89"/>
      <c r="N478" s="41"/>
    </row>
    <row r="479" spans="1:45" ht="12.75" customHeight="1" x14ac:dyDescent="0.2">
      <c r="A479" s="314" t="s">
        <v>107</v>
      </c>
      <c r="B479" s="443" t="s">
        <v>115</v>
      </c>
      <c r="C479" s="514"/>
      <c r="D479" s="549"/>
      <c r="E479" s="549"/>
      <c r="F479" s="550"/>
      <c r="G479" s="550"/>
      <c r="H479" s="551"/>
      <c r="I479" s="89"/>
      <c r="J479" s="89"/>
      <c r="K479" s="89"/>
      <c r="L479" s="89"/>
      <c r="M479" s="89"/>
      <c r="N479" s="41"/>
    </row>
    <row r="480" spans="1:45" ht="12.75" customHeight="1" x14ac:dyDescent="0.2">
      <c r="A480" s="228">
        <v>3</v>
      </c>
      <c r="B480" s="375" t="s">
        <v>62</v>
      </c>
      <c r="C480" s="459">
        <f t="shared" ref="C480:C482" si="66">C481</f>
        <v>25000</v>
      </c>
      <c r="D480" s="566"/>
      <c r="E480" s="566"/>
      <c r="F480" s="583"/>
      <c r="G480" s="583"/>
      <c r="H480" s="584"/>
      <c r="I480" s="89"/>
      <c r="J480" s="89"/>
      <c r="K480" s="89"/>
      <c r="L480" s="89"/>
      <c r="M480" s="89"/>
      <c r="N480" s="41"/>
    </row>
    <row r="481" spans="1:14" ht="12.75" customHeight="1" x14ac:dyDescent="0.2">
      <c r="A481" s="229">
        <v>32</v>
      </c>
      <c r="B481" s="376" t="s">
        <v>30</v>
      </c>
      <c r="C481" s="460">
        <f t="shared" si="66"/>
        <v>25000</v>
      </c>
      <c r="D481" s="567"/>
      <c r="E481" s="567"/>
      <c r="F481" s="585"/>
      <c r="G481" s="585"/>
      <c r="H481" s="586"/>
      <c r="I481" s="89"/>
      <c r="J481" s="89"/>
      <c r="K481" s="89"/>
      <c r="L481" s="89"/>
      <c r="M481" s="89"/>
      <c r="N481" s="41"/>
    </row>
    <row r="482" spans="1:14" ht="12.75" customHeight="1" x14ac:dyDescent="0.2">
      <c r="A482" s="257">
        <v>323</v>
      </c>
      <c r="B482" s="381" t="s">
        <v>33</v>
      </c>
      <c r="C482" s="476">
        <f t="shared" si="66"/>
        <v>25000</v>
      </c>
      <c r="D482" s="556"/>
      <c r="E482" s="556"/>
      <c r="F482" s="557"/>
      <c r="G482" s="557"/>
      <c r="H482" s="558"/>
      <c r="I482" s="89"/>
      <c r="J482" s="89"/>
      <c r="K482" s="89"/>
      <c r="L482" s="89"/>
      <c r="M482" s="89"/>
      <c r="N482" s="41"/>
    </row>
    <row r="483" spans="1:14" ht="12.75" customHeight="1" x14ac:dyDescent="0.2">
      <c r="A483" s="267">
        <v>323</v>
      </c>
      <c r="B483" s="374" t="s">
        <v>33</v>
      </c>
      <c r="C483" s="477">
        <v>25000</v>
      </c>
      <c r="D483" s="559"/>
      <c r="E483" s="559"/>
      <c r="F483" s="550"/>
      <c r="G483" s="550"/>
      <c r="H483" s="551"/>
      <c r="I483" s="89"/>
      <c r="J483" s="89"/>
      <c r="K483" s="89"/>
      <c r="L483" s="89"/>
      <c r="M483" s="89"/>
      <c r="N483" s="41"/>
    </row>
    <row r="484" spans="1:14" ht="12.75" customHeight="1" x14ac:dyDescent="0.2">
      <c r="A484" s="312" t="s">
        <v>423</v>
      </c>
      <c r="B484" s="442" t="s">
        <v>211</v>
      </c>
      <c r="C484" s="512">
        <f>C487</f>
        <v>20000</v>
      </c>
      <c r="D484" s="538">
        <v>20000</v>
      </c>
      <c r="E484" s="538">
        <v>20000</v>
      </c>
      <c r="F484" s="581">
        <f>D484/C484</f>
        <v>1</v>
      </c>
      <c r="G484" s="581">
        <f>E484/D484</f>
        <v>1</v>
      </c>
      <c r="H484" s="582">
        <f>E484/C484</f>
        <v>1</v>
      </c>
      <c r="I484" s="89"/>
      <c r="J484" s="89"/>
      <c r="K484" s="89"/>
      <c r="L484" s="89"/>
      <c r="M484" s="89"/>
      <c r="N484" s="41"/>
    </row>
    <row r="485" spans="1:14" ht="12.75" customHeight="1" x14ac:dyDescent="0.2">
      <c r="A485" s="313"/>
      <c r="B485" s="440" t="s">
        <v>267</v>
      </c>
      <c r="C485" s="512"/>
      <c r="D485" s="533"/>
      <c r="E485" s="533"/>
      <c r="F485" s="536"/>
      <c r="G485" s="536"/>
      <c r="H485" s="537"/>
      <c r="I485" s="89"/>
      <c r="J485" s="89"/>
      <c r="K485" s="89"/>
      <c r="L485" s="89"/>
      <c r="M485" s="89"/>
      <c r="N485" s="41"/>
    </row>
    <row r="486" spans="1:14" ht="20.100000000000001" customHeight="1" x14ac:dyDescent="0.2">
      <c r="A486" s="314" t="s">
        <v>107</v>
      </c>
      <c r="B486" s="441" t="s">
        <v>115</v>
      </c>
      <c r="C486" s="513"/>
      <c r="D486" s="549"/>
      <c r="E486" s="549"/>
      <c r="F486" s="550"/>
      <c r="G486" s="550"/>
      <c r="H486" s="551"/>
      <c r="I486" s="89"/>
      <c r="J486" s="89"/>
      <c r="K486" s="89"/>
      <c r="L486" s="89"/>
      <c r="M486" s="89"/>
      <c r="N486" s="41"/>
    </row>
    <row r="487" spans="1:14" ht="15" customHeight="1" x14ac:dyDescent="0.2">
      <c r="A487" s="228">
        <v>3</v>
      </c>
      <c r="B487" s="375" t="s">
        <v>62</v>
      </c>
      <c r="C487" s="459">
        <f t="shared" ref="C487:C489" si="67">C488</f>
        <v>20000</v>
      </c>
      <c r="D487" s="566"/>
      <c r="E487" s="566"/>
      <c r="F487" s="583"/>
      <c r="G487" s="583"/>
      <c r="H487" s="584"/>
      <c r="I487" s="89"/>
      <c r="J487" s="89"/>
      <c r="K487" s="89"/>
      <c r="L487" s="89"/>
      <c r="M487" s="89"/>
      <c r="N487" s="41"/>
    </row>
    <row r="488" spans="1:14" ht="15" customHeight="1" x14ac:dyDescent="0.2">
      <c r="A488" s="229">
        <v>32</v>
      </c>
      <c r="B488" s="376" t="s">
        <v>30</v>
      </c>
      <c r="C488" s="460">
        <f t="shared" si="67"/>
        <v>20000</v>
      </c>
      <c r="D488" s="567"/>
      <c r="E488" s="567"/>
      <c r="F488" s="585"/>
      <c r="G488" s="585"/>
      <c r="H488" s="586"/>
      <c r="I488" s="89"/>
      <c r="J488" s="89"/>
      <c r="K488" s="89"/>
      <c r="L488" s="89"/>
      <c r="M488" s="89"/>
      <c r="N488" s="41"/>
    </row>
    <row r="489" spans="1:14" ht="12.75" customHeight="1" x14ac:dyDescent="0.2">
      <c r="A489" s="257">
        <v>323</v>
      </c>
      <c r="B489" s="381" t="s">
        <v>33</v>
      </c>
      <c r="C489" s="476">
        <f t="shared" si="67"/>
        <v>20000</v>
      </c>
      <c r="D489" s="556"/>
      <c r="E489" s="556"/>
      <c r="F489" s="557"/>
      <c r="G489" s="557"/>
      <c r="H489" s="558"/>
      <c r="I489" s="89"/>
      <c r="J489" s="89"/>
      <c r="K489" s="89"/>
      <c r="L489" s="89"/>
      <c r="M489" s="89"/>
      <c r="N489" s="41"/>
    </row>
    <row r="490" spans="1:14" ht="12.75" customHeight="1" x14ac:dyDescent="0.2">
      <c r="A490" s="267">
        <v>323</v>
      </c>
      <c r="B490" s="374" t="s">
        <v>33</v>
      </c>
      <c r="C490" s="477">
        <v>20000</v>
      </c>
      <c r="D490" s="559"/>
      <c r="E490" s="559"/>
      <c r="F490" s="550"/>
      <c r="G490" s="550"/>
      <c r="H490" s="551"/>
      <c r="I490" s="89"/>
      <c r="J490" s="89"/>
      <c r="K490" s="89"/>
      <c r="L490" s="89"/>
      <c r="M490" s="89"/>
      <c r="N490" s="41"/>
    </row>
    <row r="491" spans="1:14" ht="12.75" customHeight="1" x14ac:dyDescent="0.2">
      <c r="A491" s="315" t="s">
        <v>195</v>
      </c>
      <c r="B491" s="440" t="s">
        <v>344</v>
      </c>
      <c r="C491" s="512">
        <f>C494</f>
        <v>150000</v>
      </c>
      <c r="D491" s="538">
        <v>10000</v>
      </c>
      <c r="E491" s="538">
        <v>10000</v>
      </c>
      <c r="F491" s="581">
        <f>D491/C491</f>
        <v>6.6666666666666666E-2</v>
      </c>
      <c r="G491" s="581">
        <f>E491/D491</f>
        <v>1</v>
      </c>
      <c r="H491" s="582">
        <f>E491/C491</f>
        <v>6.6666666666666666E-2</v>
      </c>
      <c r="I491" s="89"/>
      <c r="J491" s="89"/>
      <c r="K491" s="89"/>
      <c r="L491" s="89"/>
      <c r="M491" s="89"/>
      <c r="N491" s="41"/>
    </row>
    <row r="492" spans="1:14" ht="26.25" customHeight="1" x14ac:dyDescent="0.2">
      <c r="A492" s="316" t="s">
        <v>424</v>
      </c>
      <c r="B492" s="440" t="s">
        <v>267</v>
      </c>
      <c r="C492" s="512"/>
      <c r="D492" s="533"/>
      <c r="E492" s="533"/>
      <c r="F492" s="536"/>
      <c r="G492" s="536"/>
      <c r="H492" s="537"/>
      <c r="I492" s="89"/>
      <c r="J492" s="89"/>
      <c r="K492" s="89"/>
      <c r="L492" s="89"/>
      <c r="M492" s="89"/>
      <c r="N492" s="41"/>
    </row>
    <row r="493" spans="1:14" ht="12.75" customHeight="1" x14ac:dyDescent="0.2">
      <c r="A493" s="317" t="s">
        <v>279</v>
      </c>
      <c r="B493" s="444" t="s">
        <v>115</v>
      </c>
      <c r="C493" s="515"/>
      <c r="D493" s="549"/>
      <c r="E493" s="549"/>
      <c r="F493" s="550"/>
      <c r="G493" s="550"/>
      <c r="H493" s="551"/>
      <c r="I493" s="89"/>
      <c r="J493" s="89"/>
      <c r="K493" s="89"/>
      <c r="L493" s="89"/>
      <c r="M493" s="89"/>
      <c r="N493" s="41"/>
    </row>
    <row r="494" spans="1:14" ht="20.100000000000001" customHeight="1" x14ac:dyDescent="0.2">
      <c r="A494" s="236">
        <v>4</v>
      </c>
      <c r="B494" s="375" t="s">
        <v>62</v>
      </c>
      <c r="C494" s="475">
        <f t="shared" ref="C494:C495" si="68">C495</f>
        <v>150000</v>
      </c>
      <c r="D494" s="566"/>
      <c r="E494" s="566"/>
      <c r="F494" s="583"/>
      <c r="G494" s="583"/>
      <c r="H494" s="584"/>
      <c r="I494" s="89"/>
      <c r="J494" s="89"/>
      <c r="K494" s="89"/>
      <c r="L494" s="89"/>
      <c r="M494" s="89"/>
      <c r="N494" s="41"/>
    </row>
    <row r="495" spans="1:14" ht="20.100000000000001" customHeight="1" x14ac:dyDescent="0.2">
      <c r="A495" s="229">
        <v>42</v>
      </c>
      <c r="B495" s="376" t="s">
        <v>30</v>
      </c>
      <c r="C495" s="489">
        <f t="shared" si="68"/>
        <v>150000</v>
      </c>
      <c r="D495" s="567"/>
      <c r="E495" s="567"/>
      <c r="F495" s="585"/>
      <c r="G495" s="585"/>
      <c r="H495" s="586"/>
      <c r="I495" s="89"/>
      <c r="J495" s="89"/>
      <c r="K495" s="89"/>
      <c r="L495" s="89"/>
      <c r="M495" s="89"/>
      <c r="N495" s="41"/>
    </row>
    <row r="496" spans="1:14" ht="15" customHeight="1" x14ac:dyDescent="0.2">
      <c r="A496" s="262">
        <v>422</v>
      </c>
      <c r="B496" s="398" t="s">
        <v>33</v>
      </c>
      <c r="C496" s="490">
        <f>C497</f>
        <v>150000</v>
      </c>
      <c r="D496" s="556"/>
      <c r="E496" s="556"/>
      <c r="F496" s="557"/>
      <c r="G496" s="557"/>
      <c r="H496" s="558"/>
      <c r="I496" s="89"/>
      <c r="J496" s="89"/>
      <c r="K496" s="89"/>
      <c r="L496" s="89"/>
      <c r="M496" s="89"/>
      <c r="N496" s="41"/>
    </row>
    <row r="497" spans="1:14" ht="15" customHeight="1" x14ac:dyDescent="0.2">
      <c r="A497" s="263">
        <v>422</v>
      </c>
      <c r="B497" s="399" t="s">
        <v>33</v>
      </c>
      <c r="C497" s="491">
        <v>150000</v>
      </c>
      <c r="D497" s="559"/>
      <c r="E497" s="559"/>
      <c r="F497" s="550"/>
      <c r="G497" s="550"/>
      <c r="H497" s="551"/>
      <c r="I497" s="89"/>
      <c r="J497" s="89"/>
      <c r="K497" s="89"/>
      <c r="L497" s="89"/>
      <c r="M497" s="89"/>
      <c r="N497" s="41"/>
    </row>
    <row r="498" spans="1:14" ht="12.75" customHeight="1" x14ac:dyDescent="0.2">
      <c r="A498" s="259" t="s">
        <v>474</v>
      </c>
      <c r="B498" s="670" t="s">
        <v>416</v>
      </c>
      <c r="C498" s="457">
        <f>C501</f>
        <v>30000</v>
      </c>
      <c r="D498" s="534">
        <v>30000</v>
      </c>
      <c r="E498" s="534">
        <v>20000</v>
      </c>
      <c r="F498" s="581">
        <f>D498/C498</f>
        <v>1</v>
      </c>
      <c r="G498" s="581">
        <f>E498/D498</f>
        <v>0.66666666666666663</v>
      </c>
      <c r="H498" s="582">
        <f>E498/C498</f>
        <v>0.66666666666666663</v>
      </c>
      <c r="I498" s="89"/>
      <c r="J498" s="89"/>
      <c r="K498" s="89"/>
      <c r="L498" s="89"/>
      <c r="M498" s="89"/>
      <c r="N498" s="41"/>
    </row>
    <row r="499" spans="1:14" ht="21.75" customHeight="1" x14ac:dyDescent="0.2">
      <c r="A499" s="260"/>
      <c r="B499" s="341" t="s">
        <v>473</v>
      </c>
      <c r="C499" s="457"/>
      <c r="D499" s="533"/>
      <c r="E499" s="533"/>
      <c r="F499" s="536"/>
      <c r="G499" s="536"/>
      <c r="H499" s="537"/>
      <c r="I499" s="89"/>
      <c r="J499" s="89"/>
      <c r="K499" s="89"/>
      <c r="L499" s="89"/>
      <c r="M499" s="89"/>
      <c r="N499" s="41"/>
    </row>
    <row r="500" spans="1:14" ht="12.75" customHeight="1" x14ac:dyDescent="0.2">
      <c r="A500" s="261" t="s">
        <v>98</v>
      </c>
      <c r="B500" s="374" t="s">
        <v>115</v>
      </c>
      <c r="C500" s="458"/>
      <c r="D500" s="549"/>
      <c r="E500" s="549"/>
      <c r="F500" s="550"/>
      <c r="G500" s="550"/>
      <c r="H500" s="551"/>
      <c r="I500" s="89"/>
      <c r="J500" s="89"/>
      <c r="K500" s="89"/>
      <c r="L500" s="89"/>
      <c r="M500" s="89"/>
      <c r="N500" s="41"/>
    </row>
    <row r="501" spans="1:14" ht="12.75" customHeight="1" x14ac:dyDescent="0.2">
      <c r="A501" s="228">
        <v>3</v>
      </c>
      <c r="B501" s="375" t="s">
        <v>62</v>
      </c>
      <c r="C501" s="459">
        <f>C502</f>
        <v>30000</v>
      </c>
      <c r="D501" s="566"/>
      <c r="E501" s="566"/>
      <c r="F501" s="583"/>
      <c r="G501" s="583"/>
      <c r="H501" s="584"/>
      <c r="I501" s="89"/>
      <c r="J501" s="89"/>
      <c r="K501" s="89"/>
      <c r="L501" s="89"/>
      <c r="M501" s="89"/>
      <c r="N501" s="41"/>
    </row>
    <row r="502" spans="1:14" ht="12.75" customHeight="1" x14ac:dyDescent="0.2">
      <c r="A502" s="229">
        <v>38</v>
      </c>
      <c r="B502" s="376" t="s">
        <v>38</v>
      </c>
      <c r="C502" s="460">
        <f>C503</f>
        <v>30000</v>
      </c>
      <c r="D502" s="567"/>
      <c r="E502" s="567"/>
      <c r="F502" s="585"/>
      <c r="G502" s="585"/>
      <c r="H502" s="586"/>
      <c r="I502" s="89"/>
      <c r="J502" s="89"/>
      <c r="K502" s="89"/>
      <c r="L502" s="89"/>
      <c r="M502" s="89"/>
      <c r="N502" s="41"/>
    </row>
    <row r="503" spans="1:14" ht="15" customHeight="1" x14ac:dyDescent="0.2">
      <c r="A503" s="257">
        <v>381</v>
      </c>
      <c r="B503" s="381" t="s">
        <v>64</v>
      </c>
      <c r="C503" s="476">
        <f>C504</f>
        <v>30000</v>
      </c>
      <c r="D503" s="556"/>
      <c r="E503" s="556"/>
      <c r="F503" s="557"/>
      <c r="G503" s="557"/>
      <c r="H503" s="558"/>
      <c r="I503" s="89"/>
      <c r="J503" s="89"/>
      <c r="K503" s="89"/>
      <c r="L503" s="89"/>
      <c r="M503" s="89"/>
      <c r="N503" s="41"/>
    </row>
    <row r="504" spans="1:14" ht="15" customHeight="1" x14ac:dyDescent="0.2">
      <c r="A504" s="267">
        <v>381</v>
      </c>
      <c r="B504" s="374" t="s">
        <v>429</v>
      </c>
      <c r="C504" s="477">
        <v>30000</v>
      </c>
      <c r="D504" s="559"/>
      <c r="E504" s="559"/>
      <c r="F504" s="550"/>
      <c r="G504" s="550"/>
      <c r="H504" s="551"/>
      <c r="I504" s="89"/>
      <c r="J504" s="89"/>
      <c r="K504" s="89"/>
      <c r="L504" s="89"/>
      <c r="M504" s="89"/>
      <c r="N504" s="41"/>
    </row>
    <row r="505" spans="1:14" ht="12.75" customHeight="1" x14ac:dyDescent="0.2">
      <c r="A505" s="890" t="s">
        <v>415</v>
      </c>
      <c r="B505" s="891"/>
      <c r="C505" s="482">
        <f>C506+C513+C520+C527</f>
        <v>120000</v>
      </c>
      <c r="D505" s="532">
        <f>D506+D513+D520+D527</f>
        <v>115000</v>
      </c>
      <c r="E505" s="532">
        <f>E506+E513+E520+E527</f>
        <v>100000</v>
      </c>
      <c r="F505" s="587">
        <f>D505/C505</f>
        <v>0.95833333333333337</v>
      </c>
      <c r="G505" s="587">
        <f>E505/D505</f>
        <v>0.86956521739130432</v>
      </c>
      <c r="H505" s="588">
        <f>E505/C505</f>
        <v>0.83333333333333337</v>
      </c>
      <c r="I505" s="89"/>
      <c r="J505" s="89"/>
      <c r="K505" s="89"/>
      <c r="L505" s="89"/>
      <c r="M505" s="89"/>
      <c r="N505" s="41"/>
    </row>
    <row r="506" spans="1:14" ht="12.75" customHeight="1" x14ac:dyDescent="0.2">
      <c r="A506" s="281" t="s">
        <v>425</v>
      </c>
      <c r="B506" s="166" t="s">
        <v>382</v>
      </c>
      <c r="C506" s="457">
        <f>C509</f>
        <v>60000</v>
      </c>
      <c r="D506" s="534">
        <v>60000</v>
      </c>
      <c r="E506" s="534">
        <v>50000</v>
      </c>
      <c r="F506" s="581">
        <f>D506/C506</f>
        <v>1</v>
      </c>
      <c r="G506" s="581">
        <f>E506/D506</f>
        <v>0.83333333333333337</v>
      </c>
      <c r="H506" s="582">
        <f>E506/C506</f>
        <v>0.83333333333333337</v>
      </c>
      <c r="I506" s="89"/>
      <c r="J506" s="89"/>
      <c r="K506" s="89"/>
      <c r="L506" s="89"/>
      <c r="M506" s="89"/>
      <c r="N506" s="41"/>
    </row>
    <row r="507" spans="1:14" ht="12.75" customHeight="1" x14ac:dyDescent="0.2">
      <c r="A507" s="260"/>
      <c r="B507" s="341" t="s">
        <v>269</v>
      </c>
      <c r="C507" s="457"/>
      <c r="D507" s="533"/>
      <c r="E507" s="533"/>
      <c r="F507" s="536"/>
      <c r="G507" s="536"/>
      <c r="H507" s="537"/>
      <c r="I507" s="89"/>
      <c r="J507" s="89"/>
      <c r="K507" s="89"/>
      <c r="L507" s="89"/>
      <c r="M507" s="89"/>
      <c r="N507" s="41"/>
    </row>
    <row r="508" spans="1:14" ht="12.75" customHeight="1" x14ac:dyDescent="0.2">
      <c r="A508" s="261" t="s">
        <v>97</v>
      </c>
      <c r="B508" s="433" t="s">
        <v>115</v>
      </c>
      <c r="C508" s="500"/>
      <c r="D508" s="549"/>
      <c r="E508" s="549"/>
      <c r="F508" s="550"/>
      <c r="G508" s="550"/>
      <c r="H508" s="551"/>
      <c r="I508" s="89"/>
      <c r="J508" s="89"/>
      <c r="K508" s="89"/>
      <c r="L508" s="89"/>
      <c r="M508" s="89"/>
      <c r="N508" s="41"/>
    </row>
    <row r="509" spans="1:14" ht="12.75" customHeight="1" x14ac:dyDescent="0.2">
      <c r="A509" s="228">
        <v>3</v>
      </c>
      <c r="B509" s="375" t="s">
        <v>62</v>
      </c>
      <c r="C509" s="459">
        <f>C510</f>
        <v>60000</v>
      </c>
      <c r="D509" s="566"/>
      <c r="E509" s="566"/>
      <c r="F509" s="583"/>
      <c r="G509" s="583"/>
      <c r="H509" s="584"/>
      <c r="I509" s="89"/>
      <c r="J509" s="89"/>
      <c r="K509" s="89"/>
      <c r="L509" s="89"/>
      <c r="M509" s="89"/>
      <c r="N509" s="41"/>
    </row>
    <row r="510" spans="1:14" ht="15" customHeight="1" x14ac:dyDescent="0.2">
      <c r="A510" s="229">
        <v>32</v>
      </c>
      <c r="B510" s="376" t="s">
        <v>30</v>
      </c>
      <c r="C510" s="501">
        <f>C511</f>
        <v>60000</v>
      </c>
      <c r="D510" s="567"/>
      <c r="E510" s="567"/>
      <c r="F510" s="585"/>
      <c r="G510" s="585"/>
      <c r="H510" s="586"/>
      <c r="I510" s="89"/>
      <c r="J510" s="89"/>
      <c r="K510" s="89"/>
      <c r="L510" s="89"/>
      <c r="M510" s="89"/>
      <c r="N510" s="41"/>
    </row>
    <row r="511" spans="1:14" ht="15" customHeight="1" x14ac:dyDescent="0.2">
      <c r="A511" s="257">
        <v>323</v>
      </c>
      <c r="B511" s="434" t="s">
        <v>33</v>
      </c>
      <c r="C511" s="502">
        <f>C512</f>
        <v>60000</v>
      </c>
      <c r="D511" s="556"/>
      <c r="E511" s="556"/>
      <c r="F511" s="557"/>
      <c r="G511" s="557"/>
      <c r="H511" s="558"/>
      <c r="I511" s="89"/>
      <c r="J511" s="89"/>
      <c r="K511" s="89"/>
      <c r="L511" s="89"/>
      <c r="M511" s="89"/>
      <c r="N511" s="41"/>
    </row>
    <row r="512" spans="1:14" ht="12.75" customHeight="1" x14ac:dyDescent="0.2">
      <c r="A512" s="267">
        <v>323</v>
      </c>
      <c r="B512" s="435" t="s">
        <v>33</v>
      </c>
      <c r="C512" s="500">
        <v>60000</v>
      </c>
      <c r="D512" s="559"/>
      <c r="E512" s="559"/>
      <c r="F512" s="550"/>
      <c r="G512" s="550"/>
      <c r="H512" s="551"/>
      <c r="I512" s="89"/>
      <c r="J512" s="89"/>
      <c r="K512" s="89"/>
      <c r="L512" s="89"/>
      <c r="M512" s="89"/>
      <c r="N512" s="41"/>
    </row>
    <row r="513" spans="1:14" ht="12.75" customHeight="1" x14ac:dyDescent="0.2">
      <c r="A513" s="259" t="s">
        <v>426</v>
      </c>
      <c r="B513" s="428" t="s">
        <v>202</v>
      </c>
      <c r="C513" s="457">
        <f>C516</f>
        <v>30000</v>
      </c>
      <c r="D513" s="534">
        <v>25000</v>
      </c>
      <c r="E513" s="534">
        <v>20000</v>
      </c>
      <c r="F513" s="581">
        <f>D513/C513</f>
        <v>0.83333333333333337</v>
      </c>
      <c r="G513" s="581">
        <f>E513/D513</f>
        <v>0.8</v>
      </c>
      <c r="H513" s="582">
        <f>E513/C513</f>
        <v>0.66666666666666663</v>
      </c>
      <c r="I513" s="89"/>
      <c r="J513" s="89"/>
      <c r="K513" s="89"/>
      <c r="L513" s="89"/>
      <c r="M513" s="89"/>
      <c r="N513" s="41"/>
    </row>
    <row r="514" spans="1:14" ht="12.75" customHeight="1" x14ac:dyDescent="0.2">
      <c r="A514" s="260"/>
      <c r="B514" s="341" t="s">
        <v>269</v>
      </c>
      <c r="C514" s="457"/>
      <c r="D514" s="533"/>
      <c r="E514" s="533"/>
      <c r="F514" s="536"/>
      <c r="G514" s="536"/>
      <c r="H514" s="537"/>
      <c r="I514" s="89"/>
      <c r="J514" s="89"/>
      <c r="K514" s="89"/>
      <c r="L514" s="89"/>
      <c r="M514" s="89"/>
      <c r="N514" s="41"/>
    </row>
    <row r="515" spans="1:14" ht="12.75" customHeight="1" x14ac:dyDescent="0.2">
      <c r="A515" s="261" t="s">
        <v>97</v>
      </c>
      <c r="B515" s="433" t="s">
        <v>115</v>
      </c>
      <c r="C515" s="503"/>
      <c r="D515" s="549"/>
      <c r="E515" s="549"/>
      <c r="F515" s="550"/>
      <c r="G515" s="550"/>
      <c r="H515" s="551"/>
      <c r="I515" s="89"/>
      <c r="J515" s="89"/>
      <c r="K515" s="89"/>
      <c r="L515" s="89"/>
      <c r="M515" s="89"/>
      <c r="N515" s="41"/>
    </row>
    <row r="516" spans="1:14" ht="12.75" customHeight="1" x14ac:dyDescent="0.2">
      <c r="A516" s="228">
        <v>3</v>
      </c>
      <c r="B516" s="375" t="s">
        <v>62</v>
      </c>
      <c r="C516" s="459">
        <f>C517</f>
        <v>30000</v>
      </c>
      <c r="D516" s="566"/>
      <c r="E516" s="566"/>
      <c r="F516" s="583"/>
      <c r="G516" s="583"/>
      <c r="H516" s="584"/>
      <c r="I516" s="89"/>
      <c r="J516" s="89"/>
      <c r="K516" s="89"/>
      <c r="L516" s="89"/>
      <c r="M516" s="89"/>
      <c r="N516" s="41"/>
    </row>
    <row r="517" spans="1:14" ht="15" customHeight="1" x14ac:dyDescent="0.2">
      <c r="A517" s="229">
        <v>32</v>
      </c>
      <c r="B517" s="376" t="s">
        <v>30</v>
      </c>
      <c r="C517" s="501">
        <f>C518</f>
        <v>30000</v>
      </c>
      <c r="D517" s="567"/>
      <c r="E517" s="567"/>
      <c r="F517" s="585"/>
      <c r="G517" s="585"/>
      <c r="H517" s="586"/>
      <c r="I517" s="89"/>
      <c r="J517" s="89"/>
      <c r="K517" s="89"/>
      <c r="L517" s="89"/>
      <c r="M517" s="89"/>
      <c r="N517" s="41"/>
    </row>
    <row r="518" spans="1:14" ht="15" customHeight="1" x14ac:dyDescent="0.2">
      <c r="A518" s="257">
        <v>323</v>
      </c>
      <c r="B518" s="434" t="s">
        <v>33</v>
      </c>
      <c r="C518" s="502">
        <f>C519</f>
        <v>30000</v>
      </c>
      <c r="D518" s="556"/>
      <c r="E518" s="556"/>
      <c r="F518" s="557"/>
      <c r="G518" s="557"/>
      <c r="H518" s="558"/>
      <c r="I518" s="89"/>
      <c r="J518" s="89"/>
      <c r="K518" s="89"/>
      <c r="L518" s="89"/>
      <c r="M518" s="89"/>
      <c r="N518" s="41"/>
    </row>
    <row r="519" spans="1:14" ht="12.75" customHeight="1" x14ac:dyDescent="0.2">
      <c r="A519" s="267">
        <v>323</v>
      </c>
      <c r="B519" s="435" t="s">
        <v>33</v>
      </c>
      <c r="C519" s="477">
        <v>30000</v>
      </c>
      <c r="D519" s="559"/>
      <c r="E519" s="559"/>
      <c r="F519" s="550"/>
      <c r="G519" s="550"/>
      <c r="H519" s="551"/>
      <c r="I519" s="89"/>
      <c r="J519" s="89"/>
      <c r="K519" s="89"/>
      <c r="L519" s="89"/>
      <c r="M519" s="89"/>
      <c r="N519" s="41"/>
    </row>
    <row r="520" spans="1:14" ht="12.75" customHeight="1" x14ac:dyDescent="0.2">
      <c r="A520" s="259" t="s">
        <v>427</v>
      </c>
      <c r="B520" s="428" t="s">
        <v>203</v>
      </c>
      <c r="C520" s="457">
        <f>C523</f>
        <v>25000</v>
      </c>
      <c r="D520" s="534">
        <v>25000</v>
      </c>
      <c r="E520" s="534">
        <v>25000</v>
      </c>
      <c r="F520" s="581">
        <f>D520/C520</f>
        <v>1</v>
      </c>
      <c r="G520" s="581">
        <f>E520/D520</f>
        <v>1</v>
      </c>
      <c r="H520" s="582">
        <f>E520/C520</f>
        <v>1</v>
      </c>
      <c r="I520" s="89"/>
      <c r="J520" s="89"/>
      <c r="K520" s="89"/>
      <c r="L520" s="89"/>
      <c r="M520" s="89"/>
      <c r="N520" s="41"/>
    </row>
    <row r="521" spans="1:14" ht="12.75" customHeight="1" x14ac:dyDescent="0.2">
      <c r="A521" s="260"/>
      <c r="B521" s="341" t="s">
        <v>276</v>
      </c>
      <c r="C521" s="457"/>
      <c r="D521" s="533"/>
      <c r="E521" s="533"/>
      <c r="F521" s="536"/>
      <c r="G521" s="536"/>
      <c r="H521" s="537"/>
      <c r="I521" s="89"/>
      <c r="J521" s="89"/>
      <c r="K521" s="89"/>
      <c r="L521" s="89"/>
      <c r="M521" s="89"/>
      <c r="N521" s="41"/>
    </row>
    <row r="522" spans="1:14" ht="12.75" customHeight="1" x14ac:dyDescent="0.2">
      <c r="A522" s="261" t="s">
        <v>98</v>
      </c>
      <c r="B522" s="374" t="s">
        <v>115</v>
      </c>
      <c r="C522" s="458"/>
      <c r="D522" s="549"/>
      <c r="E522" s="549"/>
      <c r="F522" s="550"/>
      <c r="G522" s="550"/>
      <c r="H522" s="551"/>
      <c r="I522" s="89"/>
      <c r="J522" s="89"/>
      <c r="K522" s="89"/>
      <c r="L522" s="89"/>
      <c r="M522" s="89"/>
      <c r="N522" s="41"/>
    </row>
    <row r="523" spans="1:14" ht="12.75" customHeight="1" x14ac:dyDescent="0.2">
      <c r="A523" s="228">
        <v>3</v>
      </c>
      <c r="B523" s="375" t="s">
        <v>62</v>
      </c>
      <c r="C523" s="459">
        <f>C524</f>
        <v>25000</v>
      </c>
      <c r="D523" s="566"/>
      <c r="E523" s="566"/>
      <c r="F523" s="583"/>
      <c r="G523" s="583"/>
      <c r="H523" s="584"/>
      <c r="I523" s="89"/>
      <c r="J523" s="89"/>
      <c r="K523" s="89"/>
      <c r="L523" s="89"/>
      <c r="M523" s="89"/>
      <c r="N523" s="41"/>
    </row>
    <row r="524" spans="1:14" ht="15" customHeight="1" x14ac:dyDescent="0.2">
      <c r="A524" s="229">
        <v>32</v>
      </c>
      <c r="B524" s="376" t="s">
        <v>30</v>
      </c>
      <c r="C524" s="460">
        <f>C525</f>
        <v>25000</v>
      </c>
      <c r="D524" s="567"/>
      <c r="E524" s="567"/>
      <c r="F524" s="585"/>
      <c r="G524" s="585"/>
      <c r="H524" s="586"/>
      <c r="I524" s="89"/>
      <c r="J524" s="89"/>
      <c r="K524" s="89"/>
      <c r="L524" s="89"/>
      <c r="M524" s="89"/>
      <c r="N524" s="41"/>
    </row>
    <row r="525" spans="1:14" ht="15" customHeight="1" x14ac:dyDescent="0.2">
      <c r="A525" s="257">
        <v>323</v>
      </c>
      <c r="B525" s="381" t="s">
        <v>33</v>
      </c>
      <c r="C525" s="476">
        <f>C526</f>
        <v>25000</v>
      </c>
      <c r="D525" s="556"/>
      <c r="E525" s="556"/>
      <c r="F525" s="557"/>
      <c r="G525" s="557"/>
      <c r="H525" s="558"/>
      <c r="I525" s="89"/>
      <c r="J525" s="89"/>
      <c r="K525" s="89"/>
      <c r="L525" s="89"/>
      <c r="M525" s="89"/>
      <c r="N525" s="41"/>
    </row>
    <row r="526" spans="1:14" ht="12.75" customHeight="1" x14ac:dyDescent="0.2">
      <c r="A526" s="267">
        <v>323</v>
      </c>
      <c r="B526" s="374" t="s">
        <v>33</v>
      </c>
      <c r="C526" s="477">
        <v>25000</v>
      </c>
      <c r="D526" s="559"/>
      <c r="E526" s="559"/>
      <c r="F526" s="550"/>
      <c r="G526" s="550"/>
      <c r="H526" s="551"/>
      <c r="I526" s="89"/>
      <c r="J526" s="89"/>
      <c r="K526" s="89"/>
      <c r="L526" s="89"/>
      <c r="M526" s="89"/>
      <c r="N526" s="41"/>
    </row>
    <row r="527" spans="1:14" ht="27.75" customHeight="1" x14ac:dyDescent="0.2">
      <c r="A527" s="259" t="s">
        <v>428</v>
      </c>
      <c r="B527" s="670" t="s">
        <v>336</v>
      </c>
      <c r="C527" s="457">
        <f>C530</f>
        <v>5000</v>
      </c>
      <c r="D527" s="534">
        <v>5000</v>
      </c>
      <c r="E527" s="534">
        <v>5000</v>
      </c>
      <c r="F527" s="581">
        <f>D527/C527</f>
        <v>1</v>
      </c>
      <c r="G527" s="581">
        <f>E527/D527</f>
        <v>1</v>
      </c>
      <c r="H527" s="582">
        <f>E527/C527</f>
        <v>1</v>
      </c>
      <c r="I527" s="89"/>
      <c r="J527" s="89"/>
      <c r="K527" s="89"/>
      <c r="L527" s="89"/>
      <c r="M527" s="89"/>
      <c r="N527" s="41"/>
    </row>
    <row r="528" spans="1:14" ht="21" customHeight="1" x14ac:dyDescent="0.2">
      <c r="A528" s="260"/>
      <c r="B528" s="341" t="s">
        <v>276</v>
      </c>
      <c r="C528" s="457"/>
      <c r="D528" s="533"/>
      <c r="E528" s="533"/>
      <c r="F528" s="536"/>
      <c r="G528" s="536"/>
      <c r="H528" s="537"/>
      <c r="I528" s="89"/>
      <c r="J528" s="89"/>
      <c r="K528" s="89"/>
      <c r="L528" s="89"/>
      <c r="M528" s="89"/>
      <c r="N528" s="41"/>
    </row>
    <row r="529" spans="1:14" ht="12.75" customHeight="1" x14ac:dyDescent="0.2">
      <c r="A529" s="261" t="s">
        <v>98</v>
      </c>
      <c r="B529" s="374" t="s">
        <v>115</v>
      </c>
      <c r="C529" s="458"/>
      <c r="D529" s="549"/>
      <c r="E529" s="549"/>
      <c r="F529" s="550"/>
      <c r="G529" s="550"/>
      <c r="H529" s="551"/>
      <c r="I529" s="89"/>
      <c r="J529" s="89"/>
      <c r="K529" s="89"/>
      <c r="L529" s="89"/>
      <c r="M529" s="89"/>
      <c r="N529" s="41"/>
    </row>
    <row r="530" spans="1:14" ht="12.75" customHeight="1" x14ac:dyDescent="0.2">
      <c r="A530" s="228">
        <v>3</v>
      </c>
      <c r="B530" s="375" t="s">
        <v>62</v>
      </c>
      <c r="C530" s="459">
        <f>C531</f>
        <v>5000</v>
      </c>
      <c r="D530" s="566"/>
      <c r="E530" s="566"/>
      <c r="F530" s="583"/>
      <c r="G530" s="583"/>
      <c r="H530" s="584"/>
      <c r="I530" s="89"/>
      <c r="J530" s="89"/>
      <c r="K530" s="89"/>
      <c r="L530" s="89"/>
      <c r="M530" s="89"/>
      <c r="N530" s="41"/>
    </row>
    <row r="531" spans="1:14" ht="15" customHeight="1" x14ac:dyDescent="0.2">
      <c r="A531" s="229">
        <v>32</v>
      </c>
      <c r="B531" s="376" t="s">
        <v>30</v>
      </c>
      <c r="C531" s="460">
        <f>C532</f>
        <v>5000</v>
      </c>
      <c r="D531" s="567"/>
      <c r="E531" s="567"/>
      <c r="F531" s="585"/>
      <c r="G531" s="585"/>
      <c r="H531" s="586"/>
      <c r="I531" s="89"/>
      <c r="J531" s="89"/>
      <c r="K531" s="89"/>
      <c r="L531" s="89"/>
      <c r="M531" s="89"/>
      <c r="N531" s="41"/>
    </row>
    <row r="532" spans="1:14" ht="15" customHeight="1" x14ac:dyDescent="0.2">
      <c r="A532" s="257">
        <v>323</v>
      </c>
      <c r="B532" s="381" t="s">
        <v>33</v>
      </c>
      <c r="C532" s="476">
        <f>C533</f>
        <v>5000</v>
      </c>
      <c r="D532" s="556"/>
      <c r="E532" s="556"/>
      <c r="F532" s="557"/>
      <c r="G532" s="557"/>
      <c r="H532" s="558"/>
      <c r="I532" s="89"/>
      <c r="J532" s="89"/>
      <c r="K532" s="89"/>
      <c r="L532" s="89"/>
      <c r="M532" s="89"/>
      <c r="N532" s="41"/>
    </row>
    <row r="533" spans="1:14" ht="12.75" customHeight="1" x14ac:dyDescent="0.2">
      <c r="A533" s="267">
        <v>323</v>
      </c>
      <c r="B533" s="374" t="s">
        <v>33</v>
      </c>
      <c r="C533" s="477">
        <v>5000</v>
      </c>
      <c r="D533" s="559"/>
      <c r="E533" s="559"/>
      <c r="F533" s="550"/>
      <c r="G533" s="550"/>
      <c r="H533" s="551"/>
      <c r="I533" s="89"/>
      <c r="J533" s="89"/>
      <c r="K533" s="89"/>
      <c r="L533" s="89"/>
      <c r="M533" s="89"/>
      <c r="N533" s="41"/>
    </row>
    <row r="534" spans="1:14" ht="12.75" customHeight="1" x14ac:dyDescent="0.2">
      <c r="A534" s="322"/>
      <c r="B534" s="446" t="s">
        <v>431</v>
      </c>
      <c r="C534" s="504"/>
      <c r="D534" s="571"/>
      <c r="E534" s="571"/>
      <c r="F534" s="572"/>
      <c r="G534" s="572"/>
      <c r="H534" s="573"/>
      <c r="I534" s="89"/>
      <c r="J534" s="89"/>
      <c r="K534" s="89"/>
      <c r="L534" s="89"/>
      <c r="M534" s="89"/>
      <c r="N534" s="41"/>
    </row>
    <row r="535" spans="1:14" ht="12.75" customHeight="1" x14ac:dyDescent="0.2">
      <c r="A535" s="318" t="s">
        <v>448</v>
      </c>
      <c r="B535" s="445" t="s">
        <v>434</v>
      </c>
      <c r="C535" s="516">
        <f>C536</f>
        <v>60000</v>
      </c>
      <c r="D535" s="532">
        <f>D536</f>
        <v>40000</v>
      </c>
      <c r="E535" s="532">
        <f>E536</f>
        <v>40000</v>
      </c>
      <c r="F535" s="587">
        <f>D535/C535</f>
        <v>0.66666666666666663</v>
      </c>
      <c r="G535" s="587">
        <f>E535/D535</f>
        <v>1</v>
      </c>
      <c r="H535" s="588">
        <f>E535/C535</f>
        <v>0.66666666666666663</v>
      </c>
      <c r="I535" s="89"/>
      <c r="J535" s="89"/>
      <c r="K535" s="89"/>
      <c r="L535" s="89"/>
      <c r="M535" s="89"/>
      <c r="N535" s="41"/>
    </row>
    <row r="536" spans="1:14" x14ac:dyDescent="0.2">
      <c r="A536" s="319" t="s">
        <v>430</v>
      </c>
      <c r="B536" s="442" t="s">
        <v>432</v>
      </c>
      <c r="C536" s="512">
        <f>C539</f>
        <v>60000</v>
      </c>
      <c r="D536" s="534">
        <v>40000</v>
      </c>
      <c r="E536" s="534">
        <v>40000</v>
      </c>
      <c r="F536" s="581">
        <f>D536/C536</f>
        <v>0.66666666666666663</v>
      </c>
      <c r="G536" s="581">
        <f>E536/D536</f>
        <v>1</v>
      </c>
      <c r="H536" s="582">
        <f>E536/C536</f>
        <v>0.66666666666666663</v>
      </c>
      <c r="I536" s="89"/>
      <c r="J536" s="89"/>
      <c r="K536" s="89"/>
      <c r="L536" s="89"/>
      <c r="M536" s="89"/>
      <c r="N536" s="41"/>
    </row>
    <row r="537" spans="1:14" ht="15" customHeight="1" x14ac:dyDescent="0.2">
      <c r="A537" s="320"/>
      <c r="B537" s="440" t="s">
        <v>263</v>
      </c>
      <c r="C537" s="512"/>
      <c r="D537" s="533"/>
      <c r="E537" s="533"/>
      <c r="F537" s="536"/>
      <c r="G537" s="536"/>
      <c r="H537" s="537"/>
      <c r="I537" s="89"/>
      <c r="J537" s="89"/>
      <c r="K537" s="89"/>
      <c r="L537" s="89"/>
      <c r="M537" s="89"/>
      <c r="N537" s="41"/>
    </row>
    <row r="538" spans="1:14" ht="15" customHeight="1" x14ac:dyDescent="0.2">
      <c r="A538" s="321" t="s">
        <v>97</v>
      </c>
      <c r="B538" s="441" t="s">
        <v>115</v>
      </c>
      <c r="C538" s="517"/>
      <c r="D538" s="549"/>
      <c r="E538" s="549"/>
      <c r="F538" s="550"/>
      <c r="G538" s="550"/>
      <c r="H538" s="551"/>
      <c r="I538" s="89"/>
      <c r="J538" s="89"/>
      <c r="K538" s="89"/>
      <c r="L538" s="89"/>
      <c r="M538" s="89"/>
      <c r="N538" s="41"/>
    </row>
    <row r="539" spans="1:14" ht="12.75" customHeight="1" x14ac:dyDescent="0.2">
      <c r="A539" s="228">
        <v>3</v>
      </c>
      <c r="B539" s="375" t="s">
        <v>62</v>
      </c>
      <c r="C539" s="506">
        <f t="shared" ref="C539:C540" si="69">C540</f>
        <v>60000</v>
      </c>
      <c r="D539" s="566"/>
      <c r="E539" s="566"/>
      <c r="F539" s="583"/>
      <c r="G539" s="583"/>
      <c r="H539" s="584"/>
      <c r="I539" s="89"/>
      <c r="J539" s="89"/>
      <c r="K539" s="89"/>
      <c r="L539" s="89"/>
      <c r="M539" s="89"/>
      <c r="N539" s="41"/>
    </row>
    <row r="540" spans="1:14" ht="12.75" customHeight="1" x14ac:dyDescent="0.2">
      <c r="A540" s="229">
        <v>38</v>
      </c>
      <c r="B540" s="376" t="s">
        <v>38</v>
      </c>
      <c r="C540" s="507">
        <f t="shared" si="69"/>
        <v>60000</v>
      </c>
      <c r="D540" s="567"/>
      <c r="E540" s="567"/>
      <c r="F540" s="585"/>
      <c r="G540" s="585"/>
      <c r="H540" s="586"/>
      <c r="I540" s="89"/>
      <c r="J540" s="89"/>
      <c r="K540" s="89"/>
      <c r="L540" s="89"/>
      <c r="M540" s="89"/>
      <c r="N540" s="41"/>
    </row>
    <row r="541" spans="1:14" ht="12.75" customHeight="1" x14ac:dyDescent="0.2">
      <c r="A541" s="262">
        <v>381</v>
      </c>
      <c r="B541" s="398" t="s">
        <v>64</v>
      </c>
      <c r="C541" s="490">
        <f>C542</f>
        <v>60000</v>
      </c>
      <c r="D541" s="556"/>
      <c r="E541" s="556"/>
      <c r="F541" s="557"/>
      <c r="G541" s="557"/>
      <c r="H541" s="558"/>
      <c r="I541" s="89"/>
      <c r="J541" s="89"/>
      <c r="K541" s="89"/>
      <c r="L541" s="89"/>
      <c r="M541" s="89"/>
      <c r="N541" s="41"/>
    </row>
    <row r="542" spans="1:14" ht="12.75" customHeight="1" x14ac:dyDescent="0.2">
      <c r="A542" s="712">
        <v>381</v>
      </c>
      <c r="B542" s="399" t="s">
        <v>64</v>
      </c>
      <c r="C542" s="713">
        <v>60000</v>
      </c>
      <c r="D542" s="714"/>
      <c r="E542" s="714"/>
      <c r="F542" s="715"/>
      <c r="G542" s="715"/>
      <c r="H542" s="716"/>
      <c r="I542" s="89"/>
      <c r="J542" s="89"/>
      <c r="K542" s="89"/>
      <c r="L542" s="89"/>
      <c r="M542" s="89"/>
      <c r="N542" s="41"/>
    </row>
    <row r="543" spans="1:14" ht="12.75" customHeight="1" x14ac:dyDescent="0.2">
      <c r="A543" s="318" t="s">
        <v>433</v>
      </c>
      <c r="B543" s="445"/>
      <c r="C543" s="516">
        <f>C544+C552</f>
        <v>35000</v>
      </c>
      <c r="D543" s="532">
        <f>D544+D552</f>
        <v>35000</v>
      </c>
      <c r="E543" s="532">
        <f>E544+E552</f>
        <v>35000</v>
      </c>
      <c r="F543" s="587">
        <f>D543/C543</f>
        <v>1</v>
      </c>
      <c r="G543" s="587">
        <f>E543/D543</f>
        <v>1</v>
      </c>
      <c r="H543" s="588">
        <f>E543/C543</f>
        <v>1</v>
      </c>
      <c r="I543" s="89"/>
      <c r="J543" s="89"/>
      <c r="K543" s="89"/>
      <c r="L543" s="89"/>
      <c r="M543" s="89"/>
      <c r="N543" s="41"/>
    </row>
    <row r="544" spans="1:14" x14ac:dyDescent="0.2">
      <c r="A544" s="319" t="s">
        <v>482</v>
      </c>
      <c r="B544" s="442" t="s">
        <v>212</v>
      </c>
      <c r="C544" s="512">
        <f>C547</f>
        <v>30000</v>
      </c>
      <c r="D544" s="534">
        <v>30000</v>
      </c>
      <c r="E544" s="534">
        <v>30000</v>
      </c>
      <c r="F544" s="581">
        <f>D544/C544</f>
        <v>1</v>
      </c>
      <c r="G544" s="581">
        <f>E544/D544</f>
        <v>1</v>
      </c>
      <c r="H544" s="582">
        <f>E544/C544</f>
        <v>1</v>
      </c>
      <c r="I544" s="89"/>
      <c r="J544" s="89"/>
      <c r="K544" s="89"/>
      <c r="L544" s="89"/>
      <c r="M544" s="89"/>
      <c r="N544" s="41"/>
    </row>
    <row r="545" spans="1:14" ht="20.100000000000001" customHeight="1" x14ac:dyDescent="0.2">
      <c r="A545" s="320"/>
      <c r="B545" s="440" t="s">
        <v>263</v>
      </c>
      <c r="C545" s="512"/>
      <c r="D545" s="533"/>
      <c r="E545" s="533"/>
      <c r="F545" s="536"/>
      <c r="G545" s="536"/>
      <c r="H545" s="537"/>
      <c r="I545" s="89"/>
      <c r="J545" s="89"/>
      <c r="K545" s="89"/>
      <c r="L545" s="89"/>
      <c r="M545" s="89"/>
      <c r="N545" s="41"/>
    </row>
    <row r="546" spans="1:14" ht="15" customHeight="1" x14ac:dyDescent="0.2">
      <c r="A546" s="321" t="s">
        <v>97</v>
      </c>
      <c r="B546" s="441" t="s">
        <v>115</v>
      </c>
      <c r="C546" s="517"/>
      <c r="D546" s="549"/>
      <c r="E546" s="549"/>
      <c r="F546" s="550"/>
      <c r="G546" s="550"/>
      <c r="H546" s="551"/>
      <c r="I546" s="89"/>
      <c r="J546" s="89"/>
      <c r="K546" s="89"/>
      <c r="L546" s="89"/>
      <c r="M546" s="89"/>
      <c r="N546" s="41"/>
    </row>
    <row r="547" spans="1:14" ht="15" customHeight="1" x14ac:dyDescent="0.2">
      <c r="A547" s="228">
        <v>3</v>
      </c>
      <c r="B547" s="375" t="s">
        <v>62</v>
      </c>
      <c r="C547" s="506">
        <f t="shared" ref="C547:C548" si="70">C548</f>
        <v>30000</v>
      </c>
      <c r="D547" s="566"/>
      <c r="E547" s="566"/>
      <c r="F547" s="583"/>
      <c r="G547" s="583"/>
      <c r="H547" s="584"/>
      <c r="I547" s="89"/>
      <c r="J547" s="89"/>
      <c r="K547" s="89"/>
      <c r="L547" s="89"/>
      <c r="M547" s="89"/>
      <c r="N547" s="41"/>
    </row>
    <row r="548" spans="1:14" ht="15" customHeight="1" x14ac:dyDescent="0.2">
      <c r="A548" s="229">
        <v>38</v>
      </c>
      <c r="B548" s="376" t="s">
        <v>38</v>
      </c>
      <c r="C548" s="507">
        <f t="shared" si="70"/>
        <v>30000</v>
      </c>
      <c r="D548" s="567"/>
      <c r="E548" s="567"/>
      <c r="F548" s="585"/>
      <c r="G548" s="585"/>
      <c r="H548" s="586"/>
      <c r="I548" s="89"/>
      <c r="J548" s="89"/>
      <c r="K548" s="89"/>
      <c r="L548" s="89"/>
      <c r="M548" s="89"/>
      <c r="N548" s="41"/>
    </row>
    <row r="549" spans="1:14" ht="12.75" customHeight="1" x14ac:dyDescent="0.2">
      <c r="A549" s="262">
        <v>381</v>
      </c>
      <c r="B549" s="398" t="s">
        <v>64</v>
      </c>
      <c r="C549" s="490">
        <f>C550+C551</f>
        <v>30000</v>
      </c>
      <c r="D549" s="556"/>
      <c r="E549" s="556"/>
      <c r="F549" s="557"/>
      <c r="G549" s="557"/>
      <c r="H549" s="558"/>
      <c r="I549" s="89"/>
      <c r="J549" s="89"/>
      <c r="K549" s="89"/>
      <c r="L549" s="89"/>
      <c r="M549" s="89"/>
      <c r="N549" s="41"/>
    </row>
    <row r="550" spans="1:14" ht="12.75" customHeight="1" x14ac:dyDescent="0.2">
      <c r="A550" s="712">
        <v>381</v>
      </c>
      <c r="B550" s="399" t="s">
        <v>64</v>
      </c>
      <c r="C550" s="713">
        <v>25000</v>
      </c>
      <c r="D550" s="714"/>
      <c r="E550" s="714"/>
      <c r="F550" s="715"/>
      <c r="G550" s="715"/>
      <c r="H550" s="716"/>
      <c r="I550" s="89"/>
      <c r="J550" s="89"/>
      <c r="K550" s="89"/>
      <c r="L550" s="89"/>
      <c r="M550" s="89"/>
      <c r="N550" s="41"/>
    </row>
    <row r="551" spans="1:14" ht="12.75" customHeight="1" x14ac:dyDescent="0.2">
      <c r="A551" s="263">
        <v>381</v>
      </c>
      <c r="B551" s="399" t="s">
        <v>348</v>
      </c>
      <c r="C551" s="491">
        <v>5000</v>
      </c>
      <c r="D551" s="559"/>
      <c r="E551" s="559"/>
      <c r="F551" s="550"/>
      <c r="G551" s="550"/>
      <c r="H551" s="551"/>
      <c r="I551" s="89"/>
      <c r="J551" s="89"/>
      <c r="K551" s="89"/>
      <c r="L551" s="89"/>
      <c r="M551" s="89"/>
      <c r="N551" s="41"/>
    </row>
    <row r="552" spans="1:14" ht="12.75" customHeight="1" x14ac:dyDescent="0.2">
      <c r="A552" s="319" t="s">
        <v>483</v>
      </c>
      <c r="B552" s="442" t="s">
        <v>294</v>
      </c>
      <c r="C552" s="512">
        <f>C555</f>
        <v>5000</v>
      </c>
      <c r="D552" s="538">
        <v>5000</v>
      </c>
      <c r="E552" s="538">
        <v>5000</v>
      </c>
      <c r="F552" s="581">
        <f>D552/C552</f>
        <v>1</v>
      </c>
      <c r="G552" s="581">
        <f>E552/D552</f>
        <v>1</v>
      </c>
      <c r="H552" s="582">
        <f>E552/C552</f>
        <v>1</v>
      </c>
      <c r="I552" s="89"/>
      <c r="J552" s="89"/>
      <c r="K552" s="89"/>
      <c r="L552" s="89"/>
      <c r="M552" s="89"/>
      <c r="N552" s="41"/>
    </row>
    <row r="553" spans="1:14" ht="12.75" customHeight="1" x14ac:dyDescent="0.2">
      <c r="A553" s="320"/>
      <c r="B553" s="440" t="s">
        <v>263</v>
      </c>
      <c r="C553" s="512"/>
      <c r="D553" s="533"/>
      <c r="E553" s="533"/>
      <c r="F553" s="536"/>
      <c r="G553" s="536"/>
      <c r="H553" s="537"/>
      <c r="I553" s="89"/>
      <c r="J553" s="89"/>
      <c r="K553" s="89"/>
      <c r="L553" s="89"/>
      <c r="M553" s="89"/>
      <c r="N553" s="41"/>
    </row>
    <row r="554" spans="1:14" ht="12.75" customHeight="1" x14ac:dyDescent="0.2">
      <c r="A554" s="321" t="s">
        <v>97</v>
      </c>
      <c r="B554" s="441" t="s">
        <v>115</v>
      </c>
      <c r="C554" s="517"/>
      <c r="D554" s="549"/>
      <c r="E554" s="549"/>
      <c r="F554" s="550"/>
      <c r="G554" s="550"/>
      <c r="H554" s="551"/>
      <c r="I554" s="89"/>
      <c r="J554" s="89"/>
      <c r="K554" s="89"/>
      <c r="L554" s="89"/>
      <c r="M554" s="89"/>
      <c r="N554" s="41"/>
    </row>
    <row r="555" spans="1:14" ht="12.75" customHeight="1" x14ac:dyDescent="0.2">
      <c r="A555" s="228">
        <v>3</v>
      </c>
      <c r="B555" s="375" t="s">
        <v>62</v>
      </c>
      <c r="C555" s="506">
        <f t="shared" ref="C555:C557" si="71">C556</f>
        <v>5000</v>
      </c>
      <c r="D555" s="566"/>
      <c r="E555" s="566"/>
      <c r="F555" s="583"/>
      <c r="G555" s="583"/>
      <c r="H555" s="584"/>
      <c r="I555" s="89"/>
      <c r="J555" s="89"/>
      <c r="K555" s="89"/>
      <c r="L555" s="89"/>
      <c r="M555" s="89"/>
      <c r="N555" s="41"/>
    </row>
    <row r="556" spans="1:14" ht="12.75" customHeight="1" x14ac:dyDescent="0.2">
      <c r="A556" s="229">
        <v>38</v>
      </c>
      <c r="B556" s="376" t="s">
        <v>38</v>
      </c>
      <c r="C556" s="507">
        <f t="shared" si="71"/>
        <v>5000</v>
      </c>
      <c r="D556" s="567"/>
      <c r="E556" s="567"/>
      <c r="F556" s="585"/>
      <c r="G556" s="585"/>
      <c r="H556" s="586"/>
      <c r="I556" s="89"/>
      <c r="J556" s="89"/>
      <c r="K556" s="89"/>
      <c r="L556" s="89"/>
      <c r="M556" s="89"/>
      <c r="N556" s="41"/>
    </row>
    <row r="557" spans="1:14" ht="12.75" customHeight="1" x14ac:dyDescent="0.2">
      <c r="A557" s="262">
        <v>381</v>
      </c>
      <c r="B557" s="398" t="s">
        <v>64</v>
      </c>
      <c r="C557" s="490">
        <f t="shared" si="71"/>
        <v>5000</v>
      </c>
      <c r="D557" s="556"/>
      <c r="E557" s="556"/>
      <c r="F557" s="557"/>
      <c r="G557" s="557"/>
      <c r="H557" s="558"/>
      <c r="I557" s="89"/>
      <c r="J557" s="89"/>
      <c r="K557" s="89"/>
      <c r="L557" s="89"/>
      <c r="M557" s="89"/>
      <c r="N557" s="41"/>
    </row>
    <row r="558" spans="1:14" ht="12.75" customHeight="1" x14ac:dyDescent="0.2">
      <c r="A558" s="263">
        <v>381</v>
      </c>
      <c r="B558" s="399" t="s">
        <v>64</v>
      </c>
      <c r="C558" s="491">
        <v>5000</v>
      </c>
      <c r="D558" s="549"/>
      <c r="E558" s="549"/>
      <c r="F558" s="550"/>
      <c r="G558" s="550"/>
      <c r="H558" s="551"/>
      <c r="I558" s="89"/>
      <c r="J558" s="89"/>
      <c r="K558" s="89"/>
      <c r="L558" s="89"/>
      <c r="M558" s="89"/>
      <c r="N558" s="41"/>
    </row>
    <row r="559" spans="1:14" ht="12.75" customHeight="1" x14ac:dyDescent="0.2">
      <c r="A559" s="322"/>
      <c r="B559" s="446" t="s">
        <v>242</v>
      </c>
      <c r="C559" s="504"/>
      <c r="D559" s="571"/>
      <c r="E559" s="571"/>
      <c r="F559" s="572"/>
      <c r="G559" s="572"/>
      <c r="H559" s="573"/>
      <c r="I559" s="89"/>
      <c r="J559" s="89"/>
      <c r="K559" s="89"/>
      <c r="L559" s="89"/>
      <c r="M559" s="89"/>
      <c r="N559" s="41"/>
    </row>
    <row r="560" spans="1:14" ht="12.75" customHeight="1" x14ac:dyDescent="0.2">
      <c r="A560" s="309" t="s">
        <v>435</v>
      </c>
      <c r="B560" s="167"/>
      <c r="C560" s="482">
        <f>C561+C568+C575+C582+C589+C596+C604</f>
        <v>83000</v>
      </c>
      <c r="D560" s="532">
        <f>D561+D568+D575+D582+D589+D596+D604</f>
        <v>77000</v>
      </c>
      <c r="E560" s="532">
        <f>E561+E568+E575+E582+E589+E596+E604</f>
        <v>77000</v>
      </c>
      <c r="F560" s="587">
        <f>D560/C560</f>
        <v>0.92771084337349397</v>
      </c>
      <c r="G560" s="587">
        <f>E560/D560</f>
        <v>1</v>
      </c>
      <c r="H560" s="588">
        <f>E560/C560</f>
        <v>0.92771084337349397</v>
      </c>
      <c r="I560" s="89"/>
      <c r="J560" s="89"/>
      <c r="K560" s="89"/>
      <c r="L560" s="89"/>
      <c r="M560" s="89"/>
      <c r="N560" s="41"/>
    </row>
    <row r="561" spans="1:14" ht="12.75" customHeight="1" x14ac:dyDescent="0.2">
      <c r="A561" s="312" t="s">
        <v>436</v>
      </c>
      <c r="B561" s="442" t="s">
        <v>213</v>
      </c>
      <c r="C561" s="512">
        <f>C564</f>
        <v>15000</v>
      </c>
      <c r="D561" s="534">
        <v>10000</v>
      </c>
      <c r="E561" s="534">
        <v>10000</v>
      </c>
      <c r="F561" s="581">
        <f>D561/C561</f>
        <v>0.66666666666666663</v>
      </c>
      <c r="G561" s="581">
        <f>E561/D561</f>
        <v>1</v>
      </c>
      <c r="H561" s="582">
        <f>E561/C561</f>
        <v>0.66666666666666663</v>
      </c>
      <c r="I561" s="89"/>
      <c r="J561" s="89"/>
      <c r="K561" s="89"/>
      <c r="L561" s="89"/>
      <c r="M561" s="89"/>
      <c r="N561" s="41"/>
    </row>
    <row r="562" spans="1:14" ht="20.100000000000001" customHeight="1" x14ac:dyDescent="0.2">
      <c r="A562" s="313"/>
      <c r="B562" s="440" t="s">
        <v>265</v>
      </c>
      <c r="C562" s="512"/>
      <c r="D562" s="533"/>
      <c r="E562" s="533"/>
      <c r="F562" s="536"/>
      <c r="G562" s="536"/>
      <c r="H562" s="537"/>
      <c r="I562" s="89"/>
      <c r="J562" s="89"/>
      <c r="K562" s="89"/>
      <c r="L562" s="89"/>
      <c r="M562" s="89"/>
      <c r="N562" s="41"/>
    </row>
    <row r="563" spans="1:14" ht="20.100000000000001" customHeight="1" x14ac:dyDescent="0.2">
      <c r="A563" s="323" t="s">
        <v>93</v>
      </c>
      <c r="B563" s="444" t="s">
        <v>115</v>
      </c>
      <c r="C563" s="515"/>
      <c r="D563" s="549"/>
      <c r="E563" s="549"/>
      <c r="F563" s="550"/>
      <c r="G563" s="550"/>
      <c r="H563" s="551"/>
      <c r="I563" s="89"/>
      <c r="J563" s="89"/>
      <c r="K563" s="89"/>
      <c r="L563" s="89"/>
      <c r="M563" s="89"/>
      <c r="N563" s="41"/>
    </row>
    <row r="564" spans="1:14" ht="27.75" customHeight="1" x14ac:dyDescent="0.2">
      <c r="A564" s="228">
        <v>3</v>
      </c>
      <c r="B564" s="375" t="s">
        <v>62</v>
      </c>
      <c r="C564" s="506">
        <f t="shared" ref="C564:C566" si="72">C565</f>
        <v>15000</v>
      </c>
      <c r="D564" s="566"/>
      <c r="E564" s="566"/>
      <c r="F564" s="552"/>
      <c r="G564" s="552"/>
      <c r="H564" s="553"/>
      <c r="I564" s="89"/>
      <c r="J564" s="89"/>
      <c r="K564" s="89"/>
      <c r="L564" s="89"/>
      <c r="M564" s="89"/>
      <c r="N564" s="41"/>
    </row>
    <row r="565" spans="1:14" ht="20.25" customHeight="1" x14ac:dyDescent="0.2">
      <c r="A565" s="229">
        <v>38</v>
      </c>
      <c r="B565" s="376" t="s">
        <v>38</v>
      </c>
      <c r="C565" s="507">
        <f t="shared" si="72"/>
        <v>15000</v>
      </c>
      <c r="D565" s="567"/>
      <c r="E565" s="567"/>
      <c r="F565" s="554"/>
      <c r="G565" s="554"/>
      <c r="H565" s="555"/>
      <c r="I565" s="89"/>
      <c r="J565" s="89"/>
      <c r="K565" s="89"/>
      <c r="L565" s="89"/>
      <c r="M565" s="89"/>
      <c r="N565" s="41"/>
    </row>
    <row r="566" spans="1:14" ht="15" customHeight="1" x14ac:dyDescent="0.2">
      <c r="A566" s="262">
        <v>381</v>
      </c>
      <c r="B566" s="398" t="s">
        <v>64</v>
      </c>
      <c r="C566" s="490">
        <f t="shared" si="72"/>
        <v>15000</v>
      </c>
      <c r="D566" s="556"/>
      <c r="E566" s="556"/>
      <c r="F566" s="557"/>
      <c r="G566" s="557"/>
      <c r="H566" s="558"/>
      <c r="I566" s="89"/>
      <c r="J566" s="89"/>
      <c r="K566" s="89"/>
      <c r="L566" s="89"/>
      <c r="M566" s="89"/>
      <c r="N566" s="41"/>
    </row>
    <row r="567" spans="1:14" x14ac:dyDescent="0.2">
      <c r="A567" s="263">
        <v>381</v>
      </c>
      <c r="B567" s="399" t="s">
        <v>64</v>
      </c>
      <c r="C567" s="491">
        <v>15000</v>
      </c>
      <c r="D567" s="559"/>
      <c r="E567" s="559"/>
      <c r="F567" s="550"/>
      <c r="G567" s="550"/>
      <c r="H567" s="551"/>
      <c r="I567" s="89"/>
      <c r="J567" s="89"/>
      <c r="K567" s="89"/>
      <c r="L567" s="89"/>
      <c r="M567" s="89"/>
      <c r="N567" s="41"/>
    </row>
    <row r="568" spans="1:14" x14ac:dyDescent="0.2">
      <c r="A568" s="324" t="s">
        <v>437</v>
      </c>
      <c r="B568" s="442" t="s">
        <v>214</v>
      </c>
      <c r="C568" s="512">
        <f>C571</f>
        <v>3000</v>
      </c>
      <c r="D568" s="538">
        <v>3000</v>
      </c>
      <c r="E568" s="538">
        <v>3000</v>
      </c>
      <c r="F568" s="581">
        <f>D568/C568</f>
        <v>1</v>
      </c>
      <c r="G568" s="581">
        <f>E568/D568</f>
        <v>1</v>
      </c>
      <c r="H568" s="582">
        <f>E568/C568</f>
        <v>1</v>
      </c>
      <c r="I568" s="89"/>
      <c r="J568" s="89"/>
      <c r="K568" s="89"/>
      <c r="L568" s="89"/>
      <c r="M568" s="89"/>
      <c r="N568" s="41"/>
    </row>
    <row r="569" spans="1:14" x14ac:dyDescent="0.2">
      <c r="A569" s="324"/>
      <c r="B569" s="440" t="s">
        <v>266</v>
      </c>
      <c r="C569" s="512"/>
      <c r="D569" s="533"/>
      <c r="E569" s="533"/>
      <c r="F569" s="536"/>
      <c r="G569" s="536"/>
      <c r="H569" s="537"/>
      <c r="I569" s="89"/>
      <c r="J569" s="89"/>
      <c r="K569" s="89"/>
      <c r="L569" s="89"/>
      <c r="M569" s="89"/>
      <c r="N569" s="41"/>
    </row>
    <row r="570" spans="1:14" x14ac:dyDescent="0.2">
      <c r="A570" s="323" t="s">
        <v>93</v>
      </c>
      <c r="B570" s="444" t="s">
        <v>115</v>
      </c>
      <c r="C570" s="515"/>
      <c r="D570" s="549"/>
      <c r="E570" s="549"/>
      <c r="F570" s="550"/>
      <c r="G570" s="550"/>
      <c r="H570" s="551"/>
      <c r="I570" s="89"/>
      <c r="J570" s="89"/>
      <c r="K570" s="89"/>
      <c r="L570" s="89"/>
      <c r="M570" s="89"/>
      <c r="N570" s="41"/>
    </row>
    <row r="571" spans="1:14" x14ac:dyDescent="0.2">
      <c r="A571" s="228">
        <v>3</v>
      </c>
      <c r="B571" s="375" t="s">
        <v>62</v>
      </c>
      <c r="C571" s="506">
        <f t="shared" ref="C571:C573" si="73">C572</f>
        <v>3000</v>
      </c>
      <c r="D571" s="566"/>
      <c r="E571" s="566"/>
      <c r="F571" s="583"/>
      <c r="G571" s="583"/>
      <c r="H571" s="584"/>
      <c r="I571" s="89"/>
      <c r="J571" s="89"/>
      <c r="K571" s="89"/>
      <c r="L571" s="89"/>
      <c r="M571" s="89"/>
      <c r="N571" s="41"/>
    </row>
    <row r="572" spans="1:14" x14ac:dyDescent="0.2">
      <c r="A572" s="229">
        <v>32</v>
      </c>
      <c r="B572" s="376" t="s">
        <v>30</v>
      </c>
      <c r="C572" s="507">
        <f t="shared" si="73"/>
        <v>3000</v>
      </c>
      <c r="D572" s="567"/>
      <c r="E572" s="567"/>
      <c r="F572" s="585"/>
      <c r="G572" s="585"/>
      <c r="H572" s="586"/>
      <c r="I572" s="89"/>
      <c r="J572" s="89"/>
      <c r="K572" s="89"/>
      <c r="L572" s="89"/>
      <c r="M572" s="89"/>
      <c r="N572" s="41"/>
    </row>
    <row r="573" spans="1:14" x14ac:dyDescent="0.2">
      <c r="A573" s="262">
        <v>329</v>
      </c>
      <c r="B573" s="398" t="s">
        <v>34</v>
      </c>
      <c r="C573" s="490">
        <f t="shared" si="73"/>
        <v>3000</v>
      </c>
      <c r="D573" s="556"/>
      <c r="E573" s="556"/>
      <c r="F573" s="557"/>
      <c r="G573" s="557"/>
      <c r="H573" s="558"/>
      <c r="I573" s="89"/>
      <c r="J573" s="89"/>
      <c r="K573" s="89"/>
      <c r="L573" s="89"/>
      <c r="M573" s="89"/>
      <c r="N573" s="41"/>
    </row>
    <row r="574" spans="1:14" x14ac:dyDescent="0.2">
      <c r="A574" s="263">
        <v>329</v>
      </c>
      <c r="B574" s="399" t="s">
        <v>34</v>
      </c>
      <c r="C574" s="491">
        <v>3000</v>
      </c>
      <c r="D574" s="559"/>
      <c r="E574" s="559"/>
      <c r="F574" s="550"/>
      <c r="G574" s="550"/>
      <c r="H574" s="551"/>
      <c r="I574" s="89"/>
      <c r="J574" s="89"/>
      <c r="K574" s="89"/>
      <c r="L574" s="89"/>
      <c r="M574" s="89"/>
      <c r="N574" s="41"/>
    </row>
    <row r="575" spans="1:14" x14ac:dyDescent="0.2">
      <c r="A575" s="312" t="s">
        <v>438</v>
      </c>
      <c r="B575" s="442" t="s">
        <v>215</v>
      </c>
      <c r="C575" s="512">
        <f>C578</f>
        <v>25000</v>
      </c>
      <c r="D575" s="538">
        <v>25000</v>
      </c>
      <c r="E575" s="538">
        <v>25000</v>
      </c>
      <c r="F575" s="581">
        <f>D575/C575</f>
        <v>1</v>
      </c>
      <c r="G575" s="581">
        <f>E575/D575</f>
        <v>1</v>
      </c>
      <c r="H575" s="582">
        <f>E575/C575</f>
        <v>1</v>
      </c>
      <c r="I575" s="89"/>
      <c r="J575" s="89"/>
      <c r="K575" s="89"/>
      <c r="L575" s="89"/>
      <c r="M575" s="89"/>
      <c r="N575" s="41"/>
    </row>
    <row r="576" spans="1:14" x14ac:dyDescent="0.2">
      <c r="A576" s="313"/>
      <c r="B576" s="440" t="s">
        <v>265</v>
      </c>
      <c r="C576" s="512"/>
      <c r="D576" s="533"/>
      <c r="E576" s="533"/>
      <c r="F576" s="536"/>
      <c r="G576" s="536"/>
      <c r="H576" s="537"/>
      <c r="I576" s="89"/>
      <c r="J576" s="89"/>
      <c r="K576" s="89"/>
      <c r="L576" s="89"/>
      <c r="M576" s="89"/>
      <c r="N576" s="41"/>
    </row>
    <row r="577" spans="1:14" x14ac:dyDescent="0.2">
      <c r="A577" s="323" t="s">
        <v>96</v>
      </c>
      <c r="B577" s="444" t="s">
        <v>115</v>
      </c>
      <c r="C577" s="515"/>
      <c r="D577" s="549"/>
      <c r="E577" s="549"/>
      <c r="F577" s="550"/>
      <c r="G577" s="550"/>
      <c r="H577" s="551"/>
      <c r="I577" s="89"/>
      <c r="J577" s="89"/>
      <c r="K577" s="89"/>
      <c r="L577" s="89"/>
      <c r="M577" s="89"/>
      <c r="N577" s="41"/>
    </row>
    <row r="578" spans="1:14" x14ac:dyDescent="0.2">
      <c r="A578" s="228">
        <v>3</v>
      </c>
      <c r="B578" s="375" t="s">
        <v>62</v>
      </c>
      <c r="C578" s="506">
        <f t="shared" ref="C578:C580" si="74">C579</f>
        <v>25000</v>
      </c>
      <c r="D578" s="566"/>
      <c r="E578" s="566"/>
      <c r="F578" s="583"/>
      <c r="G578" s="583"/>
      <c r="H578" s="584"/>
      <c r="I578" s="89"/>
      <c r="J578" s="89"/>
      <c r="K578" s="89"/>
      <c r="L578" s="89"/>
      <c r="M578" s="89"/>
      <c r="N578" s="41"/>
    </row>
    <row r="579" spans="1:14" x14ac:dyDescent="0.2">
      <c r="A579" s="229">
        <v>38</v>
      </c>
      <c r="B579" s="376" t="s">
        <v>38</v>
      </c>
      <c r="C579" s="507">
        <f t="shared" si="74"/>
        <v>25000</v>
      </c>
      <c r="D579" s="567"/>
      <c r="E579" s="567"/>
      <c r="F579" s="585"/>
      <c r="G579" s="585"/>
      <c r="H579" s="586"/>
      <c r="I579" s="89"/>
      <c r="J579" s="89"/>
      <c r="K579" s="89"/>
      <c r="L579" s="89"/>
      <c r="M579" s="89"/>
      <c r="N579" s="41"/>
    </row>
    <row r="580" spans="1:14" x14ac:dyDescent="0.2">
      <c r="A580" s="262">
        <v>381</v>
      </c>
      <c r="B580" s="398" t="s">
        <v>64</v>
      </c>
      <c r="C580" s="490">
        <f t="shared" si="74"/>
        <v>25000</v>
      </c>
      <c r="D580" s="556"/>
      <c r="E580" s="556"/>
      <c r="F580" s="557"/>
      <c r="G580" s="557"/>
      <c r="H580" s="558"/>
      <c r="I580" s="89"/>
      <c r="J580" s="89"/>
      <c r="K580" s="89"/>
      <c r="L580" s="89"/>
      <c r="M580" s="89"/>
      <c r="N580" s="41"/>
    </row>
    <row r="581" spans="1:14" x14ac:dyDescent="0.2">
      <c r="A581" s="263">
        <v>381</v>
      </c>
      <c r="B581" s="399" t="s">
        <v>64</v>
      </c>
      <c r="C581" s="491">
        <v>25000</v>
      </c>
      <c r="D581" s="559"/>
      <c r="E581" s="559"/>
      <c r="F581" s="550"/>
      <c r="G581" s="550"/>
      <c r="H581" s="551"/>
      <c r="I581" s="89"/>
      <c r="J581" s="89"/>
      <c r="K581" s="89"/>
      <c r="L581" s="89"/>
      <c r="M581" s="89"/>
      <c r="N581" s="41"/>
    </row>
    <row r="582" spans="1:14" x14ac:dyDescent="0.2">
      <c r="A582" s="312" t="s">
        <v>439</v>
      </c>
      <c r="B582" s="442" t="s">
        <v>216</v>
      </c>
      <c r="C582" s="512">
        <f>C585</f>
        <v>2000</v>
      </c>
      <c r="D582" s="538">
        <v>2000</v>
      </c>
      <c r="E582" s="538">
        <v>2000</v>
      </c>
      <c r="F582" s="581">
        <f>D582/C582</f>
        <v>1</v>
      </c>
      <c r="G582" s="581">
        <f>E582/D582</f>
        <v>1</v>
      </c>
      <c r="H582" s="582">
        <f>E582/C582</f>
        <v>1</v>
      </c>
      <c r="I582" s="89"/>
      <c r="J582" s="89"/>
      <c r="K582" s="89"/>
      <c r="L582" s="89"/>
      <c r="M582" s="89"/>
      <c r="N582" s="41"/>
    </row>
    <row r="583" spans="1:14" x14ac:dyDescent="0.2">
      <c r="A583" s="313"/>
      <c r="B583" s="440" t="s">
        <v>265</v>
      </c>
      <c r="C583" s="512"/>
      <c r="D583" s="533"/>
      <c r="E583" s="533"/>
      <c r="F583" s="536"/>
      <c r="G583" s="536"/>
      <c r="H583" s="537"/>
      <c r="I583" s="89"/>
      <c r="J583" s="89"/>
      <c r="K583" s="89"/>
      <c r="L583" s="89"/>
      <c r="M583" s="89"/>
      <c r="N583" s="41"/>
    </row>
    <row r="584" spans="1:14" x14ac:dyDescent="0.2">
      <c r="A584" s="323" t="s">
        <v>96</v>
      </c>
      <c r="B584" s="444" t="s">
        <v>115</v>
      </c>
      <c r="C584" s="515"/>
      <c r="D584" s="549"/>
      <c r="E584" s="549"/>
      <c r="F584" s="550"/>
      <c r="G584" s="550"/>
      <c r="H584" s="551"/>
      <c r="I584" s="89"/>
      <c r="J584" s="89"/>
      <c r="K584" s="89"/>
      <c r="L584" s="89"/>
      <c r="M584" s="89"/>
      <c r="N584" s="41"/>
    </row>
    <row r="585" spans="1:14" x14ac:dyDescent="0.2">
      <c r="A585" s="228">
        <v>3</v>
      </c>
      <c r="B585" s="375" t="s">
        <v>62</v>
      </c>
      <c r="C585" s="506">
        <f t="shared" ref="C585:C587" si="75">C586</f>
        <v>2000</v>
      </c>
      <c r="D585" s="566"/>
      <c r="E585" s="566"/>
      <c r="F585" s="583"/>
      <c r="G585" s="583"/>
      <c r="H585" s="584"/>
      <c r="I585" s="89"/>
      <c r="J585" s="89"/>
      <c r="K585" s="89"/>
      <c r="L585" s="89"/>
      <c r="M585" s="89"/>
      <c r="N585" s="41"/>
    </row>
    <row r="586" spans="1:14" x14ac:dyDescent="0.2">
      <c r="A586" s="229">
        <v>38</v>
      </c>
      <c r="B586" s="376" t="s">
        <v>38</v>
      </c>
      <c r="C586" s="507">
        <f t="shared" si="75"/>
        <v>2000</v>
      </c>
      <c r="D586" s="567"/>
      <c r="E586" s="567"/>
      <c r="F586" s="585"/>
      <c r="G586" s="585"/>
      <c r="H586" s="586"/>
      <c r="I586" s="89"/>
      <c r="J586" s="89"/>
      <c r="K586" s="89"/>
      <c r="L586" s="89"/>
      <c r="M586" s="89"/>
      <c r="N586" s="41"/>
    </row>
    <row r="587" spans="1:14" x14ac:dyDescent="0.2">
      <c r="A587" s="262">
        <v>381</v>
      </c>
      <c r="B587" s="398" t="s">
        <v>64</v>
      </c>
      <c r="C587" s="490">
        <f t="shared" si="75"/>
        <v>2000</v>
      </c>
      <c r="D587" s="556"/>
      <c r="E587" s="556"/>
      <c r="F587" s="557"/>
      <c r="G587" s="557"/>
      <c r="H587" s="558"/>
      <c r="I587" s="89"/>
      <c r="J587" s="89"/>
      <c r="K587" s="89"/>
      <c r="L587" s="89"/>
      <c r="M587" s="89"/>
      <c r="N587" s="41"/>
    </row>
    <row r="588" spans="1:14" x14ac:dyDescent="0.2">
      <c r="A588" s="263">
        <v>381</v>
      </c>
      <c r="B588" s="399" t="s">
        <v>64</v>
      </c>
      <c r="C588" s="491">
        <v>2000</v>
      </c>
      <c r="D588" s="559"/>
      <c r="E588" s="559"/>
      <c r="F588" s="550"/>
      <c r="G588" s="550"/>
      <c r="H588" s="551"/>
      <c r="I588" s="89"/>
      <c r="J588" s="89"/>
      <c r="K588" s="89"/>
      <c r="L588" s="89"/>
      <c r="M588" s="89"/>
      <c r="N588" s="41"/>
    </row>
    <row r="589" spans="1:14" x14ac:dyDescent="0.2">
      <c r="A589" s="312" t="s">
        <v>440</v>
      </c>
      <c r="B589" s="442" t="s">
        <v>217</v>
      </c>
      <c r="C589" s="512">
        <f>C592</f>
        <v>3000</v>
      </c>
      <c r="D589" s="538">
        <v>2000</v>
      </c>
      <c r="E589" s="538">
        <v>2000</v>
      </c>
      <c r="F589" s="581">
        <f>D589/C589</f>
        <v>0.66666666666666663</v>
      </c>
      <c r="G589" s="581">
        <f>E589/D589</f>
        <v>1</v>
      </c>
      <c r="H589" s="582">
        <f>E589/C589</f>
        <v>0.66666666666666663</v>
      </c>
      <c r="I589" s="89"/>
      <c r="J589" s="89"/>
      <c r="K589" s="89"/>
      <c r="L589" s="89"/>
      <c r="M589" s="89"/>
      <c r="N589" s="41"/>
    </row>
    <row r="590" spans="1:14" x14ac:dyDescent="0.2">
      <c r="A590" s="313"/>
      <c r="B590" s="440" t="s">
        <v>265</v>
      </c>
      <c r="C590" s="512"/>
      <c r="D590" s="533"/>
      <c r="E590" s="533"/>
      <c r="F590" s="536"/>
      <c r="G590" s="536"/>
      <c r="H590" s="537"/>
      <c r="I590" s="89"/>
      <c r="J590" s="89"/>
      <c r="K590" s="89"/>
      <c r="L590" s="89"/>
      <c r="M590" s="89"/>
      <c r="N590" s="41"/>
    </row>
    <row r="591" spans="1:14" x14ac:dyDescent="0.2">
      <c r="A591" s="323" t="s">
        <v>96</v>
      </c>
      <c r="B591" s="444" t="s">
        <v>115</v>
      </c>
      <c r="C591" s="515"/>
      <c r="D591" s="549"/>
      <c r="E591" s="549"/>
      <c r="F591" s="550"/>
      <c r="G591" s="550"/>
      <c r="H591" s="551"/>
      <c r="I591" s="89"/>
      <c r="J591" s="89"/>
      <c r="K591" s="89"/>
      <c r="L591" s="89"/>
      <c r="M591" s="89"/>
      <c r="N591" s="41"/>
    </row>
    <row r="592" spans="1:14" x14ac:dyDescent="0.2">
      <c r="A592" s="228">
        <v>3</v>
      </c>
      <c r="B592" s="375" t="s">
        <v>62</v>
      </c>
      <c r="C592" s="506">
        <f t="shared" ref="C592:C594" si="76">C593</f>
        <v>3000</v>
      </c>
      <c r="D592" s="566"/>
      <c r="E592" s="566"/>
      <c r="F592" s="583"/>
      <c r="G592" s="583"/>
      <c r="H592" s="584"/>
      <c r="I592" s="89"/>
      <c r="J592" s="89"/>
      <c r="K592" s="89"/>
      <c r="L592" s="89"/>
      <c r="M592" s="89"/>
      <c r="N592" s="41"/>
    </row>
    <row r="593" spans="1:14" x14ac:dyDescent="0.2">
      <c r="A593" s="229">
        <v>38</v>
      </c>
      <c r="B593" s="376" t="s">
        <v>38</v>
      </c>
      <c r="C593" s="507">
        <f t="shared" si="76"/>
        <v>3000</v>
      </c>
      <c r="D593" s="567"/>
      <c r="E593" s="567"/>
      <c r="F593" s="585"/>
      <c r="G593" s="585"/>
      <c r="H593" s="586"/>
      <c r="I593" s="89"/>
      <c r="J593" s="89"/>
      <c r="K593" s="89"/>
      <c r="L593" s="89"/>
      <c r="M593" s="89"/>
      <c r="N593" s="41"/>
    </row>
    <row r="594" spans="1:14" x14ac:dyDescent="0.2">
      <c r="A594" s="262">
        <v>381</v>
      </c>
      <c r="B594" s="398" t="s">
        <v>64</v>
      </c>
      <c r="C594" s="490">
        <f t="shared" si="76"/>
        <v>3000</v>
      </c>
      <c r="D594" s="556"/>
      <c r="E594" s="556"/>
      <c r="F594" s="557"/>
      <c r="G594" s="557"/>
      <c r="H594" s="558"/>
      <c r="I594" s="89"/>
      <c r="J594" s="89"/>
      <c r="K594" s="89"/>
      <c r="L594" s="89"/>
      <c r="M594" s="89"/>
      <c r="N594" s="41"/>
    </row>
    <row r="595" spans="1:14" x14ac:dyDescent="0.2">
      <c r="A595" s="263">
        <v>381</v>
      </c>
      <c r="B595" s="399" t="s">
        <v>64</v>
      </c>
      <c r="C595" s="491">
        <v>3000</v>
      </c>
      <c r="D595" s="559"/>
      <c r="E595" s="559"/>
      <c r="F595" s="550"/>
      <c r="G595" s="550"/>
      <c r="H595" s="551"/>
      <c r="I595" s="89"/>
      <c r="J595" s="89"/>
      <c r="K595" s="89"/>
      <c r="L595" s="89"/>
      <c r="M595" s="89"/>
      <c r="N595" s="41"/>
    </row>
    <row r="596" spans="1:14" x14ac:dyDescent="0.2">
      <c r="A596" s="312" t="s">
        <v>441</v>
      </c>
      <c r="B596" s="442" t="s">
        <v>230</v>
      </c>
      <c r="C596" s="512">
        <f>C599</f>
        <v>25000</v>
      </c>
      <c r="D596" s="538">
        <v>25000</v>
      </c>
      <c r="E596" s="538">
        <v>25000</v>
      </c>
      <c r="F596" s="581">
        <f>D596/C596</f>
        <v>1</v>
      </c>
      <c r="G596" s="581">
        <f>E596/D596</f>
        <v>1</v>
      </c>
      <c r="H596" s="582">
        <f>E596/C596</f>
        <v>1</v>
      </c>
      <c r="I596" s="89"/>
      <c r="J596" s="89"/>
      <c r="K596" s="89"/>
      <c r="L596" s="89"/>
      <c r="M596" s="89"/>
      <c r="N596" s="41"/>
    </row>
    <row r="597" spans="1:14" x14ac:dyDescent="0.2">
      <c r="A597" s="313"/>
      <c r="B597" s="440" t="s">
        <v>265</v>
      </c>
      <c r="C597" s="512"/>
      <c r="D597" s="533"/>
      <c r="E597" s="533"/>
      <c r="F597" s="536"/>
      <c r="G597" s="536"/>
      <c r="H597" s="537"/>
      <c r="I597" s="89"/>
      <c r="J597" s="89"/>
      <c r="K597" s="89"/>
      <c r="L597" s="89"/>
      <c r="M597" s="89"/>
      <c r="N597" s="41"/>
    </row>
    <row r="598" spans="1:14" x14ac:dyDescent="0.2">
      <c r="A598" s="323" t="s">
        <v>96</v>
      </c>
      <c r="B598" s="444" t="s">
        <v>115</v>
      </c>
      <c r="C598" s="515"/>
      <c r="D598" s="549"/>
      <c r="E598" s="549"/>
      <c r="F598" s="550"/>
      <c r="G598" s="550"/>
      <c r="H598" s="551"/>
      <c r="I598" s="89"/>
      <c r="J598" s="89"/>
      <c r="K598" s="89"/>
      <c r="L598" s="89"/>
      <c r="M598" s="89"/>
      <c r="N598" s="41"/>
    </row>
    <row r="599" spans="1:14" x14ac:dyDescent="0.2">
      <c r="A599" s="228">
        <v>3</v>
      </c>
      <c r="B599" s="375" t="s">
        <v>62</v>
      </c>
      <c r="C599" s="506">
        <f t="shared" ref="C599:C600" si="77">C600</f>
        <v>25000</v>
      </c>
      <c r="D599" s="566"/>
      <c r="E599" s="566"/>
      <c r="F599" s="583"/>
      <c r="G599" s="583"/>
      <c r="H599" s="584"/>
      <c r="I599" s="89"/>
      <c r="J599" s="89"/>
      <c r="K599" s="89"/>
      <c r="L599" s="89"/>
      <c r="M599" s="89"/>
      <c r="N599" s="41"/>
    </row>
    <row r="600" spans="1:14" x14ac:dyDescent="0.2">
      <c r="A600" s="229">
        <v>38</v>
      </c>
      <c r="B600" s="376" t="s">
        <v>38</v>
      </c>
      <c r="C600" s="507">
        <f t="shared" si="77"/>
        <v>25000</v>
      </c>
      <c r="D600" s="567"/>
      <c r="E600" s="567"/>
      <c r="F600" s="585"/>
      <c r="G600" s="585"/>
      <c r="H600" s="586"/>
      <c r="I600" s="89"/>
      <c r="J600" s="89"/>
      <c r="K600" s="89"/>
      <c r="L600" s="89"/>
      <c r="M600" s="89"/>
      <c r="N600" s="41"/>
    </row>
    <row r="601" spans="1:14" x14ac:dyDescent="0.2">
      <c r="A601" s="262">
        <v>381</v>
      </c>
      <c r="B601" s="398" t="s">
        <v>64</v>
      </c>
      <c r="C601" s="490">
        <f>C602+C603</f>
        <v>25000</v>
      </c>
      <c r="D601" s="556"/>
      <c r="E601" s="556"/>
      <c r="F601" s="557"/>
      <c r="G601" s="557"/>
      <c r="H601" s="558"/>
      <c r="I601" s="89"/>
      <c r="J601" s="89"/>
      <c r="K601" s="89"/>
      <c r="L601" s="89"/>
      <c r="M601" s="89"/>
      <c r="N601" s="41"/>
    </row>
    <row r="602" spans="1:14" x14ac:dyDescent="0.2">
      <c r="A602" s="263">
        <v>381</v>
      </c>
      <c r="B602" s="399" t="s">
        <v>64</v>
      </c>
      <c r="C602" s="713">
        <v>15000</v>
      </c>
      <c r="D602" s="714"/>
      <c r="E602" s="714"/>
      <c r="F602" s="715"/>
      <c r="G602" s="715"/>
      <c r="H602" s="716"/>
      <c r="I602" s="89"/>
      <c r="J602" s="89"/>
      <c r="K602" s="89"/>
      <c r="L602" s="89"/>
      <c r="M602" s="89"/>
      <c r="N602" s="41"/>
    </row>
    <row r="603" spans="1:14" ht="22.5" x14ac:dyDescent="0.2">
      <c r="A603" s="263">
        <v>381</v>
      </c>
      <c r="B603" s="399" t="s">
        <v>349</v>
      </c>
      <c r="C603" s="491">
        <v>10000</v>
      </c>
      <c r="D603" s="559"/>
      <c r="E603" s="559"/>
      <c r="F603" s="550"/>
      <c r="G603" s="550"/>
      <c r="H603" s="551"/>
      <c r="I603" s="89"/>
      <c r="J603" s="89"/>
      <c r="K603" s="89"/>
      <c r="L603" s="89"/>
      <c r="M603" s="89"/>
      <c r="N603" s="41"/>
    </row>
    <row r="604" spans="1:14" x14ac:dyDescent="0.2">
      <c r="A604" s="312" t="s">
        <v>442</v>
      </c>
      <c r="B604" s="442" t="s">
        <v>231</v>
      </c>
      <c r="C604" s="512">
        <f>C607</f>
        <v>10000</v>
      </c>
      <c r="D604" s="538">
        <v>10000</v>
      </c>
      <c r="E604" s="538">
        <v>10000</v>
      </c>
      <c r="F604" s="581">
        <f>D604/C604</f>
        <v>1</v>
      </c>
      <c r="G604" s="581">
        <f>E604/D604</f>
        <v>1</v>
      </c>
      <c r="H604" s="582">
        <f>E604/C604</f>
        <v>1</v>
      </c>
      <c r="I604" s="89"/>
      <c r="J604" s="89"/>
      <c r="K604" s="89"/>
      <c r="L604" s="89"/>
      <c r="M604" s="89"/>
      <c r="N604" s="41"/>
    </row>
    <row r="605" spans="1:14" x14ac:dyDescent="0.2">
      <c r="A605" s="313"/>
      <c r="B605" s="440" t="s">
        <v>265</v>
      </c>
      <c r="C605" s="512"/>
      <c r="D605" s="533"/>
      <c r="E605" s="533"/>
      <c r="F605" s="536"/>
      <c r="G605" s="536"/>
      <c r="H605" s="537"/>
      <c r="I605" s="89"/>
      <c r="J605" s="89"/>
      <c r="K605" s="89"/>
      <c r="L605" s="89"/>
      <c r="M605" s="89"/>
      <c r="N605" s="41"/>
    </row>
    <row r="606" spans="1:14" x14ac:dyDescent="0.2">
      <c r="A606" s="323" t="s">
        <v>96</v>
      </c>
      <c r="B606" s="447" t="s">
        <v>115</v>
      </c>
      <c r="C606" s="518"/>
      <c r="D606" s="549"/>
      <c r="E606" s="549"/>
      <c r="F606" s="550"/>
      <c r="G606" s="550"/>
      <c r="H606" s="551"/>
      <c r="I606" s="89"/>
      <c r="J606" s="89"/>
      <c r="K606" s="89"/>
      <c r="L606" s="89"/>
      <c r="M606" s="89"/>
      <c r="N606" s="41"/>
    </row>
    <row r="607" spans="1:14" x14ac:dyDescent="0.2">
      <c r="A607" s="228">
        <v>3</v>
      </c>
      <c r="B607" s="375" t="s">
        <v>62</v>
      </c>
      <c r="C607" s="506">
        <f t="shared" ref="C607:C609" si="78">C608</f>
        <v>10000</v>
      </c>
      <c r="D607" s="566"/>
      <c r="E607" s="566"/>
      <c r="F607" s="583"/>
      <c r="G607" s="583"/>
      <c r="H607" s="584"/>
      <c r="I607" s="89"/>
      <c r="J607" s="89"/>
      <c r="K607" s="89"/>
      <c r="L607" s="89"/>
      <c r="M607" s="89"/>
      <c r="N607" s="41"/>
    </row>
    <row r="608" spans="1:14" x14ac:dyDescent="0.2">
      <c r="A608" s="229">
        <v>38</v>
      </c>
      <c r="B608" s="376" t="s">
        <v>38</v>
      </c>
      <c r="C608" s="507">
        <f t="shared" si="78"/>
        <v>10000</v>
      </c>
      <c r="D608" s="567"/>
      <c r="E608" s="567"/>
      <c r="F608" s="585"/>
      <c r="G608" s="585"/>
      <c r="H608" s="586"/>
      <c r="I608" s="89"/>
      <c r="J608" s="89"/>
      <c r="K608" s="89"/>
      <c r="L608" s="89"/>
      <c r="M608" s="89"/>
      <c r="N608" s="41"/>
    </row>
    <row r="609" spans="1:14" x14ac:dyDescent="0.2">
      <c r="A609" s="262">
        <v>381</v>
      </c>
      <c r="B609" s="398" t="s">
        <v>64</v>
      </c>
      <c r="C609" s="490">
        <f t="shared" si="78"/>
        <v>10000</v>
      </c>
      <c r="D609" s="556"/>
      <c r="E609" s="556"/>
      <c r="F609" s="557"/>
      <c r="G609" s="557"/>
      <c r="H609" s="558"/>
      <c r="I609" s="89"/>
      <c r="J609" s="89"/>
      <c r="K609" s="89"/>
      <c r="L609" s="89"/>
      <c r="M609" s="89"/>
      <c r="N609" s="41"/>
    </row>
    <row r="610" spans="1:14" x14ac:dyDescent="0.2">
      <c r="A610" s="263">
        <v>381</v>
      </c>
      <c r="B610" s="399" t="s">
        <v>64</v>
      </c>
      <c r="C610" s="491">
        <v>10000</v>
      </c>
      <c r="D610" s="559"/>
      <c r="E610" s="559"/>
      <c r="F610" s="550"/>
      <c r="G610" s="550"/>
      <c r="H610" s="551"/>
      <c r="I610" s="89"/>
      <c r="J610" s="89"/>
      <c r="K610" s="89"/>
      <c r="L610" s="89"/>
      <c r="M610" s="89"/>
      <c r="N610" s="41"/>
    </row>
    <row r="611" spans="1:14" ht="22.5" x14ac:dyDescent="0.2">
      <c r="A611" s="325" t="s">
        <v>321</v>
      </c>
      <c r="B611" s="448" t="s">
        <v>102</v>
      </c>
      <c r="C611" s="519">
        <f>C612</f>
        <v>10883000</v>
      </c>
      <c r="D611" s="539">
        <f>D617++D630</f>
        <v>1358000</v>
      </c>
      <c r="E611" s="539">
        <f>E617+E630</f>
        <v>1378000</v>
      </c>
      <c r="F611" s="589">
        <f>D611/C611</f>
        <v>0.12478176973261049</v>
      </c>
      <c r="G611" s="589">
        <f>E611/D611</f>
        <v>1.0147275405007363</v>
      </c>
      <c r="H611" s="590">
        <f>E611/C611</f>
        <v>0.12661949830010108</v>
      </c>
      <c r="I611" s="89"/>
      <c r="J611" s="89"/>
      <c r="K611" s="89"/>
      <c r="L611" s="89"/>
      <c r="M611" s="89"/>
      <c r="N611" s="41"/>
    </row>
    <row r="612" spans="1:14" x14ac:dyDescent="0.2">
      <c r="A612" s="343" t="s">
        <v>443</v>
      </c>
      <c r="B612" s="449"/>
      <c r="C612" s="456">
        <f>C614+C639</f>
        <v>10883000</v>
      </c>
      <c r="D612" s="532">
        <f>D611</f>
        <v>1358000</v>
      </c>
      <c r="E612" s="532">
        <f>E611</f>
        <v>1378000</v>
      </c>
      <c r="F612" s="587">
        <f>D612/C612</f>
        <v>0.12478176973261049</v>
      </c>
      <c r="G612" s="587">
        <f>E612/D612</f>
        <v>1.0147275405007363</v>
      </c>
      <c r="H612" s="588">
        <f>E612/C612</f>
        <v>0.12661949830010108</v>
      </c>
      <c r="I612" s="89"/>
      <c r="J612" s="89"/>
      <c r="K612" s="89"/>
      <c r="L612" s="89"/>
      <c r="M612" s="89"/>
      <c r="N612" s="41"/>
    </row>
    <row r="613" spans="1:14" x14ac:dyDescent="0.2">
      <c r="A613" s="326" t="s">
        <v>444</v>
      </c>
      <c r="B613" s="199" t="s">
        <v>196</v>
      </c>
      <c r="C613" s="487"/>
      <c r="D613" s="534"/>
      <c r="E613" s="534"/>
      <c r="F613" s="581"/>
      <c r="G613" s="581"/>
      <c r="H613" s="582"/>
      <c r="I613" s="89"/>
      <c r="J613" s="89"/>
      <c r="K613" s="89"/>
      <c r="L613" s="89"/>
      <c r="M613" s="89"/>
      <c r="N613" s="41"/>
    </row>
    <row r="614" spans="1:14" x14ac:dyDescent="0.2">
      <c r="A614" s="327"/>
      <c r="B614" s="201" t="s">
        <v>103</v>
      </c>
      <c r="C614" s="487">
        <f>C618+C622+C627+C630+C635</f>
        <v>6883000</v>
      </c>
      <c r="D614" s="534"/>
      <c r="E614" s="534"/>
      <c r="F614" s="581"/>
      <c r="G614" s="581"/>
      <c r="H614" s="582"/>
      <c r="I614" s="89"/>
      <c r="J614" s="89"/>
      <c r="K614" s="89"/>
      <c r="L614" s="89"/>
      <c r="M614" s="89"/>
      <c r="N614" s="41"/>
    </row>
    <row r="615" spans="1:14" x14ac:dyDescent="0.2">
      <c r="A615" s="328"/>
      <c r="B615" s="450" t="s">
        <v>264</v>
      </c>
      <c r="C615" s="487"/>
      <c r="D615" s="533"/>
      <c r="E615" s="533"/>
      <c r="F615" s="536"/>
      <c r="G615" s="536"/>
      <c r="H615" s="537"/>
      <c r="I615" s="89"/>
      <c r="J615" s="89"/>
      <c r="K615" s="89"/>
      <c r="L615" s="89"/>
      <c r="M615" s="89"/>
      <c r="N615" s="41"/>
    </row>
    <row r="616" spans="1:14" x14ac:dyDescent="0.2">
      <c r="A616" s="329" t="s">
        <v>98</v>
      </c>
      <c r="B616" s="451" t="s">
        <v>116</v>
      </c>
      <c r="C616" s="497"/>
      <c r="D616" s="549"/>
      <c r="E616" s="549"/>
      <c r="F616" s="550"/>
      <c r="G616" s="550"/>
      <c r="H616" s="551"/>
      <c r="I616" s="89"/>
      <c r="J616" s="89"/>
      <c r="K616" s="89"/>
      <c r="L616" s="89"/>
      <c r="M616" s="89"/>
      <c r="N616" s="41"/>
    </row>
    <row r="617" spans="1:14" x14ac:dyDescent="0.2">
      <c r="A617" s="330">
        <v>3</v>
      </c>
      <c r="B617" s="394" t="s">
        <v>62</v>
      </c>
      <c r="C617" s="475">
        <f>C618+C622+C627</f>
        <v>1328000</v>
      </c>
      <c r="D617" s="566">
        <f>D618+D622+D627</f>
        <v>1348000</v>
      </c>
      <c r="E617" s="566">
        <f>E618+E622+E627</f>
        <v>1368000</v>
      </c>
      <c r="F617" s="583"/>
      <c r="G617" s="583"/>
      <c r="H617" s="584"/>
      <c r="I617" s="89"/>
      <c r="J617" s="89"/>
      <c r="K617" s="89"/>
      <c r="L617" s="89"/>
      <c r="M617" s="89"/>
      <c r="N617" s="41"/>
    </row>
    <row r="618" spans="1:14" x14ac:dyDescent="0.2">
      <c r="A618" s="229">
        <v>31</v>
      </c>
      <c r="B618" s="376" t="s">
        <v>26</v>
      </c>
      <c r="C618" s="460">
        <f>C619+C620+C621</f>
        <v>930000</v>
      </c>
      <c r="D618" s="567">
        <f>D619+D620+D621</f>
        <v>1000000</v>
      </c>
      <c r="E618" s="567">
        <f>E619+E620+E621</f>
        <v>1020000</v>
      </c>
      <c r="F618" s="585">
        <f>D618/C618</f>
        <v>1.075268817204301</v>
      </c>
      <c r="G618" s="585">
        <f>E618/D618</f>
        <v>1.02</v>
      </c>
      <c r="H618" s="586">
        <f>E618/C618</f>
        <v>1.096774193548387</v>
      </c>
      <c r="I618" s="89"/>
      <c r="J618" s="89"/>
      <c r="K618" s="89"/>
      <c r="L618" s="89"/>
      <c r="M618" s="89"/>
      <c r="N618" s="41"/>
    </row>
    <row r="619" spans="1:14" x14ac:dyDescent="0.2">
      <c r="A619" s="231">
        <v>311</v>
      </c>
      <c r="B619" s="378" t="s">
        <v>52</v>
      </c>
      <c r="C619" s="462">
        <v>750000</v>
      </c>
      <c r="D619" s="559">
        <v>800000</v>
      </c>
      <c r="E619" s="559">
        <v>820000</v>
      </c>
      <c r="F619" s="550"/>
      <c r="G619" s="550"/>
      <c r="H619" s="551"/>
      <c r="I619" s="89"/>
      <c r="J619" s="89"/>
      <c r="K619" s="89"/>
      <c r="L619" s="89"/>
      <c r="M619" s="89"/>
      <c r="N619" s="41"/>
    </row>
    <row r="620" spans="1:14" x14ac:dyDescent="0.2">
      <c r="A620" s="231">
        <v>312</v>
      </c>
      <c r="B620" s="378" t="s">
        <v>28</v>
      </c>
      <c r="C620" s="462">
        <v>30000</v>
      </c>
      <c r="D620" s="559">
        <v>30000</v>
      </c>
      <c r="E620" s="559">
        <v>30000</v>
      </c>
      <c r="F620" s="550"/>
      <c r="G620" s="550"/>
      <c r="H620" s="551"/>
      <c r="I620" s="89"/>
      <c r="J620" s="89"/>
      <c r="K620" s="89"/>
      <c r="L620" s="89"/>
      <c r="M620" s="89"/>
      <c r="N620" s="41"/>
    </row>
    <row r="621" spans="1:14" x14ac:dyDescent="0.2">
      <c r="A621" s="231">
        <v>313</v>
      </c>
      <c r="B621" s="378" t="s">
        <v>111</v>
      </c>
      <c r="C621" s="462">
        <v>150000</v>
      </c>
      <c r="D621" s="559">
        <v>170000</v>
      </c>
      <c r="E621" s="559">
        <v>170000</v>
      </c>
      <c r="F621" s="550"/>
      <c r="G621" s="550"/>
      <c r="H621" s="551"/>
      <c r="I621" s="89"/>
      <c r="J621" s="89"/>
      <c r="K621" s="89"/>
      <c r="L621" s="89"/>
      <c r="M621" s="89"/>
      <c r="N621" s="41"/>
    </row>
    <row r="622" spans="1:14" x14ac:dyDescent="0.2">
      <c r="A622" s="229">
        <v>32</v>
      </c>
      <c r="B622" s="376" t="s">
        <v>30</v>
      </c>
      <c r="C622" s="460">
        <f>C623+C624+C625+C626</f>
        <v>344000</v>
      </c>
      <c r="D622" s="567">
        <f>D623+D624+D625+D626</f>
        <v>344000</v>
      </c>
      <c r="E622" s="567">
        <f>E623+E624+E625+E626</f>
        <v>344000</v>
      </c>
      <c r="F622" s="585">
        <f>D622/C622</f>
        <v>1</v>
      </c>
      <c r="G622" s="585">
        <f>E622/D622</f>
        <v>1</v>
      </c>
      <c r="H622" s="586">
        <f>E622/C622</f>
        <v>1</v>
      </c>
      <c r="I622" s="89"/>
      <c r="J622" s="89"/>
      <c r="K622" s="89"/>
      <c r="L622" s="89"/>
      <c r="M622" s="89"/>
      <c r="N622" s="41"/>
    </row>
    <row r="623" spans="1:14" x14ac:dyDescent="0.2">
      <c r="A623" s="267">
        <v>321</v>
      </c>
      <c r="B623" s="374" t="s">
        <v>31</v>
      </c>
      <c r="C623" s="477">
        <v>35000</v>
      </c>
      <c r="D623" s="559">
        <v>35000</v>
      </c>
      <c r="E623" s="559">
        <v>35000</v>
      </c>
      <c r="F623" s="550"/>
      <c r="G623" s="550"/>
      <c r="H623" s="551"/>
      <c r="I623" s="89"/>
      <c r="J623" s="89"/>
      <c r="K623" s="89"/>
      <c r="L623" s="89"/>
      <c r="M623" s="89"/>
      <c r="N623" s="41"/>
    </row>
    <row r="624" spans="1:14" x14ac:dyDescent="0.2">
      <c r="A624" s="267">
        <v>322</v>
      </c>
      <c r="B624" s="374" t="s">
        <v>32</v>
      </c>
      <c r="C624" s="477">
        <v>170000</v>
      </c>
      <c r="D624" s="559">
        <v>170000</v>
      </c>
      <c r="E624" s="559">
        <v>170000</v>
      </c>
      <c r="F624" s="550"/>
      <c r="G624" s="550"/>
      <c r="H624" s="551"/>
      <c r="I624" s="89"/>
      <c r="J624" s="89"/>
      <c r="K624" s="89"/>
      <c r="L624" s="89"/>
      <c r="M624" s="89"/>
      <c r="N624" s="41"/>
    </row>
    <row r="625" spans="1:14" x14ac:dyDescent="0.2">
      <c r="A625" s="231">
        <v>323</v>
      </c>
      <c r="B625" s="378" t="s">
        <v>33</v>
      </c>
      <c r="C625" s="462">
        <v>74000</v>
      </c>
      <c r="D625" s="559">
        <v>74000</v>
      </c>
      <c r="E625" s="559">
        <v>74000</v>
      </c>
      <c r="F625" s="550"/>
      <c r="G625" s="550"/>
      <c r="H625" s="551"/>
      <c r="I625" s="89"/>
      <c r="J625" s="89"/>
      <c r="K625" s="89"/>
      <c r="L625" s="89"/>
      <c r="M625" s="89"/>
      <c r="N625" s="41"/>
    </row>
    <row r="626" spans="1:14" x14ac:dyDescent="0.2">
      <c r="A626" s="231">
        <v>329</v>
      </c>
      <c r="B626" s="378" t="s">
        <v>34</v>
      </c>
      <c r="C626" s="462">
        <v>65000</v>
      </c>
      <c r="D626" s="559">
        <v>65000</v>
      </c>
      <c r="E626" s="559">
        <v>65000</v>
      </c>
      <c r="F626" s="550"/>
      <c r="G626" s="550"/>
      <c r="H626" s="551"/>
      <c r="I626" s="89"/>
      <c r="J626" s="89"/>
      <c r="K626" s="89"/>
      <c r="L626" s="89"/>
      <c r="M626" s="89"/>
      <c r="N626" s="41"/>
    </row>
    <row r="627" spans="1:14" x14ac:dyDescent="0.2">
      <c r="A627" s="265">
        <v>343</v>
      </c>
      <c r="B627" s="395" t="s">
        <v>35</v>
      </c>
      <c r="C627" s="489">
        <f>C628+C629</f>
        <v>54000</v>
      </c>
      <c r="D627" s="567">
        <f>D628</f>
        <v>4000</v>
      </c>
      <c r="E627" s="567">
        <f>E628</f>
        <v>4000</v>
      </c>
      <c r="F627" s="585">
        <f>D627/C627</f>
        <v>7.407407407407407E-2</v>
      </c>
      <c r="G627" s="585">
        <f>E627/D627</f>
        <v>1</v>
      </c>
      <c r="H627" s="586">
        <f>E627/C627</f>
        <v>7.407407407407407E-2</v>
      </c>
      <c r="I627" s="89"/>
      <c r="J627" s="89"/>
      <c r="K627" s="89"/>
      <c r="L627" s="89"/>
      <c r="M627" s="89"/>
      <c r="N627" s="41"/>
    </row>
    <row r="628" spans="1:14" x14ac:dyDescent="0.2">
      <c r="A628" s="263">
        <v>343</v>
      </c>
      <c r="B628" s="399" t="s">
        <v>36</v>
      </c>
      <c r="C628" s="491">
        <v>4000</v>
      </c>
      <c r="D628" s="559">
        <v>4000</v>
      </c>
      <c r="E628" s="559">
        <v>4000</v>
      </c>
      <c r="F628" s="591"/>
      <c r="G628" s="591"/>
      <c r="H628" s="592"/>
      <c r="I628" s="89"/>
      <c r="J628" s="89"/>
      <c r="K628" s="89"/>
      <c r="L628" s="89"/>
      <c r="M628" s="89"/>
      <c r="N628" s="41"/>
    </row>
    <row r="629" spans="1:14" x14ac:dyDescent="0.2">
      <c r="A629" s="674">
        <v>343</v>
      </c>
      <c r="B629" s="399" t="s">
        <v>383</v>
      </c>
      <c r="C629" s="734">
        <v>50000</v>
      </c>
      <c r="D629" s="735"/>
      <c r="E629" s="735"/>
      <c r="F629" s="675"/>
      <c r="G629" s="675"/>
      <c r="H629" s="676"/>
      <c r="I629" s="89"/>
      <c r="J629" s="89"/>
      <c r="K629" s="89"/>
      <c r="L629" s="89"/>
      <c r="M629" s="89"/>
      <c r="N629" s="41"/>
    </row>
    <row r="630" spans="1:14" x14ac:dyDescent="0.2">
      <c r="A630" s="762">
        <v>4</v>
      </c>
      <c r="B630" s="763" t="s">
        <v>396</v>
      </c>
      <c r="C630" s="764">
        <f t="shared" ref="C630:E631" si="79">C631</f>
        <v>55000</v>
      </c>
      <c r="D630" s="736">
        <f t="shared" si="79"/>
        <v>10000</v>
      </c>
      <c r="E630" s="736">
        <f t="shared" si="79"/>
        <v>10000</v>
      </c>
      <c r="F630" s="737">
        <f>D630/C630</f>
        <v>0.18181818181818182</v>
      </c>
      <c r="G630" s="737">
        <f>E630/D630</f>
        <v>1</v>
      </c>
      <c r="H630" s="737">
        <f>E630/C630</f>
        <v>0.18181818181818182</v>
      </c>
      <c r="I630" s="89"/>
      <c r="J630" s="89"/>
      <c r="K630" s="89"/>
      <c r="L630" s="89"/>
      <c r="M630" s="89"/>
      <c r="N630" s="41"/>
    </row>
    <row r="631" spans="1:14" x14ac:dyDescent="0.2">
      <c r="A631" s="756">
        <v>42</v>
      </c>
      <c r="B631" s="757" t="s">
        <v>397</v>
      </c>
      <c r="C631" s="758">
        <f t="shared" si="79"/>
        <v>55000</v>
      </c>
      <c r="D631" s="743">
        <f t="shared" si="79"/>
        <v>10000</v>
      </c>
      <c r="E631" s="743">
        <f t="shared" si="79"/>
        <v>10000</v>
      </c>
      <c r="F631" s="744"/>
      <c r="G631" s="744"/>
      <c r="H631" s="744"/>
      <c r="I631" s="89"/>
      <c r="J631" s="89"/>
      <c r="K631" s="89"/>
      <c r="L631" s="89"/>
      <c r="M631" s="89"/>
      <c r="N631" s="41"/>
    </row>
    <row r="632" spans="1:14" x14ac:dyDescent="0.2">
      <c r="A632" s="759">
        <v>422</v>
      </c>
      <c r="B632" s="760" t="s">
        <v>393</v>
      </c>
      <c r="C632" s="761">
        <f>C633+C634</f>
        <v>55000</v>
      </c>
      <c r="D632" s="738">
        <f>D633+D634</f>
        <v>10000</v>
      </c>
      <c r="E632" s="738">
        <f>E633+E634</f>
        <v>10000</v>
      </c>
      <c r="F632" s="739"/>
      <c r="G632" s="739"/>
      <c r="H632" s="739"/>
      <c r="I632" s="89"/>
      <c r="J632" s="89"/>
      <c r="K632" s="89"/>
      <c r="L632" s="89"/>
      <c r="M632" s="89"/>
      <c r="N632" s="41"/>
    </row>
    <row r="633" spans="1:14" x14ac:dyDescent="0.2">
      <c r="A633" s="754">
        <v>422</v>
      </c>
      <c r="B633" s="755" t="s">
        <v>394</v>
      </c>
      <c r="C633" s="734">
        <v>5000</v>
      </c>
      <c r="D633" s="664">
        <v>5000</v>
      </c>
      <c r="E633" s="664">
        <v>5000</v>
      </c>
      <c r="F633" s="675"/>
      <c r="G633" s="675"/>
      <c r="H633" s="675"/>
      <c r="I633" s="89"/>
      <c r="J633" s="89"/>
      <c r="K633" s="89"/>
      <c r="L633" s="89"/>
      <c r="M633" s="89"/>
      <c r="N633" s="41"/>
    </row>
    <row r="634" spans="1:14" x14ac:dyDescent="0.2">
      <c r="A634" s="754">
        <v>422</v>
      </c>
      <c r="B634" s="755" t="s">
        <v>395</v>
      </c>
      <c r="C634" s="734">
        <v>50000</v>
      </c>
      <c r="D634" s="664">
        <v>5000</v>
      </c>
      <c r="E634" s="664">
        <v>5000</v>
      </c>
      <c r="F634" s="675"/>
      <c r="G634" s="675"/>
      <c r="H634" s="675"/>
      <c r="I634" s="89"/>
      <c r="J634" s="89"/>
      <c r="K634" s="89"/>
      <c r="L634" s="89"/>
      <c r="M634" s="89"/>
      <c r="N634" s="41"/>
    </row>
    <row r="635" spans="1:14" x14ac:dyDescent="0.2">
      <c r="A635" s="762">
        <v>5</v>
      </c>
      <c r="B635" s="763" t="s">
        <v>398</v>
      </c>
      <c r="C635" s="764">
        <f>C636</f>
        <v>5500000</v>
      </c>
      <c r="D635" s="736"/>
      <c r="E635" s="736"/>
      <c r="F635" s="737"/>
      <c r="G635" s="737"/>
      <c r="H635" s="737"/>
      <c r="I635" s="89"/>
      <c r="J635" s="89"/>
      <c r="K635" s="89"/>
      <c r="L635" s="89"/>
      <c r="M635" s="89"/>
      <c r="N635" s="41"/>
    </row>
    <row r="636" spans="1:14" x14ac:dyDescent="0.2">
      <c r="A636" s="767">
        <v>54</v>
      </c>
      <c r="B636" s="768" t="s">
        <v>399</v>
      </c>
      <c r="C636" s="742">
        <f>C637</f>
        <v>5500000</v>
      </c>
      <c r="D636" s="740"/>
      <c r="E636" s="740"/>
      <c r="F636" s="741"/>
      <c r="G636" s="741"/>
      <c r="H636" s="741"/>
      <c r="I636" s="89"/>
      <c r="J636" s="89"/>
      <c r="K636" s="89"/>
      <c r="L636" s="89"/>
      <c r="M636" s="89"/>
      <c r="N636" s="41"/>
    </row>
    <row r="637" spans="1:14" ht="22.5" x14ac:dyDescent="0.2">
      <c r="A637" s="765">
        <v>544</v>
      </c>
      <c r="B637" s="760" t="s">
        <v>400</v>
      </c>
      <c r="C637" s="766">
        <f>C638</f>
        <v>5500000</v>
      </c>
      <c r="D637" s="738"/>
      <c r="E637" s="738"/>
      <c r="F637" s="739"/>
      <c r="G637" s="739"/>
      <c r="H637" s="739"/>
      <c r="I637" s="89"/>
      <c r="J637" s="89"/>
      <c r="K637" s="89"/>
      <c r="L637" s="89"/>
      <c r="M637" s="89"/>
      <c r="N637" s="41"/>
    </row>
    <row r="638" spans="1:14" ht="22.5" x14ac:dyDescent="0.2">
      <c r="A638" s="754">
        <v>544</v>
      </c>
      <c r="B638" s="755" t="s">
        <v>400</v>
      </c>
      <c r="C638" s="734">
        <v>5500000</v>
      </c>
      <c r="D638" s="735"/>
      <c r="E638" s="735"/>
      <c r="F638" s="675"/>
      <c r="G638" s="675"/>
      <c r="H638" s="675"/>
      <c r="I638" s="89"/>
      <c r="J638" s="89"/>
      <c r="K638" s="89"/>
      <c r="L638" s="89"/>
      <c r="M638" s="89"/>
      <c r="N638" s="41"/>
    </row>
    <row r="639" spans="1:14" x14ac:dyDescent="0.2">
      <c r="A639" s="726" t="s">
        <v>195</v>
      </c>
      <c r="B639" s="677" t="s">
        <v>384</v>
      </c>
      <c r="C639" s="727">
        <f>C645</f>
        <v>4000000</v>
      </c>
      <c r="D639" s="856"/>
      <c r="E639" s="728"/>
      <c r="F639" s="729"/>
      <c r="G639" s="729"/>
      <c r="H639" s="730"/>
      <c r="I639" s="89"/>
      <c r="J639" s="89"/>
      <c r="K639" s="89"/>
      <c r="L639" s="89"/>
      <c r="M639" s="89"/>
      <c r="N639" s="41"/>
    </row>
    <row r="640" spans="1:14" x14ac:dyDescent="0.2">
      <c r="A640" s="260" t="s">
        <v>445</v>
      </c>
      <c r="B640" s="341" t="s">
        <v>275</v>
      </c>
      <c r="C640" s="457"/>
      <c r="D640" s="535"/>
      <c r="E640" s="533"/>
      <c r="F640" s="536"/>
      <c r="G640" s="536"/>
      <c r="H640" s="537"/>
      <c r="I640" s="89"/>
      <c r="J640" s="89"/>
      <c r="K640" s="89"/>
      <c r="L640" s="89"/>
      <c r="M640" s="89"/>
      <c r="N640" s="41"/>
    </row>
    <row r="641" spans="1:14" x14ac:dyDescent="0.2">
      <c r="A641" s="264" t="s">
        <v>96</v>
      </c>
      <c r="B641" s="374" t="s">
        <v>116</v>
      </c>
      <c r="C641" s="458"/>
      <c r="D641" s="559"/>
      <c r="E641" s="549"/>
      <c r="F641" s="550"/>
      <c r="G641" s="550"/>
      <c r="H641" s="551"/>
      <c r="I641" s="89"/>
      <c r="J641" s="89"/>
      <c r="K641" s="89"/>
      <c r="L641" s="89"/>
      <c r="M641" s="89"/>
      <c r="N641" s="41"/>
    </row>
    <row r="642" spans="1:14" x14ac:dyDescent="0.2">
      <c r="A642" s="255">
        <v>4</v>
      </c>
      <c r="B642" s="394" t="s">
        <v>124</v>
      </c>
      <c r="C642" s="459">
        <f t="shared" ref="C642:C644" si="80">C643</f>
        <v>4000000</v>
      </c>
      <c r="D642" s="566"/>
      <c r="E642" s="566"/>
      <c r="F642" s="583"/>
      <c r="G642" s="583"/>
      <c r="H642" s="584"/>
      <c r="I642" s="89"/>
      <c r="J642" s="89"/>
      <c r="K642" s="89"/>
      <c r="L642" s="89"/>
      <c r="M642" s="89"/>
      <c r="N642" s="41"/>
    </row>
    <row r="643" spans="1:14" x14ac:dyDescent="0.2">
      <c r="A643" s="265">
        <v>42</v>
      </c>
      <c r="B643" s="395" t="s">
        <v>46</v>
      </c>
      <c r="C643" s="460">
        <f t="shared" si="80"/>
        <v>4000000</v>
      </c>
      <c r="D643" s="567"/>
      <c r="E643" s="567"/>
      <c r="F643" s="585"/>
      <c r="G643" s="585"/>
      <c r="H643" s="586"/>
      <c r="I643" s="89"/>
      <c r="J643" s="89"/>
      <c r="K643" s="89"/>
      <c r="L643" s="89"/>
      <c r="M643" s="89"/>
      <c r="N643" s="41"/>
    </row>
    <row r="644" spans="1:14" x14ac:dyDescent="0.2">
      <c r="A644" s="266">
        <v>421</v>
      </c>
      <c r="B644" s="398" t="s">
        <v>385</v>
      </c>
      <c r="C644" s="476">
        <f t="shared" si="80"/>
        <v>4000000</v>
      </c>
      <c r="D644" s="556"/>
      <c r="E644" s="556"/>
      <c r="F644" s="557"/>
      <c r="G644" s="557"/>
      <c r="H644" s="558"/>
      <c r="I644" s="89"/>
      <c r="J644" s="89"/>
      <c r="K644" s="89"/>
      <c r="L644" s="89"/>
      <c r="M644" s="89"/>
      <c r="N644" s="41"/>
    </row>
    <row r="645" spans="1:14" x14ac:dyDescent="0.2">
      <c r="A645" s="267">
        <v>421</v>
      </c>
      <c r="B645" s="374" t="s">
        <v>386</v>
      </c>
      <c r="C645" s="477">
        <v>4000000</v>
      </c>
      <c r="D645" s="559"/>
      <c r="E645" s="559"/>
      <c r="F645" s="550"/>
      <c r="G645" s="550"/>
      <c r="H645" s="551"/>
      <c r="I645" s="89"/>
      <c r="J645" s="89"/>
      <c r="K645" s="89"/>
      <c r="L645" s="89"/>
      <c r="M645" s="89"/>
      <c r="N645" s="41"/>
    </row>
    <row r="646" spans="1:14" x14ac:dyDescent="0.2">
      <c r="A646" s="331" t="s">
        <v>322</v>
      </c>
      <c r="B646" s="452" t="s">
        <v>105</v>
      </c>
      <c r="C646" s="520">
        <f>C647</f>
        <v>257000</v>
      </c>
      <c r="D646" s="539">
        <f>D647</f>
        <v>292500</v>
      </c>
      <c r="E646" s="539">
        <f>E647</f>
        <v>295500</v>
      </c>
      <c r="F646" s="589">
        <f>D646/C646</f>
        <v>1.1381322957198443</v>
      </c>
      <c r="G646" s="589">
        <f>E646/D646</f>
        <v>1.0102564102564102</v>
      </c>
      <c r="H646" s="590">
        <f>E646/C646</f>
        <v>1.149805447470817</v>
      </c>
      <c r="I646" s="89"/>
      <c r="J646" s="89"/>
      <c r="K646" s="89"/>
      <c r="L646" s="89"/>
      <c r="M646" s="89"/>
      <c r="N646" s="41"/>
    </row>
    <row r="647" spans="1:14" x14ac:dyDescent="0.2">
      <c r="A647" s="311" t="s">
        <v>446</v>
      </c>
      <c r="B647" s="453"/>
      <c r="C647" s="511">
        <f>C649</f>
        <v>257000</v>
      </c>
      <c r="D647" s="532">
        <f>D652+D665</f>
        <v>292500</v>
      </c>
      <c r="E647" s="532">
        <f>E649</f>
        <v>295500</v>
      </c>
      <c r="F647" s="587">
        <f>D647/C647</f>
        <v>1.1381322957198443</v>
      </c>
      <c r="G647" s="587">
        <f>E647/D647</f>
        <v>1.0102564102564102</v>
      </c>
      <c r="H647" s="588">
        <f>E647/C647</f>
        <v>1.149805447470817</v>
      </c>
      <c r="I647" s="89"/>
      <c r="J647" s="89"/>
      <c r="K647" s="89"/>
      <c r="L647" s="89"/>
      <c r="M647" s="89"/>
      <c r="N647" s="41"/>
    </row>
    <row r="648" spans="1:14" x14ac:dyDescent="0.2">
      <c r="A648" s="292" t="s">
        <v>447</v>
      </c>
      <c r="B648" s="199" t="s">
        <v>204</v>
      </c>
      <c r="C648" s="496"/>
      <c r="D648" s="540"/>
      <c r="E648" s="534"/>
      <c r="F648" s="581"/>
      <c r="G648" s="581"/>
      <c r="H648" s="582"/>
      <c r="I648" s="89"/>
      <c r="J648" s="89"/>
      <c r="K648" s="89"/>
      <c r="L648" s="89"/>
      <c r="M648" s="89"/>
      <c r="N648" s="41"/>
    </row>
    <row r="649" spans="1:14" x14ac:dyDescent="0.2">
      <c r="A649" s="332"/>
      <c r="B649" s="454" t="s">
        <v>205</v>
      </c>
      <c r="C649" s="487">
        <f>C652+C666</f>
        <v>257000</v>
      </c>
      <c r="D649" s="534">
        <f>D647</f>
        <v>292500</v>
      </c>
      <c r="E649" s="534">
        <f>E652+E665</f>
        <v>295500</v>
      </c>
      <c r="F649" s="581"/>
      <c r="G649" s="581"/>
      <c r="H649" s="582"/>
      <c r="I649" s="89"/>
      <c r="J649" s="89"/>
      <c r="K649" s="89"/>
      <c r="L649" s="89"/>
      <c r="M649" s="89"/>
      <c r="N649" s="41"/>
    </row>
    <row r="650" spans="1:14" x14ac:dyDescent="0.2">
      <c r="A650" s="333"/>
      <c r="B650" s="455" t="s">
        <v>263</v>
      </c>
      <c r="C650" s="521"/>
      <c r="D650" s="533"/>
      <c r="E650" s="533"/>
      <c r="F650" s="536"/>
      <c r="G650" s="536"/>
      <c r="H650" s="537"/>
      <c r="I650" s="89"/>
      <c r="J650" s="89"/>
      <c r="K650" s="89"/>
      <c r="L650" s="89"/>
      <c r="M650" s="89"/>
      <c r="N650" s="41"/>
    </row>
    <row r="651" spans="1:14" x14ac:dyDescent="0.2">
      <c r="A651" s="334" t="s">
        <v>98</v>
      </c>
      <c r="B651" s="451" t="s">
        <v>116</v>
      </c>
      <c r="C651" s="505"/>
      <c r="D651" s="549"/>
      <c r="E651" s="549"/>
      <c r="F651" s="550"/>
      <c r="G651" s="550"/>
      <c r="H651" s="551"/>
      <c r="I651" s="89"/>
      <c r="J651" s="89"/>
      <c r="K651" s="89"/>
      <c r="L651" s="89"/>
      <c r="M651" s="89"/>
      <c r="N651" s="41"/>
    </row>
    <row r="652" spans="1:14" x14ac:dyDescent="0.2">
      <c r="A652" s="335">
        <v>3</v>
      </c>
      <c r="B652" s="375" t="s">
        <v>62</v>
      </c>
      <c r="C652" s="506">
        <f>C653+C657+C663</f>
        <v>212000</v>
      </c>
      <c r="D652" s="566">
        <f>D653+D657+D663</f>
        <v>247500</v>
      </c>
      <c r="E652" s="566">
        <f>E653+E657+E663</f>
        <v>250500</v>
      </c>
      <c r="F652" s="583"/>
      <c r="G652" s="583"/>
      <c r="H652" s="584"/>
      <c r="I652" s="89"/>
      <c r="J652" s="89"/>
      <c r="K652" s="89"/>
      <c r="L652" s="89"/>
      <c r="M652" s="89"/>
      <c r="N652" s="41"/>
    </row>
    <row r="653" spans="1:14" x14ac:dyDescent="0.2">
      <c r="A653" s="265">
        <v>31</v>
      </c>
      <c r="B653" s="425" t="s">
        <v>26</v>
      </c>
      <c r="C653" s="489">
        <f>C654+C655+C656</f>
        <v>126500</v>
      </c>
      <c r="D653" s="567">
        <f>D654+D656+D655</f>
        <v>162000</v>
      </c>
      <c r="E653" s="567">
        <f>E654+E655+E656</f>
        <v>165000</v>
      </c>
      <c r="F653" s="585"/>
      <c r="G653" s="585"/>
      <c r="H653" s="586"/>
      <c r="I653" s="89"/>
      <c r="J653" s="89"/>
      <c r="K653" s="89"/>
      <c r="L653" s="89"/>
      <c r="M653" s="89"/>
      <c r="N653" s="41"/>
    </row>
    <row r="654" spans="1:14" x14ac:dyDescent="0.2">
      <c r="A654" s="263">
        <v>311</v>
      </c>
      <c r="B654" s="437" t="s">
        <v>67</v>
      </c>
      <c r="C654" s="462">
        <v>105000</v>
      </c>
      <c r="D654" s="559">
        <v>108000</v>
      </c>
      <c r="E654" s="559">
        <v>110000</v>
      </c>
      <c r="F654" s="591"/>
      <c r="G654" s="591"/>
      <c r="H654" s="592"/>
      <c r="I654" s="89"/>
      <c r="J654" s="89"/>
      <c r="K654" s="89"/>
      <c r="L654" s="89"/>
      <c r="M654" s="89"/>
      <c r="N654" s="41"/>
    </row>
    <row r="655" spans="1:14" x14ac:dyDescent="0.2">
      <c r="A655" s="263">
        <v>312</v>
      </c>
      <c r="B655" s="399" t="s">
        <v>28</v>
      </c>
      <c r="C655" s="462">
        <v>3500</v>
      </c>
      <c r="D655" s="559">
        <v>35000</v>
      </c>
      <c r="E655" s="559">
        <v>35000</v>
      </c>
      <c r="F655" s="591"/>
      <c r="G655" s="591"/>
      <c r="H655" s="592"/>
      <c r="I655" s="89"/>
      <c r="J655" s="89"/>
      <c r="K655" s="89"/>
      <c r="L655" s="89"/>
      <c r="M655" s="89"/>
      <c r="N655" s="41"/>
    </row>
    <row r="656" spans="1:14" x14ac:dyDescent="0.2">
      <c r="A656" s="263">
        <v>313</v>
      </c>
      <c r="B656" s="399" t="s">
        <v>111</v>
      </c>
      <c r="C656" s="462">
        <v>18000</v>
      </c>
      <c r="D656" s="559">
        <v>19000</v>
      </c>
      <c r="E656" s="559">
        <v>20000</v>
      </c>
      <c r="F656" s="591"/>
      <c r="G656" s="591"/>
      <c r="H656" s="592"/>
      <c r="I656" s="89"/>
      <c r="J656" s="89"/>
      <c r="K656" s="89"/>
      <c r="L656" s="89"/>
      <c r="M656" s="89"/>
      <c r="N656" s="41"/>
    </row>
    <row r="657" spans="1:14" x14ac:dyDescent="0.2">
      <c r="A657" s="265">
        <v>32</v>
      </c>
      <c r="B657" s="395" t="s">
        <v>30</v>
      </c>
      <c r="C657" s="489">
        <f>C659+C660+C661+C662+C658</f>
        <v>83500</v>
      </c>
      <c r="D657" s="567">
        <f>D658+D659+D660+D661+D662</f>
        <v>83500</v>
      </c>
      <c r="E657" s="567">
        <f>E658+E659+E660+E661+E662</f>
        <v>83500</v>
      </c>
      <c r="F657" s="585"/>
      <c r="G657" s="585"/>
      <c r="H657" s="586"/>
      <c r="I657" s="89"/>
      <c r="J657" s="89"/>
      <c r="K657" s="89"/>
      <c r="L657" s="89"/>
      <c r="M657" s="89"/>
      <c r="N657" s="41"/>
    </row>
    <row r="658" spans="1:14" x14ac:dyDescent="0.2">
      <c r="A658" s="747">
        <v>321</v>
      </c>
      <c r="B658" s="407" t="s">
        <v>387</v>
      </c>
      <c r="C658" s="748">
        <v>6500</v>
      </c>
      <c r="D658" s="771">
        <v>6500</v>
      </c>
      <c r="E658" s="771">
        <v>6500</v>
      </c>
      <c r="F658" s="745"/>
      <c r="G658" s="745"/>
      <c r="H658" s="746"/>
      <c r="I658" s="89"/>
      <c r="J658" s="89"/>
      <c r="K658" s="89"/>
      <c r="L658" s="89"/>
      <c r="M658" s="89"/>
      <c r="N658" s="41"/>
    </row>
    <row r="659" spans="1:14" x14ac:dyDescent="0.2">
      <c r="A659" s="263">
        <v>321</v>
      </c>
      <c r="B659" s="399" t="s">
        <v>31</v>
      </c>
      <c r="C659" s="491">
        <v>2000</v>
      </c>
      <c r="D659" s="559">
        <v>2000</v>
      </c>
      <c r="E659" s="559">
        <v>2000</v>
      </c>
      <c r="F659" s="591"/>
      <c r="G659" s="591"/>
      <c r="H659" s="592"/>
      <c r="I659" s="89"/>
      <c r="J659" s="89"/>
      <c r="K659" s="89"/>
      <c r="L659" s="89"/>
      <c r="M659" s="89"/>
      <c r="N659" s="41"/>
    </row>
    <row r="660" spans="1:14" x14ac:dyDescent="0.2">
      <c r="A660" s="263">
        <v>322</v>
      </c>
      <c r="B660" s="399" t="s">
        <v>32</v>
      </c>
      <c r="C660" s="491">
        <v>30000</v>
      </c>
      <c r="D660" s="559">
        <v>30000</v>
      </c>
      <c r="E660" s="559">
        <v>30000</v>
      </c>
      <c r="F660" s="591"/>
      <c r="G660" s="591"/>
      <c r="H660" s="592"/>
      <c r="I660" s="89"/>
      <c r="J660" s="89"/>
      <c r="K660" s="89"/>
      <c r="L660" s="89"/>
      <c r="M660" s="89"/>
      <c r="N660" s="41"/>
    </row>
    <row r="661" spans="1:14" x14ac:dyDescent="0.2">
      <c r="A661" s="263">
        <v>323</v>
      </c>
      <c r="B661" s="399" t="s">
        <v>33</v>
      </c>
      <c r="C661" s="491">
        <v>15000</v>
      </c>
      <c r="D661" s="559">
        <v>15000</v>
      </c>
      <c r="E661" s="559">
        <v>15000</v>
      </c>
      <c r="F661" s="591"/>
      <c r="G661" s="591"/>
      <c r="H661" s="592"/>
      <c r="I661" s="89"/>
      <c r="J661" s="89"/>
      <c r="K661" s="89"/>
      <c r="L661" s="89"/>
      <c r="M661" s="89"/>
      <c r="N661" s="41"/>
    </row>
    <row r="662" spans="1:14" x14ac:dyDescent="0.2">
      <c r="A662" s="263">
        <v>329</v>
      </c>
      <c r="B662" s="399" t="s">
        <v>34</v>
      </c>
      <c r="C662" s="491">
        <v>30000</v>
      </c>
      <c r="D662" s="559">
        <v>30000</v>
      </c>
      <c r="E662" s="559">
        <v>30000</v>
      </c>
      <c r="F662" s="591"/>
      <c r="G662" s="591"/>
      <c r="H662" s="592"/>
      <c r="I662" s="89"/>
      <c r="J662" s="89"/>
      <c r="K662" s="89"/>
      <c r="L662" s="89"/>
      <c r="M662" s="89"/>
      <c r="N662" s="41"/>
    </row>
    <row r="663" spans="1:14" x14ac:dyDescent="0.2">
      <c r="A663" s="265">
        <v>34</v>
      </c>
      <c r="B663" s="395" t="s">
        <v>35</v>
      </c>
      <c r="C663" s="489">
        <f>C664</f>
        <v>2000</v>
      </c>
      <c r="D663" s="567">
        <f>D664</f>
        <v>2000</v>
      </c>
      <c r="E663" s="567">
        <f>E664</f>
        <v>2000</v>
      </c>
      <c r="F663" s="585"/>
      <c r="G663" s="585"/>
      <c r="H663" s="586"/>
      <c r="I663" s="89"/>
      <c r="J663" s="89"/>
      <c r="K663" s="89"/>
      <c r="L663" s="89"/>
      <c r="M663" s="89"/>
      <c r="N663" s="41"/>
    </row>
    <row r="664" spans="1:14" x14ac:dyDescent="0.2">
      <c r="A664" s="263">
        <v>343</v>
      </c>
      <c r="B664" s="399" t="s">
        <v>36</v>
      </c>
      <c r="C664" s="491">
        <v>2000</v>
      </c>
      <c r="D664" s="559">
        <v>2000</v>
      </c>
      <c r="E664" s="559">
        <v>2000</v>
      </c>
      <c r="F664" s="591"/>
      <c r="G664" s="591"/>
      <c r="H664" s="592"/>
      <c r="I664" s="89"/>
      <c r="J664" s="89"/>
      <c r="K664" s="89"/>
      <c r="L664" s="89"/>
      <c r="M664" s="89"/>
      <c r="N664" s="41"/>
    </row>
    <row r="665" spans="1:14" x14ac:dyDescent="0.2">
      <c r="A665" s="861">
        <v>4</v>
      </c>
      <c r="B665" s="857" t="s">
        <v>470</v>
      </c>
      <c r="C665" s="858"/>
      <c r="D665" s="859">
        <f>D666</f>
        <v>45000</v>
      </c>
      <c r="E665" s="859">
        <f>E666</f>
        <v>45000</v>
      </c>
      <c r="F665" s="737"/>
      <c r="G665" s="737"/>
      <c r="H665" s="860"/>
      <c r="I665" s="89"/>
      <c r="J665" s="89"/>
      <c r="K665" s="89"/>
      <c r="L665" s="89"/>
      <c r="M665" s="89"/>
      <c r="N665" s="41"/>
    </row>
    <row r="666" spans="1:14" x14ac:dyDescent="0.2">
      <c r="A666" s="265">
        <v>42</v>
      </c>
      <c r="B666" s="395" t="s">
        <v>388</v>
      </c>
      <c r="C666" s="489">
        <f>C667+C668</f>
        <v>45000</v>
      </c>
      <c r="D666" s="567">
        <f>D667+D668</f>
        <v>45000</v>
      </c>
      <c r="E666" s="567">
        <f>E667+E668</f>
        <v>45000</v>
      </c>
      <c r="F666" s="585"/>
      <c r="G666" s="585"/>
      <c r="H666" s="586"/>
      <c r="I666" s="89"/>
      <c r="J666" s="89"/>
      <c r="K666" s="89"/>
      <c r="L666" s="89"/>
      <c r="M666" s="89"/>
      <c r="N666" s="41"/>
    </row>
    <row r="667" spans="1:14" x14ac:dyDescent="0.2">
      <c r="A667" s="749">
        <v>424</v>
      </c>
      <c r="B667" s="432" t="s">
        <v>68</v>
      </c>
      <c r="C667" s="750">
        <v>40000</v>
      </c>
      <c r="D667" s="751">
        <v>40000</v>
      </c>
      <c r="E667" s="751">
        <v>40000</v>
      </c>
      <c r="F667" s="752"/>
      <c r="G667" s="752"/>
      <c r="H667" s="753"/>
      <c r="I667" s="89"/>
      <c r="J667" s="89"/>
      <c r="K667" s="89"/>
      <c r="L667" s="89"/>
      <c r="M667" s="89"/>
      <c r="N667" s="41"/>
    </row>
    <row r="668" spans="1:14" x14ac:dyDescent="0.2">
      <c r="A668" s="754">
        <v>426</v>
      </c>
      <c r="B668" s="755" t="s">
        <v>389</v>
      </c>
      <c r="C668" s="734">
        <v>5000</v>
      </c>
      <c r="D668" s="664">
        <v>5000</v>
      </c>
      <c r="E668" s="664">
        <v>5000</v>
      </c>
      <c r="F668" s="675"/>
      <c r="G668" s="675"/>
      <c r="H668" s="675"/>
      <c r="I668" s="89"/>
      <c r="J668" s="89"/>
      <c r="K668" s="89"/>
      <c r="L668" s="89"/>
      <c r="M668" s="89"/>
      <c r="N668" s="41"/>
    </row>
    <row r="669" spans="1:14" x14ac:dyDescent="0.2">
      <c r="D669" s="86"/>
      <c r="E669" s="86"/>
      <c r="F669" s="86"/>
      <c r="G669" s="86"/>
      <c r="H669" s="86"/>
      <c r="I669" s="89"/>
      <c r="J669" s="89"/>
      <c r="K669" s="89"/>
      <c r="L669" s="89"/>
      <c r="M669" s="89"/>
      <c r="N669" s="41"/>
    </row>
    <row r="670" spans="1:14" x14ac:dyDescent="0.2">
      <c r="B670" s="26"/>
      <c r="C670" s="26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41"/>
    </row>
    <row r="671" spans="1:14" x14ac:dyDescent="0.2">
      <c r="B671" s="26"/>
      <c r="C671" s="26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41"/>
    </row>
    <row r="672" spans="1:14" x14ac:dyDescent="0.2">
      <c r="B672" s="26"/>
      <c r="C672" s="26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41"/>
    </row>
    <row r="673" spans="2:14" x14ac:dyDescent="0.2">
      <c r="B673" s="26"/>
      <c r="C673" s="26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41"/>
    </row>
    <row r="674" spans="2:14" x14ac:dyDescent="0.2">
      <c r="B674" s="26"/>
      <c r="C674" s="26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41"/>
    </row>
    <row r="675" spans="2:14" x14ac:dyDescent="0.2">
      <c r="B675" s="26"/>
      <c r="C675" s="26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41"/>
    </row>
    <row r="676" spans="2:14" x14ac:dyDescent="0.2">
      <c r="B676" s="26"/>
      <c r="C676" s="26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41"/>
    </row>
    <row r="677" spans="2:14" x14ac:dyDescent="0.2">
      <c r="B677" s="26"/>
      <c r="C677" s="26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41"/>
    </row>
    <row r="678" spans="2:14" x14ac:dyDescent="0.2">
      <c r="B678" s="26"/>
      <c r="C678" s="26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41"/>
    </row>
    <row r="679" spans="2:14" x14ac:dyDescent="0.2">
      <c r="B679" s="26"/>
      <c r="C679" s="26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41"/>
    </row>
    <row r="680" spans="2:14" x14ac:dyDescent="0.2">
      <c r="B680" s="26"/>
      <c r="C680" s="26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41"/>
    </row>
    <row r="681" spans="2:14" x14ac:dyDescent="0.2">
      <c r="B681" s="26"/>
      <c r="C681" s="26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41"/>
    </row>
    <row r="682" spans="2:14" x14ac:dyDescent="0.2">
      <c r="B682" s="26"/>
      <c r="C682" s="26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41"/>
    </row>
    <row r="683" spans="2:14" x14ac:dyDescent="0.2">
      <c r="B683" s="26"/>
      <c r="C683" s="26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41"/>
    </row>
    <row r="684" spans="2:14" x14ac:dyDescent="0.2">
      <c r="B684" s="26"/>
      <c r="C684" s="26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41"/>
    </row>
    <row r="685" spans="2:14" x14ac:dyDescent="0.2">
      <c r="B685" s="26"/>
      <c r="C685" s="26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41"/>
    </row>
    <row r="686" spans="2:14" x14ac:dyDescent="0.2">
      <c r="B686" s="26"/>
      <c r="C686" s="26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41"/>
    </row>
    <row r="687" spans="2:14" x14ac:dyDescent="0.2">
      <c r="B687" s="26"/>
      <c r="C687" s="26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41"/>
    </row>
    <row r="688" spans="2:14" x14ac:dyDescent="0.2">
      <c r="B688" s="26"/>
      <c r="C688" s="26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41"/>
    </row>
    <row r="689" spans="2:14" x14ac:dyDescent="0.2">
      <c r="B689" s="26"/>
      <c r="C689" s="26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41"/>
    </row>
    <row r="690" spans="2:14" x14ac:dyDescent="0.2">
      <c r="B690" s="26"/>
      <c r="C690" s="26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41"/>
    </row>
    <row r="691" spans="2:14" x14ac:dyDescent="0.2">
      <c r="B691" s="26"/>
      <c r="C691" s="26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41"/>
    </row>
    <row r="692" spans="2:14" x14ac:dyDescent="0.2">
      <c r="B692" s="26"/>
      <c r="C692" s="26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41"/>
    </row>
    <row r="693" spans="2:14" x14ac:dyDescent="0.2">
      <c r="B693" s="26"/>
      <c r="C693" s="26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41"/>
    </row>
    <row r="694" spans="2:14" x14ac:dyDescent="0.2">
      <c r="B694" s="26"/>
      <c r="C694" s="26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41"/>
    </row>
    <row r="695" spans="2:14" x14ac:dyDescent="0.2">
      <c r="B695" s="26"/>
      <c r="C695" s="26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41"/>
    </row>
    <row r="696" spans="2:14" x14ac:dyDescent="0.2">
      <c r="B696" s="26"/>
      <c r="C696" s="26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41"/>
    </row>
    <row r="697" spans="2:14" x14ac:dyDescent="0.2">
      <c r="B697" s="26"/>
      <c r="C697" s="26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41"/>
    </row>
    <row r="698" spans="2:14" x14ac:dyDescent="0.2">
      <c r="B698" s="26"/>
      <c r="C698" s="26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41"/>
    </row>
    <row r="699" spans="2:14" x14ac:dyDescent="0.2">
      <c r="B699" s="26"/>
      <c r="C699" s="26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41"/>
    </row>
    <row r="700" spans="2:14" x14ac:dyDescent="0.2">
      <c r="B700" s="26"/>
      <c r="C700" s="26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41"/>
    </row>
    <row r="701" spans="2:14" x14ac:dyDescent="0.2">
      <c r="B701" s="26"/>
      <c r="C701" s="26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41"/>
    </row>
    <row r="702" spans="2:14" x14ac:dyDescent="0.2">
      <c r="B702" s="26"/>
      <c r="C702" s="26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41"/>
    </row>
    <row r="703" spans="2:14" x14ac:dyDescent="0.2">
      <c r="B703" s="26"/>
      <c r="C703" s="26"/>
      <c r="D703" s="41"/>
      <c r="E703" s="41"/>
      <c r="F703" s="89"/>
      <c r="G703" s="89"/>
      <c r="H703" s="89"/>
      <c r="I703" s="89"/>
      <c r="J703" s="89"/>
      <c r="K703" s="89"/>
      <c r="L703" s="89"/>
      <c r="M703" s="89"/>
      <c r="N703" s="41"/>
    </row>
    <row r="704" spans="2:14" x14ac:dyDescent="0.2">
      <c r="B704" s="26"/>
      <c r="C704" s="26"/>
      <c r="D704" s="41"/>
      <c r="E704" s="41"/>
      <c r="F704" s="89"/>
      <c r="G704" s="89"/>
      <c r="H704" s="89"/>
      <c r="I704" s="89"/>
      <c r="J704" s="89"/>
      <c r="K704" s="89"/>
      <c r="L704" s="89"/>
      <c r="M704" s="89"/>
      <c r="N704" s="41"/>
    </row>
    <row r="705" spans="2:14" x14ac:dyDescent="0.2">
      <c r="B705" s="26"/>
      <c r="C705" s="26"/>
      <c r="D705" s="41"/>
      <c r="E705" s="41"/>
      <c r="F705" s="89"/>
      <c r="G705" s="89"/>
      <c r="H705" s="89"/>
      <c r="I705" s="89"/>
      <c r="J705" s="89"/>
      <c r="K705" s="89"/>
      <c r="L705" s="89"/>
      <c r="M705" s="89"/>
      <c r="N705" s="41"/>
    </row>
    <row r="706" spans="2:14" x14ac:dyDescent="0.2">
      <c r="B706" s="26"/>
      <c r="C706" s="26"/>
      <c r="D706" s="41"/>
      <c r="E706" s="41"/>
      <c r="F706" s="89"/>
      <c r="G706" s="89"/>
      <c r="H706" s="89"/>
      <c r="I706" s="89"/>
      <c r="J706" s="89"/>
      <c r="K706" s="89"/>
      <c r="L706" s="89"/>
      <c r="M706" s="89"/>
      <c r="N706" s="41"/>
    </row>
    <row r="707" spans="2:14" x14ac:dyDescent="0.2">
      <c r="B707" s="26"/>
      <c r="C707" s="26"/>
      <c r="D707" s="41"/>
      <c r="E707" s="41"/>
      <c r="F707" s="89"/>
      <c r="G707" s="89"/>
      <c r="H707" s="89"/>
      <c r="I707" s="89"/>
      <c r="J707" s="89"/>
      <c r="K707" s="89"/>
      <c r="L707" s="89"/>
      <c r="M707" s="89"/>
      <c r="N707" s="41"/>
    </row>
    <row r="708" spans="2:14" x14ac:dyDescent="0.2">
      <c r="B708" s="26"/>
      <c r="C708" s="26"/>
      <c r="D708" s="41"/>
      <c r="E708" s="41"/>
      <c r="F708" s="89"/>
      <c r="G708" s="89"/>
      <c r="H708" s="89"/>
      <c r="I708" s="89"/>
      <c r="J708" s="89"/>
      <c r="K708" s="89"/>
      <c r="L708" s="89"/>
      <c r="M708" s="89"/>
      <c r="N708" s="41"/>
    </row>
    <row r="709" spans="2:14" x14ac:dyDescent="0.2">
      <c r="B709" s="26"/>
      <c r="C709" s="26"/>
      <c r="D709" s="41"/>
      <c r="E709" s="41"/>
      <c r="F709" s="89"/>
      <c r="G709" s="89"/>
      <c r="H709" s="89"/>
      <c r="I709" s="89"/>
      <c r="J709" s="89"/>
      <c r="K709" s="89"/>
      <c r="L709" s="89"/>
      <c r="M709" s="89"/>
      <c r="N709" s="41"/>
    </row>
    <row r="710" spans="2:14" x14ac:dyDescent="0.2">
      <c r="B710" s="26"/>
      <c r="C710" s="26"/>
      <c r="D710" s="41"/>
      <c r="E710" s="41"/>
      <c r="F710" s="89"/>
      <c r="G710" s="89"/>
      <c r="H710" s="89"/>
      <c r="I710" s="89"/>
      <c r="J710" s="89"/>
      <c r="K710" s="89"/>
      <c r="L710" s="89"/>
      <c r="M710" s="89"/>
      <c r="N710" s="41"/>
    </row>
    <row r="711" spans="2:14" x14ac:dyDescent="0.2">
      <c r="B711" s="26"/>
      <c r="C711" s="26"/>
      <c r="D711" s="41"/>
      <c r="E711" s="41"/>
      <c r="F711" s="89"/>
      <c r="G711" s="89"/>
      <c r="H711" s="89"/>
      <c r="I711" s="89"/>
      <c r="J711" s="89"/>
      <c r="K711" s="89"/>
      <c r="L711" s="89"/>
      <c r="M711" s="89"/>
      <c r="N711" s="41"/>
    </row>
    <row r="712" spans="2:14" x14ac:dyDescent="0.2">
      <c r="B712" s="26"/>
      <c r="C712" s="26"/>
      <c r="D712" s="41"/>
      <c r="E712" s="41"/>
      <c r="F712" s="89"/>
      <c r="G712" s="89"/>
      <c r="H712" s="89"/>
      <c r="I712" s="89"/>
      <c r="J712" s="89"/>
      <c r="K712" s="89"/>
      <c r="L712" s="89"/>
      <c r="M712" s="89"/>
      <c r="N712" s="41"/>
    </row>
    <row r="713" spans="2:14" x14ac:dyDescent="0.2">
      <c r="B713" s="26"/>
      <c r="C713" s="26"/>
      <c r="D713" s="41"/>
      <c r="E713" s="41"/>
      <c r="F713" s="89"/>
      <c r="G713" s="89"/>
      <c r="H713" s="89"/>
      <c r="I713" s="89"/>
      <c r="J713" s="89"/>
      <c r="K713" s="89"/>
      <c r="L713" s="89"/>
      <c r="M713" s="89"/>
      <c r="N713" s="41"/>
    </row>
    <row r="714" spans="2:14" x14ac:dyDescent="0.2">
      <c r="B714" s="26"/>
      <c r="C714" s="26"/>
      <c r="D714" s="41"/>
      <c r="E714" s="41"/>
      <c r="F714" s="89"/>
      <c r="G714" s="89"/>
      <c r="H714" s="89"/>
      <c r="I714" s="89"/>
      <c r="J714" s="89"/>
      <c r="K714" s="89"/>
      <c r="L714" s="89"/>
      <c r="M714" s="89"/>
      <c r="N714" s="41"/>
    </row>
    <row r="715" spans="2:14" x14ac:dyDescent="0.2">
      <c r="B715" s="26"/>
      <c r="C715" s="26"/>
      <c r="D715" s="41"/>
      <c r="E715" s="41"/>
      <c r="F715" s="89"/>
      <c r="G715" s="89"/>
      <c r="H715" s="89"/>
      <c r="I715" s="89"/>
      <c r="J715" s="89"/>
      <c r="K715" s="89"/>
      <c r="L715" s="89"/>
      <c r="M715" s="89"/>
      <c r="N715" s="41"/>
    </row>
    <row r="716" spans="2:14" x14ac:dyDescent="0.2">
      <c r="B716" s="26"/>
      <c r="C716" s="26"/>
      <c r="D716" s="41"/>
      <c r="E716" s="41"/>
      <c r="F716" s="89"/>
      <c r="G716" s="89"/>
      <c r="H716" s="89"/>
      <c r="I716" s="89"/>
      <c r="J716" s="89"/>
      <c r="K716" s="89"/>
      <c r="L716" s="89"/>
      <c r="M716" s="89"/>
      <c r="N716" s="41"/>
    </row>
    <row r="717" spans="2:14" x14ac:dyDescent="0.2">
      <c r="B717" s="26"/>
      <c r="C717" s="26"/>
      <c r="D717" s="41"/>
      <c r="E717" s="41"/>
      <c r="F717" s="89"/>
      <c r="G717" s="89"/>
      <c r="H717" s="89"/>
      <c r="I717" s="89"/>
      <c r="J717" s="89"/>
      <c r="K717" s="89"/>
      <c r="L717" s="89"/>
      <c r="M717" s="89"/>
      <c r="N717" s="41"/>
    </row>
    <row r="718" spans="2:14" x14ac:dyDescent="0.2">
      <c r="B718" s="26"/>
      <c r="C718" s="26"/>
      <c r="D718" s="41"/>
      <c r="E718" s="41"/>
      <c r="F718" s="89"/>
      <c r="G718" s="89"/>
      <c r="H718" s="89"/>
      <c r="I718" s="89"/>
      <c r="J718" s="89"/>
      <c r="K718" s="89"/>
      <c r="L718" s="89"/>
      <c r="M718" s="89"/>
      <c r="N718" s="41"/>
    </row>
    <row r="719" spans="2:14" x14ac:dyDescent="0.2">
      <c r="B719" s="26"/>
      <c r="C719" s="26"/>
      <c r="D719" s="41"/>
      <c r="E719" s="41"/>
      <c r="F719" s="89"/>
      <c r="G719" s="89"/>
      <c r="H719" s="89"/>
      <c r="I719" s="89"/>
      <c r="J719" s="89"/>
      <c r="K719" s="89"/>
      <c r="L719" s="89"/>
      <c r="M719" s="89"/>
      <c r="N719" s="41"/>
    </row>
    <row r="720" spans="2:14" x14ac:dyDescent="0.2">
      <c r="B720" s="26"/>
      <c r="C720" s="26"/>
      <c r="D720" s="41"/>
      <c r="E720" s="41"/>
      <c r="F720" s="89"/>
      <c r="G720" s="89"/>
      <c r="H720" s="89"/>
      <c r="I720" s="89"/>
      <c r="J720" s="89"/>
      <c r="K720" s="89"/>
      <c r="L720" s="89"/>
      <c r="M720" s="89"/>
      <c r="N720" s="41"/>
    </row>
    <row r="721" spans="2:14" x14ac:dyDescent="0.2">
      <c r="B721" s="26"/>
      <c r="C721" s="26"/>
      <c r="D721" s="41"/>
      <c r="E721" s="41"/>
      <c r="F721" s="89"/>
      <c r="G721" s="89"/>
      <c r="H721" s="89"/>
      <c r="I721" s="89"/>
      <c r="J721" s="89"/>
      <c r="K721" s="89"/>
      <c r="L721" s="89"/>
      <c r="M721" s="89"/>
      <c r="N721" s="41"/>
    </row>
    <row r="722" spans="2:14" x14ac:dyDescent="0.2">
      <c r="B722" s="26"/>
      <c r="C722" s="26"/>
      <c r="D722" s="41"/>
      <c r="E722" s="41"/>
      <c r="F722" s="89"/>
      <c r="G722" s="89"/>
      <c r="H722" s="89"/>
      <c r="I722" s="89"/>
      <c r="J722" s="89"/>
      <c r="K722" s="89"/>
      <c r="L722" s="89"/>
      <c r="M722" s="89"/>
      <c r="N722" s="41"/>
    </row>
    <row r="723" spans="2:14" x14ac:dyDescent="0.2">
      <c r="B723" s="26"/>
      <c r="C723" s="26"/>
      <c r="D723" s="41"/>
      <c r="E723" s="41"/>
      <c r="F723" s="89"/>
      <c r="G723" s="89"/>
      <c r="H723" s="89"/>
      <c r="I723" s="89"/>
      <c r="J723" s="89"/>
      <c r="K723" s="89"/>
      <c r="L723" s="89"/>
      <c r="M723" s="89"/>
      <c r="N723" s="41"/>
    </row>
    <row r="724" spans="2:14" x14ac:dyDescent="0.2">
      <c r="B724" s="26"/>
      <c r="C724" s="26"/>
      <c r="D724" s="41"/>
      <c r="E724" s="41"/>
      <c r="F724" s="89"/>
      <c r="G724" s="89"/>
      <c r="H724" s="89"/>
      <c r="I724" s="89"/>
      <c r="J724" s="89"/>
      <c r="K724" s="89"/>
      <c r="L724" s="89"/>
      <c r="M724" s="89"/>
      <c r="N724" s="41"/>
    </row>
    <row r="725" spans="2:14" x14ac:dyDescent="0.2">
      <c r="B725" s="26"/>
      <c r="C725" s="26"/>
      <c r="D725" s="41"/>
      <c r="E725" s="41"/>
      <c r="F725" s="89"/>
      <c r="G725" s="89"/>
      <c r="H725" s="89"/>
      <c r="I725" s="89"/>
      <c r="J725" s="89"/>
      <c r="K725" s="89"/>
      <c r="L725" s="89"/>
      <c r="M725" s="89"/>
      <c r="N725" s="41"/>
    </row>
    <row r="726" spans="2:14" x14ac:dyDescent="0.2">
      <c r="B726" s="26"/>
      <c r="C726" s="26"/>
      <c r="D726" s="41"/>
      <c r="E726" s="41"/>
      <c r="F726" s="89"/>
      <c r="G726" s="89"/>
      <c r="H726" s="89"/>
      <c r="I726" s="89"/>
      <c r="J726" s="89"/>
      <c r="K726" s="89"/>
      <c r="L726" s="89"/>
      <c r="M726" s="89"/>
      <c r="N726" s="41"/>
    </row>
    <row r="727" spans="2:14" x14ac:dyDescent="0.2">
      <c r="B727" s="26"/>
      <c r="C727" s="26"/>
      <c r="D727" s="41"/>
      <c r="E727" s="41"/>
      <c r="F727" s="89"/>
      <c r="G727" s="89"/>
      <c r="H727" s="89"/>
      <c r="I727" s="89"/>
      <c r="J727" s="89"/>
      <c r="K727" s="89"/>
      <c r="L727" s="89"/>
      <c r="M727" s="89"/>
      <c r="N727" s="41"/>
    </row>
    <row r="728" spans="2:14" x14ac:dyDescent="0.2">
      <c r="B728" s="26"/>
      <c r="C728" s="26"/>
      <c r="D728" s="41"/>
      <c r="E728" s="41"/>
      <c r="F728" s="89"/>
      <c r="G728" s="89"/>
      <c r="H728" s="89"/>
      <c r="I728" s="89"/>
      <c r="J728" s="89"/>
      <c r="K728" s="89"/>
      <c r="L728" s="89"/>
      <c r="M728" s="89"/>
      <c r="N728" s="41"/>
    </row>
    <row r="729" spans="2:14" x14ac:dyDescent="0.2">
      <c r="B729" s="26"/>
      <c r="C729" s="26"/>
      <c r="D729" s="41"/>
      <c r="E729" s="41"/>
      <c r="F729" s="89"/>
      <c r="G729" s="89"/>
      <c r="H729" s="89"/>
      <c r="I729" s="89"/>
      <c r="J729" s="89"/>
      <c r="K729" s="89"/>
      <c r="L729" s="89"/>
      <c r="M729" s="89"/>
      <c r="N729" s="41"/>
    </row>
    <row r="730" spans="2:14" x14ac:dyDescent="0.2">
      <c r="B730" s="26"/>
      <c r="C730" s="26"/>
      <c r="D730" s="41"/>
      <c r="E730" s="41"/>
      <c r="F730" s="89"/>
      <c r="G730" s="89"/>
      <c r="H730" s="89"/>
      <c r="I730" s="89"/>
      <c r="J730" s="89"/>
      <c r="K730" s="89"/>
      <c r="L730" s="89"/>
      <c r="M730" s="89"/>
      <c r="N730" s="41"/>
    </row>
    <row r="731" spans="2:14" x14ac:dyDescent="0.2">
      <c r="B731" s="26"/>
      <c r="C731" s="26"/>
      <c r="D731" s="41"/>
      <c r="E731" s="41"/>
      <c r="F731" s="89"/>
      <c r="G731" s="89"/>
      <c r="H731" s="89"/>
      <c r="I731" s="89"/>
      <c r="J731" s="89"/>
      <c r="K731" s="89"/>
      <c r="L731" s="89"/>
      <c r="M731" s="89"/>
      <c r="N731" s="41"/>
    </row>
    <row r="732" spans="2:14" x14ac:dyDescent="0.2">
      <c r="B732" s="26"/>
      <c r="C732" s="26"/>
      <c r="D732" s="41"/>
      <c r="E732" s="41"/>
      <c r="F732" s="89"/>
      <c r="G732" s="89"/>
      <c r="H732" s="89"/>
      <c r="I732" s="89"/>
      <c r="J732" s="89"/>
      <c r="K732" s="89"/>
      <c r="L732" s="89"/>
      <c r="M732" s="89"/>
      <c r="N732" s="41"/>
    </row>
    <row r="733" spans="2:14" x14ac:dyDescent="0.2">
      <c r="B733" s="26"/>
      <c r="C733" s="26"/>
      <c r="D733" s="41"/>
      <c r="E733" s="41"/>
      <c r="F733" s="89"/>
      <c r="G733" s="89"/>
      <c r="H733" s="89"/>
      <c r="I733" s="89"/>
      <c r="J733" s="89"/>
      <c r="K733" s="89"/>
      <c r="L733" s="89"/>
      <c r="M733" s="89"/>
      <c r="N733" s="41"/>
    </row>
    <row r="734" spans="2:14" x14ac:dyDescent="0.2">
      <c r="B734" s="26"/>
      <c r="C734" s="26"/>
      <c r="D734" s="41"/>
      <c r="E734" s="41"/>
      <c r="F734" s="89"/>
      <c r="G734" s="89"/>
      <c r="H734" s="89"/>
      <c r="I734" s="89"/>
      <c r="J734" s="89"/>
      <c r="K734" s="89"/>
      <c r="L734" s="89"/>
      <c r="M734" s="89"/>
      <c r="N734" s="41"/>
    </row>
    <row r="735" spans="2:14" x14ac:dyDescent="0.2">
      <c r="B735" s="26"/>
      <c r="C735" s="26"/>
      <c r="D735" s="41"/>
      <c r="E735" s="41"/>
      <c r="F735" s="89"/>
      <c r="G735" s="89"/>
      <c r="H735" s="89"/>
      <c r="I735" s="89"/>
      <c r="J735" s="89"/>
      <c r="K735" s="89"/>
      <c r="L735" s="89"/>
      <c r="M735" s="89"/>
      <c r="N735" s="41"/>
    </row>
    <row r="736" spans="2:14" x14ac:dyDescent="0.2">
      <c r="B736" s="26"/>
      <c r="C736" s="26"/>
      <c r="D736" s="41"/>
      <c r="E736" s="41"/>
      <c r="F736" s="89"/>
      <c r="G736" s="89"/>
      <c r="H736" s="89"/>
      <c r="I736" s="89"/>
      <c r="J736" s="89"/>
      <c r="K736" s="89"/>
      <c r="L736" s="89"/>
      <c r="M736" s="89"/>
      <c r="N736" s="41"/>
    </row>
    <row r="737" spans="2:14" x14ac:dyDescent="0.2">
      <c r="B737" s="26"/>
      <c r="C737" s="26"/>
      <c r="D737" s="41"/>
      <c r="E737" s="41"/>
      <c r="F737" s="89"/>
      <c r="G737" s="89"/>
      <c r="H737" s="89"/>
      <c r="I737" s="89"/>
      <c r="J737" s="89"/>
      <c r="K737" s="89"/>
      <c r="L737" s="89"/>
      <c r="M737" s="89"/>
      <c r="N737" s="41"/>
    </row>
    <row r="738" spans="2:14" x14ac:dyDescent="0.2">
      <c r="B738" s="26"/>
      <c r="C738" s="26"/>
      <c r="D738" s="41"/>
      <c r="E738" s="41"/>
      <c r="F738" s="89"/>
      <c r="G738" s="89"/>
      <c r="H738" s="89"/>
      <c r="I738" s="89"/>
      <c r="J738" s="89"/>
      <c r="K738" s="89"/>
      <c r="L738" s="89"/>
      <c r="M738" s="89"/>
      <c r="N738" s="41"/>
    </row>
    <row r="739" spans="2:14" x14ac:dyDescent="0.2">
      <c r="B739" s="26"/>
      <c r="C739" s="26"/>
      <c r="D739" s="41"/>
      <c r="E739" s="41"/>
      <c r="F739" s="89"/>
      <c r="G739" s="89"/>
      <c r="H739" s="89"/>
      <c r="I739" s="89"/>
      <c r="J739" s="89"/>
      <c r="K739" s="89"/>
      <c r="L739" s="89"/>
      <c r="M739" s="89"/>
      <c r="N739" s="41"/>
    </row>
    <row r="740" spans="2:14" x14ac:dyDescent="0.2">
      <c r="B740" s="26"/>
      <c r="C740" s="26"/>
      <c r="D740" s="41"/>
      <c r="E740" s="41"/>
      <c r="F740" s="89"/>
      <c r="G740" s="89"/>
      <c r="H740" s="89"/>
      <c r="I740" s="89"/>
      <c r="J740" s="89"/>
      <c r="K740" s="89"/>
      <c r="L740" s="89"/>
      <c r="M740" s="89"/>
      <c r="N740" s="41"/>
    </row>
    <row r="741" spans="2:14" x14ac:dyDescent="0.2">
      <c r="B741" s="26"/>
      <c r="C741" s="26"/>
      <c r="D741" s="41"/>
      <c r="E741" s="41"/>
      <c r="F741" s="89"/>
      <c r="G741" s="89"/>
      <c r="H741" s="89"/>
      <c r="I741" s="89"/>
      <c r="J741" s="89"/>
      <c r="K741" s="89"/>
      <c r="L741" s="89"/>
      <c r="M741" s="89"/>
      <c r="N741" s="41"/>
    </row>
    <row r="742" spans="2:14" x14ac:dyDescent="0.2">
      <c r="B742" s="26"/>
      <c r="C742" s="26"/>
      <c r="D742" s="41"/>
      <c r="E742" s="41"/>
      <c r="F742" s="89"/>
      <c r="G742" s="89"/>
      <c r="H742" s="89"/>
      <c r="I742" s="89"/>
      <c r="J742" s="89"/>
      <c r="K742" s="89"/>
      <c r="L742" s="89"/>
      <c r="M742" s="89"/>
      <c r="N742" s="41"/>
    </row>
    <row r="743" spans="2:14" x14ac:dyDescent="0.2">
      <c r="B743" s="26"/>
      <c r="C743" s="26"/>
      <c r="D743" s="41"/>
      <c r="E743" s="41"/>
      <c r="F743" s="89"/>
      <c r="G743" s="89"/>
      <c r="H743" s="89"/>
      <c r="I743" s="89"/>
      <c r="J743" s="89"/>
      <c r="K743" s="89"/>
      <c r="L743" s="89"/>
      <c r="M743" s="89"/>
      <c r="N743" s="41"/>
    </row>
    <row r="744" spans="2:14" x14ac:dyDescent="0.2">
      <c r="B744" s="26"/>
      <c r="C744" s="26"/>
      <c r="D744" s="41"/>
      <c r="E744" s="41"/>
      <c r="F744" s="89"/>
      <c r="G744" s="89"/>
      <c r="H744" s="89"/>
      <c r="I744" s="89"/>
      <c r="J744" s="89"/>
      <c r="K744" s="89"/>
      <c r="L744" s="89"/>
      <c r="M744" s="89"/>
      <c r="N744" s="41"/>
    </row>
    <row r="745" spans="2:14" x14ac:dyDescent="0.2">
      <c r="B745" s="26"/>
      <c r="C745" s="26"/>
      <c r="D745" s="41"/>
      <c r="E745" s="41"/>
      <c r="F745" s="89"/>
      <c r="G745" s="89"/>
      <c r="H745" s="89"/>
      <c r="I745" s="89"/>
      <c r="J745" s="89"/>
      <c r="K745" s="89"/>
      <c r="L745" s="89"/>
      <c r="M745" s="89"/>
      <c r="N745" s="41"/>
    </row>
    <row r="746" spans="2:14" x14ac:dyDescent="0.2">
      <c r="B746" s="26"/>
      <c r="C746" s="26"/>
      <c r="D746" s="41"/>
      <c r="E746" s="41"/>
      <c r="F746" s="89"/>
      <c r="G746" s="89"/>
      <c r="H746" s="89"/>
      <c r="I746" s="89"/>
      <c r="J746" s="89"/>
      <c r="K746" s="89"/>
      <c r="L746" s="89"/>
      <c r="M746" s="89"/>
      <c r="N746" s="41"/>
    </row>
    <row r="747" spans="2:14" x14ac:dyDescent="0.2">
      <c r="B747" s="26"/>
      <c r="C747" s="26"/>
      <c r="D747" s="41"/>
      <c r="E747" s="41"/>
      <c r="F747" s="89"/>
      <c r="G747" s="89"/>
      <c r="H747" s="89"/>
      <c r="I747" s="89"/>
      <c r="J747" s="89"/>
      <c r="K747" s="89"/>
      <c r="L747" s="89"/>
      <c r="M747" s="89"/>
      <c r="N747" s="41"/>
    </row>
    <row r="748" spans="2:14" x14ac:dyDescent="0.2">
      <c r="B748" s="26"/>
      <c r="C748" s="26"/>
      <c r="D748" s="41"/>
      <c r="E748" s="41"/>
      <c r="F748" s="89"/>
      <c r="G748" s="89"/>
      <c r="H748" s="89"/>
      <c r="I748" s="89"/>
      <c r="J748" s="89"/>
      <c r="K748" s="89"/>
      <c r="L748" s="89"/>
      <c r="M748" s="89"/>
      <c r="N748" s="41"/>
    </row>
    <row r="749" spans="2:14" x14ac:dyDescent="0.2">
      <c r="B749" s="26"/>
      <c r="C749" s="26"/>
      <c r="D749" s="41"/>
      <c r="E749" s="41"/>
      <c r="F749" s="89"/>
      <c r="G749" s="89"/>
      <c r="H749" s="89"/>
      <c r="I749" s="89"/>
      <c r="J749" s="89"/>
      <c r="K749" s="89"/>
      <c r="L749" s="89"/>
      <c r="M749" s="89"/>
      <c r="N749" s="41"/>
    </row>
    <row r="750" spans="2:14" x14ac:dyDescent="0.2">
      <c r="B750" s="26"/>
      <c r="C750" s="26"/>
      <c r="D750" s="41"/>
      <c r="E750" s="41"/>
      <c r="F750" s="89"/>
      <c r="G750" s="89"/>
      <c r="H750" s="89"/>
      <c r="I750" s="89"/>
      <c r="J750" s="89"/>
      <c r="K750" s="89"/>
      <c r="L750" s="89"/>
      <c r="M750" s="89"/>
      <c r="N750" s="41"/>
    </row>
    <row r="751" spans="2:14" x14ac:dyDescent="0.2">
      <c r="B751" s="26"/>
      <c r="C751" s="26"/>
      <c r="D751" s="41"/>
      <c r="E751" s="41"/>
      <c r="F751" s="89"/>
      <c r="G751" s="89"/>
      <c r="H751" s="89"/>
      <c r="I751" s="89"/>
      <c r="J751" s="89"/>
      <c r="K751" s="89"/>
      <c r="L751" s="89"/>
      <c r="M751" s="89"/>
      <c r="N751" s="41"/>
    </row>
    <row r="752" spans="2:14" x14ac:dyDescent="0.2">
      <c r="B752" s="26"/>
      <c r="C752" s="26"/>
      <c r="D752" s="41"/>
      <c r="E752" s="41"/>
      <c r="F752" s="89"/>
      <c r="G752" s="89"/>
      <c r="H752" s="89"/>
      <c r="I752" s="89"/>
      <c r="J752" s="89"/>
      <c r="K752" s="89"/>
      <c r="L752" s="89"/>
      <c r="M752" s="89"/>
      <c r="N752" s="41"/>
    </row>
    <row r="753" spans="2:14" x14ac:dyDescent="0.2">
      <c r="B753" s="26"/>
      <c r="C753" s="26"/>
      <c r="D753" s="41"/>
      <c r="E753" s="41"/>
      <c r="F753" s="89"/>
      <c r="G753" s="89"/>
      <c r="H753" s="89"/>
      <c r="I753" s="89"/>
      <c r="J753" s="89"/>
      <c r="K753" s="89"/>
      <c r="L753" s="89"/>
      <c r="M753" s="89"/>
      <c r="N753" s="41"/>
    </row>
    <row r="754" spans="2:14" x14ac:dyDescent="0.2">
      <c r="B754" s="26"/>
      <c r="C754" s="26"/>
      <c r="D754" s="41"/>
      <c r="E754" s="41"/>
      <c r="F754" s="89"/>
      <c r="G754" s="89"/>
      <c r="H754" s="89"/>
      <c r="I754" s="89"/>
      <c r="J754" s="89"/>
      <c r="K754" s="89"/>
      <c r="L754" s="89"/>
      <c r="M754" s="89"/>
      <c r="N754" s="41"/>
    </row>
    <row r="755" spans="2:14" x14ac:dyDescent="0.2">
      <c r="B755" s="26"/>
      <c r="C755" s="26"/>
      <c r="D755" s="41"/>
      <c r="E755" s="41"/>
      <c r="F755" s="89"/>
      <c r="G755" s="89"/>
      <c r="H755" s="89"/>
      <c r="I755" s="89"/>
      <c r="J755" s="89"/>
      <c r="K755" s="89"/>
      <c r="L755" s="89"/>
      <c r="M755" s="89"/>
      <c r="N755" s="41"/>
    </row>
    <row r="756" spans="2:14" x14ac:dyDescent="0.2">
      <c r="B756" s="26"/>
      <c r="C756" s="26"/>
      <c r="D756" s="41"/>
      <c r="E756" s="41"/>
      <c r="F756" s="89"/>
      <c r="G756" s="89"/>
      <c r="H756" s="89"/>
      <c r="I756" s="89"/>
      <c r="J756" s="89"/>
      <c r="K756" s="89"/>
      <c r="L756" s="89"/>
      <c r="M756" s="89"/>
      <c r="N756" s="41"/>
    </row>
    <row r="757" spans="2:14" x14ac:dyDescent="0.2">
      <c r="B757" s="26"/>
      <c r="C757" s="26"/>
      <c r="D757" s="41"/>
      <c r="E757" s="41"/>
      <c r="F757" s="89"/>
      <c r="G757" s="89"/>
      <c r="H757" s="89"/>
      <c r="I757" s="89"/>
      <c r="J757" s="89"/>
      <c r="K757" s="89"/>
      <c r="L757" s="89"/>
      <c r="M757" s="89"/>
      <c r="N757" s="41"/>
    </row>
    <row r="758" spans="2:14" x14ac:dyDescent="0.2">
      <c r="B758" s="26"/>
      <c r="C758" s="26"/>
      <c r="D758" s="41"/>
      <c r="E758" s="41"/>
      <c r="F758" s="89"/>
      <c r="G758" s="89"/>
      <c r="H758" s="89"/>
      <c r="I758" s="89"/>
      <c r="J758" s="89"/>
      <c r="K758" s="89"/>
      <c r="L758" s="89"/>
      <c r="M758" s="89"/>
      <c r="N758" s="41"/>
    </row>
    <row r="759" spans="2:14" x14ac:dyDescent="0.2">
      <c r="B759" s="26"/>
      <c r="C759" s="26"/>
      <c r="D759" s="41"/>
      <c r="E759" s="41"/>
      <c r="F759" s="89"/>
      <c r="G759" s="89"/>
      <c r="H759" s="89"/>
      <c r="I759" s="89"/>
      <c r="J759" s="89"/>
      <c r="K759" s="89"/>
      <c r="L759" s="89"/>
      <c r="M759" s="89"/>
      <c r="N759" s="41"/>
    </row>
    <row r="760" spans="2:14" x14ac:dyDescent="0.2">
      <c r="B760" s="26"/>
      <c r="C760" s="26"/>
      <c r="D760" s="41"/>
      <c r="E760" s="41"/>
      <c r="F760" s="89"/>
      <c r="G760" s="89"/>
      <c r="H760" s="89"/>
      <c r="I760" s="89"/>
      <c r="J760" s="89"/>
      <c r="K760" s="89"/>
      <c r="L760" s="89"/>
      <c r="M760" s="89"/>
      <c r="N760" s="41"/>
    </row>
    <row r="761" spans="2:14" x14ac:dyDescent="0.2">
      <c r="B761" s="26"/>
      <c r="C761" s="26"/>
      <c r="D761" s="41"/>
      <c r="E761" s="41"/>
      <c r="F761" s="89"/>
      <c r="G761" s="89"/>
      <c r="H761" s="89"/>
      <c r="I761" s="89"/>
      <c r="J761" s="89"/>
      <c r="K761" s="89"/>
      <c r="L761" s="89"/>
      <c r="M761" s="89"/>
      <c r="N761" s="41"/>
    </row>
    <row r="762" spans="2:14" x14ac:dyDescent="0.2">
      <c r="B762" s="26"/>
      <c r="C762" s="26"/>
      <c r="D762" s="41"/>
      <c r="E762" s="41"/>
      <c r="F762" s="89"/>
      <c r="G762" s="89"/>
      <c r="H762" s="89"/>
      <c r="I762" s="89"/>
      <c r="J762" s="89"/>
      <c r="K762" s="89"/>
      <c r="L762" s="89"/>
      <c r="M762" s="89"/>
      <c r="N762" s="41"/>
    </row>
    <row r="763" spans="2:14" x14ac:dyDescent="0.2">
      <c r="B763" s="26"/>
      <c r="C763" s="26"/>
      <c r="D763" s="41"/>
      <c r="E763" s="41"/>
      <c r="F763" s="89"/>
      <c r="G763" s="89"/>
      <c r="H763" s="89"/>
      <c r="I763" s="89"/>
      <c r="J763" s="89"/>
      <c r="K763" s="89"/>
      <c r="L763" s="89"/>
      <c r="M763" s="89"/>
      <c r="N763" s="41"/>
    </row>
    <row r="764" spans="2:14" x14ac:dyDescent="0.2">
      <c r="B764" s="26"/>
      <c r="C764" s="26"/>
      <c r="D764" s="41"/>
      <c r="E764" s="41"/>
      <c r="F764" s="89"/>
      <c r="G764" s="89"/>
      <c r="H764" s="89"/>
      <c r="I764" s="89"/>
      <c r="J764" s="89"/>
      <c r="K764" s="89"/>
      <c r="L764" s="89"/>
      <c r="M764" s="89"/>
      <c r="N764" s="41"/>
    </row>
    <row r="765" spans="2:14" x14ac:dyDescent="0.2">
      <c r="B765" s="26"/>
      <c r="C765" s="26"/>
      <c r="D765" s="41"/>
      <c r="E765" s="41"/>
      <c r="F765" s="89"/>
      <c r="G765" s="89"/>
      <c r="H765" s="89"/>
      <c r="I765" s="89"/>
      <c r="J765" s="89"/>
      <c r="K765" s="89"/>
      <c r="L765" s="89"/>
      <c r="M765" s="89"/>
      <c r="N765" s="41"/>
    </row>
    <row r="766" spans="2:14" x14ac:dyDescent="0.2">
      <c r="B766" s="26"/>
      <c r="C766" s="26"/>
      <c r="D766" s="41"/>
      <c r="E766" s="41"/>
      <c r="F766" s="89"/>
      <c r="G766" s="89"/>
      <c r="H766" s="89"/>
      <c r="I766" s="89"/>
      <c r="J766" s="89"/>
      <c r="K766" s="89"/>
      <c r="L766" s="89"/>
      <c r="M766" s="89"/>
      <c r="N766" s="41"/>
    </row>
    <row r="767" spans="2:14" x14ac:dyDescent="0.2">
      <c r="B767" s="26"/>
      <c r="C767" s="26"/>
      <c r="D767" s="41"/>
      <c r="E767" s="41"/>
      <c r="F767" s="89"/>
      <c r="G767" s="89"/>
      <c r="H767" s="89"/>
      <c r="I767" s="89"/>
      <c r="J767" s="89"/>
      <c r="K767" s="89"/>
      <c r="L767" s="89"/>
      <c r="M767" s="89"/>
      <c r="N767" s="41"/>
    </row>
    <row r="768" spans="2:14" x14ac:dyDescent="0.2">
      <c r="B768" s="26"/>
      <c r="C768" s="26"/>
      <c r="D768" s="41"/>
      <c r="E768" s="41"/>
      <c r="F768" s="89"/>
      <c r="G768" s="89"/>
      <c r="H768" s="89"/>
      <c r="I768" s="89"/>
      <c r="J768" s="89"/>
      <c r="K768" s="89"/>
      <c r="L768" s="89"/>
      <c r="M768" s="89"/>
      <c r="N768" s="41"/>
    </row>
    <row r="769" spans="2:14" x14ac:dyDescent="0.2">
      <c r="B769" s="26"/>
      <c r="C769" s="26"/>
      <c r="D769" s="41"/>
      <c r="E769" s="41"/>
      <c r="F769" s="89"/>
      <c r="G769" s="89"/>
      <c r="H769" s="89"/>
      <c r="I769" s="89"/>
      <c r="J769" s="89"/>
      <c r="K769" s="89"/>
      <c r="L769" s="89"/>
      <c r="M769" s="89"/>
      <c r="N769" s="41"/>
    </row>
    <row r="770" spans="2:14" x14ac:dyDescent="0.2">
      <c r="B770" s="26"/>
      <c r="C770" s="26"/>
      <c r="D770" s="41"/>
      <c r="E770" s="41"/>
      <c r="F770" s="89"/>
      <c r="G770" s="89"/>
      <c r="H770" s="89"/>
      <c r="I770" s="89"/>
      <c r="J770" s="89"/>
      <c r="K770" s="89"/>
      <c r="L770" s="89"/>
      <c r="M770" s="89"/>
      <c r="N770" s="41"/>
    </row>
    <row r="771" spans="2:14" x14ac:dyDescent="0.2">
      <c r="B771" s="26"/>
      <c r="C771" s="26"/>
      <c r="D771" s="41"/>
      <c r="E771" s="41"/>
      <c r="F771" s="89"/>
      <c r="G771" s="89"/>
      <c r="H771" s="89"/>
      <c r="I771" s="89"/>
      <c r="J771" s="89"/>
      <c r="K771" s="89"/>
      <c r="L771" s="89"/>
      <c r="M771" s="89"/>
      <c r="N771" s="41"/>
    </row>
    <row r="772" spans="2:14" x14ac:dyDescent="0.2">
      <c r="B772" s="26"/>
      <c r="C772" s="26"/>
      <c r="D772" s="41"/>
      <c r="E772" s="41"/>
      <c r="F772" s="89"/>
      <c r="G772" s="89"/>
      <c r="H772" s="89"/>
      <c r="I772" s="89"/>
      <c r="J772" s="89"/>
      <c r="K772" s="89"/>
      <c r="L772" s="89"/>
      <c r="M772" s="89"/>
      <c r="N772" s="41"/>
    </row>
    <row r="773" spans="2:14" x14ac:dyDescent="0.2">
      <c r="B773" s="26"/>
      <c r="C773" s="26"/>
      <c r="D773" s="41"/>
      <c r="E773" s="41"/>
      <c r="F773" s="89"/>
      <c r="G773" s="89"/>
      <c r="H773" s="89"/>
      <c r="I773" s="89"/>
      <c r="J773" s="89"/>
      <c r="K773" s="89"/>
      <c r="L773" s="89"/>
      <c r="M773" s="89"/>
      <c r="N773" s="41"/>
    </row>
    <row r="774" spans="2:14" x14ac:dyDescent="0.2">
      <c r="B774" s="26"/>
      <c r="C774" s="26"/>
      <c r="D774" s="41"/>
      <c r="E774" s="41"/>
      <c r="F774" s="89"/>
      <c r="G774" s="89"/>
      <c r="H774" s="89"/>
      <c r="I774" s="89"/>
      <c r="J774" s="89"/>
      <c r="K774" s="89"/>
      <c r="L774" s="89"/>
      <c r="M774" s="89"/>
      <c r="N774" s="41"/>
    </row>
    <row r="775" spans="2:14" x14ac:dyDescent="0.2">
      <c r="B775" s="26"/>
      <c r="C775" s="26"/>
      <c r="D775" s="41"/>
      <c r="E775" s="41"/>
      <c r="F775" s="89"/>
      <c r="G775" s="89"/>
      <c r="H775" s="89"/>
      <c r="I775" s="89"/>
      <c r="J775" s="89"/>
      <c r="K775" s="89"/>
      <c r="L775" s="89"/>
      <c r="M775" s="89"/>
      <c r="N775" s="41"/>
    </row>
    <row r="776" spans="2:14" x14ac:dyDescent="0.2">
      <c r="B776" s="26"/>
      <c r="C776" s="26"/>
      <c r="D776" s="41"/>
      <c r="E776" s="41"/>
      <c r="F776" s="89"/>
      <c r="G776" s="89"/>
      <c r="H776" s="89"/>
      <c r="I776" s="89"/>
      <c r="J776" s="89"/>
      <c r="K776" s="89"/>
      <c r="L776" s="89"/>
      <c r="M776" s="89"/>
      <c r="N776" s="41"/>
    </row>
    <row r="777" spans="2:14" x14ac:dyDescent="0.2">
      <c r="B777" s="26"/>
      <c r="C777" s="26"/>
      <c r="D777" s="41"/>
      <c r="E777" s="41"/>
      <c r="F777" s="89"/>
      <c r="G777" s="89"/>
      <c r="H777" s="89"/>
      <c r="I777" s="89"/>
      <c r="J777" s="89"/>
      <c r="K777" s="89"/>
      <c r="L777" s="89"/>
      <c r="M777" s="89"/>
      <c r="N777" s="41"/>
    </row>
    <row r="778" spans="2:14" x14ac:dyDescent="0.2">
      <c r="B778" s="26"/>
      <c r="C778" s="26"/>
      <c r="D778" s="41"/>
      <c r="E778" s="41"/>
      <c r="F778" s="89"/>
      <c r="G778" s="89"/>
      <c r="H778" s="89"/>
      <c r="I778" s="89"/>
      <c r="J778" s="89"/>
      <c r="K778" s="89"/>
      <c r="L778" s="89"/>
      <c r="M778" s="89"/>
      <c r="N778" s="41"/>
    </row>
    <row r="779" spans="2:14" x14ac:dyDescent="0.2">
      <c r="B779" s="26"/>
      <c r="C779" s="26"/>
      <c r="D779" s="41"/>
      <c r="E779" s="41"/>
      <c r="F779" s="89"/>
      <c r="G779" s="89"/>
      <c r="H779" s="89"/>
      <c r="I779" s="89"/>
      <c r="J779" s="89"/>
      <c r="K779" s="89"/>
      <c r="L779" s="89"/>
      <c r="M779" s="89"/>
      <c r="N779" s="41"/>
    </row>
    <row r="780" spans="2:14" x14ac:dyDescent="0.2">
      <c r="B780" s="26"/>
      <c r="C780" s="26"/>
      <c r="D780" s="41"/>
      <c r="E780" s="41"/>
      <c r="F780" s="89"/>
      <c r="G780" s="89"/>
      <c r="H780" s="89"/>
      <c r="I780" s="89"/>
      <c r="J780" s="89"/>
      <c r="K780" s="89"/>
      <c r="L780" s="89"/>
      <c r="M780" s="89"/>
      <c r="N780" s="41"/>
    </row>
    <row r="781" spans="2:14" x14ac:dyDescent="0.2">
      <c r="B781" s="26"/>
      <c r="C781" s="26"/>
      <c r="D781" s="41"/>
      <c r="E781" s="41"/>
      <c r="F781" s="89"/>
      <c r="G781" s="89"/>
      <c r="H781" s="89"/>
      <c r="I781" s="89"/>
      <c r="J781" s="89"/>
      <c r="K781" s="89"/>
      <c r="L781" s="89"/>
      <c r="M781" s="89"/>
      <c r="N781" s="41"/>
    </row>
    <row r="782" spans="2:14" x14ac:dyDescent="0.2">
      <c r="B782" s="26"/>
      <c r="C782" s="26"/>
      <c r="D782" s="41"/>
      <c r="E782" s="41"/>
      <c r="F782" s="89"/>
      <c r="G782" s="89"/>
      <c r="H782" s="89"/>
      <c r="I782" s="89"/>
      <c r="J782" s="89"/>
      <c r="K782" s="89"/>
      <c r="L782" s="89"/>
      <c r="M782" s="89"/>
      <c r="N782" s="41"/>
    </row>
    <row r="783" spans="2:14" x14ac:dyDescent="0.2">
      <c r="B783" s="26"/>
      <c r="C783" s="26"/>
      <c r="D783" s="41"/>
      <c r="E783" s="41"/>
      <c r="F783" s="89"/>
      <c r="G783" s="89"/>
      <c r="H783" s="89"/>
      <c r="I783" s="89"/>
      <c r="J783" s="89"/>
      <c r="K783" s="89"/>
      <c r="L783" s="89"/>
      <c r="M783" s="89"/>
      <c r="N783" s="41"/>
    </row>
    <row r="784" spans="2:14" x14ac:dyDescent="0.2">
      <c r="B784" s="26"/>
      <c r="C784" s="26"/>
      <c r="D784" s="41"/>
      <c r="E784" s="41"/>
      <c r="F784" s="89"/>
      <c r="G784" s="89"/>
      <c r="H784" s="89"/>
      <c r="I784" s="89"/>
      <c r="J784" s="89"/>
      <c r="K784" s="89"/>
      <c r="L784" s="89"/>
      <c r="M784" s="89"/>
      <c r="N784" s="41"/>
    </row>
    <row r="785" spans="2:14" x14ac:dyDescent="0.2">
      <c r="B785" s="26"/>
      <c r="C785" s="26"/>
      <c r="D785" s="41"/>
      <c r="E785" s="41"/>
      <c r="F785" s="89"/>
      <c r="G785" s="89"/>
      <c r="H785" s="89"/>
      <c r="I785" s="89"/>
      <c r="J785" s="89"/>
      <c r="K785" s="89"/>
      <c r="L785" s="89"/>
      <c r="M785" s="89"/>
      <c r="N785" s="41"/>
    </row>
    <row r="786" spans="2:14" x14ac:dyDescent="0.2">
      <c r="B786" s="26"/>
      <c r="C786" s="26"/>
      <c r="D786" s="41"/>
      <c r="E786" s="41"/>
      <c r="F786" s="89"/>
      <c r="G786" s="89"/>
      <c r="H786" s="89"/>
      <c r="I786" s="89"/>
      <c r="J786" s="89"/>
      <c r="K786" s="89"/>
      <c r="L786" s="89"/>
      <c r="M786" s="89"/>
      <c r="N786" s="41"/>
    </row>
    <row r="787" spans="2:14" x14ac:dyDescent="0.2">
      <c r="B787" s="26"/>
      <c r="C787" s="26"/>
      <c r="D787" s="41"/>
      <c r="E787" s="41"/>
      <c r="F787" s="89"/>
      <c r="G787" s="89"/>
      <c r="H787" s="89"/>
      <c r="I787" s="89"/>
      <c r="J787" s="89"/>
      <c r="K787" s="89"/>
      <c r="L787" s="89"/>
      <c r="M787" s="89"/>
      <c r="N787" s="41"/>
    </row>
    <row r="788" spans="2:14" x14ac:dyDescent="0.2">
      <c r="B788" s="26"/>
      <c r="C788" s="26"/>
      <c r="D788" s="41"/>
      <c r="E788" s="41"/>
      <c r="F788" s="89"/>
      <c r="G788" s="89"/>
      <c r="H788" s="89"/>
      <c r="I788" s="89"/>
      <c r="J788" s="89"/>
      <c r="K788" s="89"/>
      <c r="L788" s="89"/>
      <c r="M788" s="89"/>
      <c r="N788" s="41"/>
    </row>
    <row r="789" spans="2:14" x14ac:dyDescent="0.2">
      <c r="B789" s="26"/>
      <c r="C789" s="26"/>
      <c r="D789" s="41"/>
      <c r="E789" s="41"/>
      <c r="F789" s="89"/>
      <c r="G789" s="89"/>
      <c r="H789" s="89"/>
      <c r="I789" s="89"/>
      <c r="J789" s="89"/>
      <c r="K789" s="89"/>
      <c r="L789" s="89"/>
      <c r="M789" s="89"/>
      <c r="N789" s="41"/>
    </row>
    <row r="790" spans="2:14" x14ac:dyDescent="0.2">
      <c r="B790" s="26"/>
      <c r="C790" s="26"/>
      <c r="D790" s="41"/>
      <c r="E790" s="41"/>
      <c r="F790" s="89"/>
      <c r="G790" s="89"/>
      <c r="H790" s="89"/>
      <c r="I790" s="89"/>
      <c r="J790" s="89"/>
      <c r="K790" s="89"/>
      <c r="L790" s="89"/>
      <c r="M790" s="89"/>
      <c r="N790" s="41"/>
    </row>
    <row r="791" spans="2:14" x14ac:dyDescent="0.2">
      <c r="B791" s="26"/>
      <c r="C791" s="26"/>
      <c r="D791" s="41"/>
      <c r="E791" s="41"/>
      <c r="F791" s="89"/>
      <c r="G791" s="89"/>
      <c r="H791" s="89"/>
      <c r="I791" s="89"/>
      <c r="J791" s="89"/>
      <c r="K791" s="89"/>
      <c r="L791" s="89"/>
      <c r="M791" s="89"/>
      <c r="N791" s="41"/>
    </row>
    <row r="792" spans="2:14" x14ac:dyDescent="0.2">
      <c r="B792" s="26"/>
      <c r="C792" s="26"/>
      <c r="D792" s="41"/>
      <c r="E792" s="41"/>
      <c r="F792" s="89"/>
      <c r="G792" s="89"/>
      <c r="H792" s="89"/>
      <c r="I792" s="89"/>
      <c r="J792" s="89"/>
      <c r="K792" s="89"/>
      <c r="L792" s="89"/>
      <c r="M792" s="89"/>
      <c r="N792" s="41"/>
    </row>
    <row r="793" spans="2:14" x14ac:dyDescent="0.2">
      <c r="B793" s="26"/>
      <c r="C793" s="26"/>
      <c r="D793" s="41"/>
      <c r="E793" s="41"/>
      <c r="F793" s="89"/>
      <c r="G793" s="89"/>
      <c r="H793" s="89"/>
      <c r="I793" s="89"/>
      <c r="J793" s="89"/>
      <c r="K793" s="89"/>
      <c r="L793" s="89"/>
      <c r="M793" s="89"/>
      <c r="N793" s="41"/>
    </row>
    <row r="794" spans="2:14" x14ac:dyDescent="0.2">
      <c r="B794" s="26"/>
      <c r="C794" s="26"/>
      <c r="D794" s="41"/>
      <c r="E794" s="41"/>
      <c r="F794" s="89"/>
      <c r="G794" s="89"/>
      <c r="H794" s="89"/>
      <c r="I794" s="89"/>
      <c r="J794" s="89"/>
      <c r="K794" s="89"/>
      <c r="L794" s="89"/>
      <c r="M794" s="89"/>
      <c r="N794" s="41"/>
    </row>
    <row r="795" spans="2:14" x14ac:dyDescent="0.2">
      <c r="B795" s="26"/>
      <c r="C795" s="26"/>
      <c r="D795" s="41"/>
      <c r="E795" s="41"/>
      <c r="F795" s="89"/>
      <c r="G795" s="89"/>
      <c r="H795" s="89"/>
      <c r="I795" s="89"/>
      <c r="J795" s="89"/>
      <c r="K795" s="89"/>
      <c r="L795" s="89"/>
      <c r="M795" s="89"/>
      <c r="N795" s="41"/>
    </row>
    <row r="796" spans="2:14" x14ac:dyDescent="0.2">
      <c r="B796" s="26"/>
      <c r="C796" s="26"/>
      <c r="D796" s="41"/>
      <c r="E796" s="41"/>
      <c r="F796" s="89"/>
      <c r="G796" s="89"/>
      <c r="H796" s="89"/>
      <c r="I796" s="89"/>
      <c r="J796" s="89"/>
      <c r="K796" s="89"/>
      <c r="L796" s="89"/>
      <c r="M796" s="89"/>
      <c r="N796" s="41"/>
    </row>
    <row r="797" spans="2:14" x14ac:dyDescent="0.2">
      <c r="B797" s="26"/>
      <c r="C797" s="26"/>
      <c r="D797" s="41"/>
      <c r="E797" s="41"/>
      <c r="F797" s="89"/>
      <c r="G797" s="89"/>
      <c r="H797" s="89"/>
      <c r="I797" s="89"/>
      <c r="J797" s="89"/>
      <c r="K797" s="89"/>
      <c r="L797" s="89"/>
      <c r="M797" s="89"/>
      <c r="N797" s="41"/>
    </row>
    <row r="798" spans="2:14" x14ac:dyDescent="0.2">
      <c r="B798" s="26"/>
      <c r="C798" s="26"/>
      <c r="D798" s="41"/>
      <c r="E798" s="41"/>
      <c r="F798" s="89"/>
      <c r="G798" s="89"/>
      <c r="H798" s="89"/>
      <c r="I798" s="89"/>
      <c r="J798" s="89"/>
      <c r="K798" s="89"/>
      <c r="L798" s="89"/>
      <c r="M798" s="89"/>
      <c r="N798" s="41"/>
    </row>
    <row r="799" spans="2:14" x14ac:dyDescent="0.2">
      <c r="B799" s="26"/>
      <c r="C799" s="26"/>
      <c r="D799" s="41"/>
      <c r="E799" s="41"/>
      <c r="F799" s="89"/>
      <c r="G799" s="89"/>
      <c r="H799" s="89"/>
      <c r="I799" s="89"/>
      <c r="J799" s="89"/>
      <c r="K799" s="89"/>
      <c r="L799" s="89"/>
      <c r="M799" s="89"/>
      <c r="N799" s="41"/>
    </row>
    <row r="800" spans="2:14" x14ac:dyDescent="0.2">
      <c r="B800" s="26"/>
      <c r="C800" s="26"/>
      <c r="D800" s="41"/>
      <c r="E800" s="41"/>
      <c r="F800" s="89"/>
      <c r="G800" s="89"/>
      <c r="H800" s="89"/>
      <c r="I800" s="89"/>
      <c r="J800" s="89"/>
      <c r="K800" s="89"/>
      <c r="L800" s="89"/>
      <c r="M800" s="89"/>
      <c r="N800" s="41"/>
    </row>
    <row r="801" spans="2:14" x14ac:dyDescent="0.2">
      <c r="B801" s="26"/>
      <c r="C801" s="26"/>
      <c r="D801" s="41"/>
      <c r="E801" s="41"/>
      <c r="F801" s="89"/>
      <c r="G801" s="89"/>
      <c r="H801" s="89"/>
      <c r="I801" s="89"/>
      <c r="J801" s="89"/>
      <c r="K801" s="89"/>
      <c r="L801" s="89"/>
      <c r="M801" s="89"/>
      <c r="N801" s="41"/>
    </row>
    <row r="802" spans="2:14" x14ac:dyDescent="0.2">
      <c r="B802" s="26"/>
      <c r="C802" s="26"/>
      <c r="D802" s="41"/>
      <c r="E802" s="41"/>
      <c r="F802" s="89"/>
      <c r="G802" s="89"/>
      <c r="H802" s="89"/>
      <c r="I802" s="89"/>
      <c r="J802" s="89"/>
      <c r="K802" s="89"/>
      <c r="L802" s="89"/>
      <c r="M802" s="89"/>
      <c r="N802" s="41"/>
    </row>
    <row r="803" spans="2:14" x14ac:dyDescent="0.2">
      <c r="B803" s="26"/>
      <c r="C803" s="26"/>
      <c r="D803" s="41"/>
      <c r="E803" s="41"/>
      <c r="F803" s="89"/>
      <c r="G803" s="89"/>
      <c r="H803" s="89"/>
      <c r="I803" s="89"/>
      <c r="J803" s="89"/>
      <c r="K803" s="89"/>
      <c r="L803" s="89"/>
      <c r="M803" s="89"/>
      <c r="N803" s="41"/>
    </row>
    <row r="804" spans="2:14" x14ac:dyDescent="0.2">
      <c r="B804" s="26"/>
      <c r="C804" s="26"/>
      <c r="D804" s="41"/>
      <c r="E804" s="41"/>
      <c r="F804" s="89"/>
      <c r="G804" s="89"/>
      <c r="H804" s="89"/>
      <c r="I804" s="89"/>
      <c r="J804" s="89"/>
      <c r="K804" s="89"/>
      <c r="L804" s="89"/>
      <c r="M804" s="89"/>
      <c r="N804" s="41"/>
    </row>
    <row r="805" spans="2:14" x14ac:dyDescent="0.2">
      <c r="B805" s="26"/>
      <c r="C805" s="26"/>
      <c r="D805" s="41"/>
      <c r="E805" s="41"/>
      <c r="F805" s="89"/>
      <c r="G805" s="89"/>
      <c r="H805" s="89"/>
      <c r="I805" s="89"/>
      <c r="J805" s="89"/>
      <c r="K805" s="89"/>
      <c r="L805" s="89"/>
      <c r="M805" s="89"/>
      <c r="N805" s="41"/>
    </row>
    <row r="806" spans="2:14" x14ac:dyDescent="0.2">
      <c r="B806" s="26"/>
      <c r="C806" s="26"/>
      <c r="D806" s="41"/>
      <c r="E806" s="41"/>
      <c r="F806" s="89"/>
      <c r="G806" s="89"/>
      <c r="H806" s="89"/>
      <c r="I806" s="89"/>
      <c r="J806" s="89"/>
      <c r="K806" s="89"/>
      <c r="L806" s="89"/>
      <c r="M806" s="89"/>
      <c r="N806" s="41"/>
    </row>
    <row r="807" spans="2:14" x14ac:dyDescent="0.2">
      <c r="B807" s="26"/>
      <c r="C807" s="26"/>
      <c r="D807" s="41"/>
      <c r="E807" s="41"/>
      <c r="F807" s="89"/>
      <c r="G807" s="89"/>
      <c r="H807" s="89"/>
      <c r="I807" s="89"/>
      <c r="J807" s="89"/>
      <c r="K807" s="89"/>
      <c r="L807" s="89"/>
      <c r="M807" s="89"/>
      <c r="N807" s="41"/>
    </row>
    <row r="808" spans="2:14" x14ac:dyDescent="0.2">
      <c r="B808" s="26"/>
      <c r="C808" s="26"/>
      <c r="D808" s="41"/>
      <c r="E808" s="41"/>
      <c r="F808" s="89"/>
      <c r="G808" s="89"/>
      <c r="H808" s="89"/>
      <c r="I808" s="89"/>
      <c r="J808" s="89"/>
      <c r="K808" s="89"/>
      <c r="L808" s="89"/>
      <c r="M808" s="89"/>
      <c r="N808" s="41"/>
    </row>
    <row r="809" spans="2:14" x14ac:dyDescent="0.2">
      <c r="B809" s="26"/>
      <c r="C809" s="26"/>
      <c r="D809" s="41"/>
      <c r="E809" s="41"/>
      <c r="F809" s="89"/>
      <c r="G809" s="89"/>
      <c r="H809" s="89"/>
      <c r="I809" s="89"/>
      <c r="J809" s="89"/>
      <c r="K809" s="89"/>
      <c r="L809" s="89"/>
      <c r="M809" s="89"/>
      <c r="N809" s="41"/>
    </row>
    <row r="810" spans="2:14" x14ac:dyDescent="0.2">
      <c r="B810" s="26"/>
      <c r="C810" s="26"/>
      <c r="D810" s="41"/>
      <c r="E810" s="41"/>
      <c r="F810" s="89"/>
      <c r="G810" s="89"/>
      <c r="H810" s="89"/>
      <c r="I810" s="89"/>
      <c r="J810" s="41"/>
      <c r="K810" s="41"/>
      <c r="L810" s="41"/>
      <c r="M810" s="41"/>
    </row>
    <row r="811" spans="2:14" x14ac:dyDescent="0.2">
      <c r="B811" s="26"/>
      <c r="C811" s="26"/>
      <c r="D811" s="41"/>
      <c r="E811" s="41"/>
      <c r="F811" s="89"/>
      <c r="G811" s="89"/>
      <c r="H811" s="89"/>
      <c r="I811" s="89"/>
      <c r="J811" s="41"/>
      <c r="K811" s="41"/>
      <c r="L811" s="41"/>
      <c r="M811" s="41"/>
    </row>
    <row r="812" spans="2:14" x14ac:dyDescent="0.2">
      <c r="B812" s="26"/>
      <c r="C812" s="26"/>
      <c r="D812" s="41"/>
      <c r="E812" s="41"/>
      <c r="F812" s="89"/>
      <c r="G812" s="89"/>
      <c r="H812" s="89"/>
      <c r="I812" s="89"/>
    </row>
    <row r="813" spans="2:14" x14ac:dyDescent="0.2">
      <c r="B813" s="26"/>
      <c r="C813" s="26"/>
      <c r="D813" s="41"/>
      <c r="E813" s="41"/>
      <c r="F813" s="89"/>
      <c r="G813" s="89"/>
      <c r="H813" s="89"/>
      <c r="I813" s="89"/>
    </row>
    <row r="814" spans="2:14" x14ac:dyDescent="0.2">
      <c r="B814" s="26"/>
      <c r="C814" s="26"/>
      <c r="D814" s="41"/>
      <c r="E814" s="41"/>
      <c r="F814" s="89"/>
      <c r="G814" s="89"/>
      <c r="H814" s="89"/>
      <c r="I814" s="89"/>
    </row>
    <row r="815" spans="2:14" x14ac:dyDescent="0.2">
      <c r="B815" s="26"/>
      <c r="C815" s="26"/>
      <c r="D815" s="41"/>
      <c r="E815" s="41"/>
      <c r="F815" s="89"/>
      <c r="G815" s="89"/>
      <c r="H815" s="89"/>
      <c r="I815" s="89"/>
    </row>
    <row r="816" spans="2:14" x14ac:dyDescent="0.2">
      <c r="B816" s="26"/>
      <c r="C816" s="26"/>
      <c r="D816" s="41"/>
      <c r="E816" s="41"/>
      <c r="F816" s="89"/>
      <c r="G816" s="89"/>
      <c r="H816" s="89"/>
      <c r="I816" s="89"/>
    </row>
    <row r="817" spans="2:9" x14ac:dyDescent="0.2">
      <c r="B817" s="26"/>
      <c r="C817" s="26"/>
      <c r="D817" s="41"/>
      <c r="E817" s="41"/>
      <c r="F817" s="89"/>
      <c r="G817" s="89"/>
      <c r="H817" s="89"/>
      <c r="I817" s="89"/>
    </row>
    <row r="818" spans="2:9" x14ac:dyDescent="0.2">
      <c r="B818" s="26"/>
      <c r="C818" s="26"/>
      <c r="D818" s="41"/>
      <c r="E818" s="41"/>
      <c r="F818" s="89"/>
      <c r="G818" s="89"/>
      <c r="H818" s="89"/>
      <c r="I818" s="41"/>
    </row>
    <row r="819" spans="2:9" x14ac:dyDescent="0.2">
      <c r="B819" s="26"/>
      <c r="C819" s="26"/>
      <c r="D819" s="41"/>
      <c r="E819" s="41"/>
      <c r="F819" s="89"/>
      <c r="G819" s="89"/>
      <c r="H819" s="89"/>
      <c r="I819" s="41"/>
    </row>
    <row r="820" spans="2:9" x14ac:dyDescent="0.2">
      <c r="B820" s="26"/>
      <c r="C820" s="26"/>
      <c r="D820" s="41"/>
      <c r="E820" s="41"/>
      <c r="F820" s="89"/>
      <c r="G820" s="89"/>
      <c r="H820" s="89"/>
    </row>
    <row r="821" spans="2:9" x14ac:dyDescent="0.2">
      <c r="B821" s="26"/>
      <c r="C821" s="26"/>
      <c r="D821" s="41"/>
      <c r="E821" s="41"/>
      <c r="F821" s="89"/>
      <c r="G821" s="89"/>
      <c r="H821" s="89"/>
    </row>
    <row r="822" spans="2:9" x14ac:dyDescent="0.2">
      <c r="B822" s="26"/>
      <c r="C822" s="26"/>
      <c r="D822" s="41"/>
      <c r="E822" s="41"/>
      <c r="F822" s="89"/>
      <c r="G822" s="89"/>
      <c r="H822" s="89"/>
    </row>
    <row r="823" spans="2:9" x14ac:dyDescent="0.2">
      <c r="B823" s="26"/>
      <c r="C823" s="26"/>
      <c r="D823" s="41"/>
      <c r="E823" s="41"/>
      <c r="F823" s="89"/>
      <c r="G823" s="89"/>
      <c r="H823" s="89"/>
    </row>
    <row r="824" spans="2:9" x14ac:dyDescent="0.2">
      <c r="B824" s="26"/>
      <c r="C824" s="26"/>
      <c r="D824" s="41"/>
      <c r="E824" s="41"/>
      <c r="F824" s="89"/>
      <c r="G824" s="89"/>
      <c r="H824" s="89"/>
    </row>
    <row r="825" spans="2:9" x14ac:dyDescent="0.2">
      <c r="B825" s="26"/>
      <c r="C825" s="26"/>
      <c r="D825" s="41"/>
      <c r="E825" s="41"/>
      <c r="F825" s="89"/>
      <c r="G825" s="89"/>
      <c r="H825" s="89"/>
    </row>
    <row r="826" spans="2:9" x14ac:dyDescent="0.2">
      <c r="B826" s="26"/>
      <c r="C826" s="26"/>
      <c r="D826" s="41"/>
      <c r="E826" s="41"/>
      <c r="F826" s="89"/>
      <c r="G826" s="89"/>
      <c r="H826" s="89"/>
    </row>
    <row r="827" spans="2:9" x14ac:dyDescent="0.2">
      <c r="B827" s="26"/>
      <c r="C827" s="26"/>
      <c r="D827" s="41"/>
      <c r="E827" s="41"/>
      <c r="F827" s="89"/>
      <c r="G827" s="89"/>
      <c r="H827" s="89"/>
    </row>
    <row r="828" spans="2:9" x14ac:dyDescent="0.2">
      <c r="B828" s="26"/>
      <c r="C828" s="26"/>
      <c r="D828" s="41"/>
      <c r="E828" s="41"/>
      <c r="F828" s="89"/>
      <c r="G828" s="89"/>
      <c r="H828" s="89"/>
    </row>
    <row r="829" spans="2:9" x14ac:dyDescent="0.2">
      <c r="B829" s="26"/>
      <c r="C829" s="26"/>
      <c r="D829" s="41"/>
      <c r="E829" s="41"/>
      <c r="F829" s="89"/>
      <c r="G829" s="89"/>
      <c r="H829" s="89"/>
    </row>
    <row r="830" spans="2:9" x14ac:dyDescent="0.2">
      <c r="B830" s="26"/>
      <c r="C830" s="26"/>
      <c r="D830" s="41"/>
      <c r="E830" s="41"/>
      <c r="F830" s="89"/>
      <c r="G830" s="89"/>
      <c r="H830" s="89"/>
    </row>
    <row r="831" spans="2:9" x14ac:dyDescent="0.2">
      <c r="B831" s="26"/>
      <c r="C831" s="26"/>
      <c r="D831" s="41"/>
      <c r="E831" s="41"/>
      <c r="F831" s="89"/>
      <c r="G831" s="89"/>
      <c r="H831" s="89"/>
    </row>
    <row r="832" spans="2:9" x14ac:dyDescent="0.2">
      <c r="B832" s="26"/>
      <c r="C832" s="26"/>
      <c r="D832" s="41"/>
      <c r="E832" s="41"/>
      <c r="F832" s="89"/>
      <c r="G832" s="89"/>
      <c r="H832" s="89"/>
    </row>
    <row r="833" spans="2:8" x14ac:dyDescent="0.2">
      <c r="B833" s="26"/>
      <c r="C833" s="26"/>
      <c r="D833" s="41"/>
      <c r="E833" s="41"/>
      <c r="F833" s="89"/>
      <c r="G833" s="89"/>
      <c r="H833" s="89"/>
    </row>
    <row r="834" spans="2:8" x14ac:dyDescent="0.2">
      <c r="B834" s="26"/>
      <c r="C834" s="26"/>
      <c r="D834" s="41"/>
      <c r="E834" s="41"/>
      <c r="F834" s="89"/>
      <c r="G834" s="89"/>
      <c r="H834" s="89"/>
    </row>
    <row r="835" spans="2:8" x14ac:dyDescent="0.2">
      <c r="B835" s="26"/>
      <c r="C835" s="26"/>
      <c r="D835" s="41"/>
      <c r="E835" s="41"/>
      <c r="F835" s="89"/>
      <c r="G835" s="89"/>
      <c r="H835" s="89"/>
    </row>
    <row r="836" spans="2:8" x14ac:dyDescent="0.2">
      <c r="B836" s="26"/>
      <c r="C836" s="26"/>
      <c r="D836" s="41"/>
      <c r="E836" s="41"/>
      <c r="F836" s="89"/>
      <c r="G836" s="89"/>
      <c r="H836" s="89"/>
    </row>
    <row r="837" spans="2:8" x14ac:dyDescent="0.2">
      <c r="B837" s="26"/>
      <c r="C837" s="26"/>
      <c r="D837" s="41"/>
      <c r="E837" s="41"/>
      <c r="F837" s="89"/>
      <c r="G837" s="89"/>
      <c r="H837" s="89"/>
    </row>
    <row r="838" spans="2:8" x14ac:dyDescent="0.2">
      <c r="B838" s="26"/>
      <c r="C838" s="26"/>
      <c r="D838" s="41"/>
      <c r="E838" s="41"/>
      <c r="F838" s="89"/>
      <c r="G838" s="89"/>
      <c r="H838" s="89"/>
    </row>
    <row r="839" spans="2:8" x14ac:dyDescent="0.2">
      <c r="B839" s="26"/>
      <c r="C839" s="26"/>
      <c r="D839" s="41"/>
      <c r="E839" s="41"/>
      <c r="F839" s="89"/>
      <c r="G839" s="89"/>
      <c r="H839" s="89"/>
    </row>
    <row r="840" spans="2:8" x14ac:dyDescent="0.2">
      <c r="B840" s="26"/>
      <c r="C840" s="26"/>
      <c r="D840" s="41"/>
      <c r="E840" s="41"/>
      <c r="F840" s="89"/>
      <c r="G840" s="89"/>
      <c r="H840" s="89"/>
    </row>
    <row r="841" spans="2:8" x14ac:dyDescent="0.2">
      <c r="B841" s="26"/>
      <c r="C841" s="26"/>
      <c r="D841" s="41"/>
      <c r="E841" s="41"/>
      <c r="F841" s="89"/>
      <c r="G841" s="89"/>
      <c r="H841" s="89"/>
    </row>
    <row r="842" spans="2:8" x14ac:dyDescent="0.2">
      <c r="B842" s="26"/>
      <c r="C842" s="26"/>
      <c r="D842" s="41"/>
      <c r="E842" s="41"/>
      <c r="F842" s="89"/>
      <c r="G842" s="89"/>
      <c r="H842" s="89"/>
    </row>
    <row r="843" spans="2:8" x14ac:dyDescent="0.2">
      <c r="B843" s="26"/>
      <c r="C843" s="26"/>
      <c r="D843" s="41"/>
      <c r="E843" s="41"/>
      <c r="F843" s="89"/>
      <c r="G843" s="89"/>
      <c r="H843" s="89"/>
    </row>
    <row r="844" spans="2:8" x14ac:dyDescent="0.2">
      <c r="B844" s="26"/>
      <c r="C844" s="26"/>
      <c r="D844" s="41"/>
      <c r="E844" s="41"/>
      <c r="F844" s="89"/>
      <c r="G844" s="89"/>
      <c r="H844" s="89"/>
    </row>
    <row r="845" spans="2:8" x14ac:dyDescent="0.2">
      <c r="B845" s="26"/>
      <c r="C845" s="26"/>
      <c r="D845" s="41"/>
      <c r="E845" s="41"/>
      <c r="F845" s="89"/>
      <c r="G845" s="89"/>
      <c r="H845" s="89"/>
    </row>
    <row r="846" spans="2:8" x14ac:dyDescent="0.2">
      <c r="B846" s="26"/>
      <c r="C846" s="26"/>
      <c r="D846" s="41"/>
      <c r="E846" s="41"/>
      <c r="F846" s="89"/>
      <c r="G846" s="89"/>
      <c r="H846" s="89"/>
    </row>
    <row r="847" spans="2:8" x14ac:dyDescent="0.2">
      <c r="B847" s="26"/>
      <c r="C847" s="26"/>
      <c r="D847" s="41"/>
      <c r="E847" s="41"/>
      <c r="F847" s="89"/>
      <c r="G847" s="89"/>
      <c r="H847" s="89"/>
    </row>
    <row r="848" spans="2:8" x14ac:dyDescent="0.2">
      <c r="B848" s="26"/>
      <c r="C848" s="26"/>
      <c r="D848" s="41"/>
      <c r="E848" s="41"/>
      <c r="F848" s="89"/>
      <c r="G848" s="89"/>
      <c r="H848" s="89"/>
    </row>
    <row r="849" spans="2:8" x14ac:dyDescent="0.2">
      <c r="B849" s="26"/>
      <c r="C849" s="26"/>
      <c r="D849" s="41"/>
      <c r="E849" s="41"/>
      <c r="F849" s="89"/>
      <c r="G849" s="89"/>
      <c r="H849" s="89"/>
    </row>
    <row r="850" spans="2:8" x14ac:dyDescent="0.2">
      <c r="B850" s="26"/>
      <c r="C850" s="26"/>
      <c r="D850" s="41"/>
      <c r="E850" s="41"/>
      <c r="F850" s="89"/>
      <c r="G850" s="89"/>
      <c r="H850" s="89"/>
    </row>
    <row r="851" spans="2:8" x14ac:dyDescent="0.2">
      <c r="B851" s="26"/>
      <c r="C851" s="26"/>
      <c r="D851" s="41"/>
      <c r="E851" s="41"/>
      <c r="F851" s="89"/>
      <c r="G851" s="89"/>
      <c r="H851" s="89"/>
    </row>
    <row r="852" spans="2:8" x14ac:dyDescent="0.2">
      <c r="B852" s="26"/>
      <c r="C852" s="26"/>
      <c r="D852" s="41"/>
      <c r="E852" s="41"/>
      <c r="F852" s="89"/>
      <c r="G852" s="89"/>
      <c r="H852" s="89"/>
    </row>
    <row r="853" spans="2:8" x14ac:dyDescent="0.2">
      <c r="B853" s="26"/>
      <c r="C853" s="26"/>
      <c r="D853" s="41"/>
      <c r="E853" s="41"/>
      <c r="F853" s="89"/>
      <c r="G853" s="89"/>
      <c r="H853" s="89"/>
    </row>
    <row r="854" spans="2:8" x14ac:dyDescent="0.2">
      <c r="B854" s="26"/>
      <c r="C854" s="26"/>
      <c r="D854" s="41"/>
      <c r="E854" s="41"/>
      <c r="F854" s="89"/>
      <c r="G854" s="89"/>
      <c r="H854" s="89"/>
    </row>
    <row r="855" spans="2:8" x14ac:dyDescent="0.2">
      <c r="B855" s="26"/>
      <c r="C855" s="26"/>
      <c r="D855" s="41"/>
      <c r="E855" s="41"/>
      <c r="F855" s="89"/>
      <c r="G855" s="89"/>
      <c r="H855" s="89"/>
    </row>
    <row r="856" spans="2:8" x14ac:dyDescent="0.2">
      <c r="B856" s="26"/>
      <c r="C856" s="26"/>
      <c r="D856" s="41"/>
      <c r="E856" s="41"/>
      <c r="F856" s="89"/>
      <c r="G856" s="89"/>
      <c r="H856" s="89"/>
    </row>
    <row r="857" spans="2:8" x14ac:dyDescent="0.2">
      <c r="B857" s="26"/>
      <c r="C857" s="26"/>
      <c r="D857" s="41"/>
      <c r="E857" s="41"/>
      <c r="F857" s="89"/>
      <c r="G857" s="89"/>
      <c r="H857" s="89"/>
    </row>
    <row r="858" spans="2:8" x14ac:dyDescent="0.2">
      <c r="B858" s="26"/>
      <c r="C858" s="26"/>
      <c r="D858" s="41"/>
      <c r="E858" s="41"/>
      <c r="F858" s="89"/>
      <c r="G858" s="89"/>
      <c r="H858" s="89"/>
    </row>
    <row r="859" spans="2:8" x14ac:dyDescent="0.2">
      <c r="B859" s="26"/>
      <c r="C859" s="26"/>
      <c r="D859" s="41"/>
      <c r="E859" s="41"/>
      <c r="F859" s="89"/>
      <c r="G859" s="89"/>
      <c r="H859" s="89"/>
    </row>
    <row r="860" spans="2:8" x14ac:dyDescent="0.2">
      <c r="B860" s="26"/>
      <c r="C860" s="26"/>
      <c r="D860" s="41"/>
      <c r="E860" s="41"/>
      <c r="F860" s="89"/>
      <c r="G860" s="89"/>
      <c r="H860" s="89"/>
    </row>
    <row r="861" spans="2:8" x14ac:dyDescent="0.2">
      <c r="B861" s="26"/>
      <c r="C861" s="26"/>
      <c r="D861" s="41"/>
      <c r="E861" s="41"/>
      <c r="F861" s="89"/>
      <c r="G861" s="89"/>
      <c r="H861" s="89"/>
    </row>
    <row r="862" spans="2:8" x14ac:dyDescent="0.2">
      <c r="B862" s="26"/>
      <c r="C862" s="26"/>
      <c r="D862" s="41"/>
      <c r="E862" s="41"/>
      <c r="F862" s="89"/>
      <c r="G862" s="89"/>
      <c r="H862" s="89"/>
    </row>
    <row r="863" spans="2:8" x14ac:dyDescent="0.2">
      <c r="B863" s="26"/>
      <c r="C863" s="26"/>
      <c r="D863" s="41"/>
      <c r="E863" s="41"/>
      <c r="F863" s="89"/>
      <c r="G863" s="89"/>
      <c r="H863" s="89"/>
    </row>
    <row r="864" spans="2:8" x14ac:dyDescent="0.2">
      <c r="B864" s="26"/>
      <c r="C864" s="26"/>
      <c r="D864" s="41"/>
      <c r="E864" s="41"/>
      <c r="F864" s="89"/>
      <c r="G864" s="89"/>
      <c r="H864" s="89"/>
    </row>
    <row r="865" spans="2:8" x14ac:dyDescent="0.2">
      <c r="B865" s="26"/>
      <c r="C865" s="26"/>
      <c r="D865" s="41"/>
      <c r="E865" s="41"/>
      <c r="F865" s="89"/>
      <c r="G865" s="89"/>
      <c r="H865" s="89"/>
    </row>
    <row r="866" spans="2:8" x14ac:dyDescent="0.2">
      <c r="B866" s="26"/>
      <c r="C866" s="26"/>
      <c r="D866" s="41"/>
      <c r="E866" s="41"/>
      <c r="F866" s="89"/>
      <c r="G866" s="89"/>
      <c r="H866" s="89"/>
    </row>
    <row r="867" spans="2:8" x14ac:dyDescent="0.2">
      <c r="B867" s="26"/>
      <c r="C867" s="26"/>
      <c r="D867" s="41"/>
      <c r="E867" s="41"/>
      <c r="F867" s="89"/>
      <c r="G867" s="89"/>
      <c r="H867" s="89"/>
    </row>
    <row r="868" spans="2:8" x14ac:dyDescent="0.2">
      <c r="B868" s="26"/>
      <c r="C868" s="26"/>
      <c r="D868" s="41"/>
      <c r="E868" s="41"/>
      <c r="F868" s="89"/>
      <c r="G868" s="89"/>
      <c r="H868" s="89"/>
    </row>
    <row r="869" spans="2:8" x14ac:dyDescent="0.2">
      <c r="B869" s="26"/>
      <c r="C869" s="26"/>
      <c r="D869" s="41"/>
      <c r="E869" s="41"/>
      <c r="F869" s="89"/>
      <c r="G869" s="89"/>
      <c r="H869" s="89"/>
    </row>
    <row r="870" spans="2:8" x14ac:dyDescent="0.2">
      <c r="B870" s="26"/>
      <c r="C870" s="26"/>
      <c r="D870" s="41"/>
      <c r="E870" s="41"/>
      <c r="F870" s="89"/>
      <c r="G870" s="89"/>
      <c r="H870" s="89"/>
    </row>
    <row r="871" spans="2:8" x14ac:dyDescent="0.2">
      <c r="B871" s="26"/>
      <c r="C871" s="26"/>
      <c r="D871" s="41"/>
      <c r="E871" s="41"/>
      <c r="F871" s="89"/>
      <c r="G871" s="89"/>
      <c r="H871" s="89"/>
    </row>
    <row r="872" spans="2:8" x14ac:dyDescent="0.2">
      <c r="B872" s="26"/>
      <c r="C872" s="26"/>
      <c r="D872" s="41"/>
      <c r="E872" s="41"/>
      <c r="F872" s="89"/>
      <c r="G872" s="89"/>
      <c r="H872" s="89"/>
    </row>
    <row r="873" spans="2:8" x14ac:dyDescent="0.2">
      <c r="B873" s="26"/>
      <c r="C873" s="26"/>
      <c r="D873" s="41"/>
      <c r="E873" s="41"/>
      <c r="F873" s="89"/>
      <c r="G873" s="89"/>
      <c r="H873" s="89"/>
    </row>
    <row r="874" spans="2:8" x14ac:dyDescent="0.2">
      <c r="B874" s="26"/>
      <c r="C874" s="26"/>
      <c r="D874" s="41"/>
      <c r="E874" s="41"/>
      <c r="F874" s="89"/>
      <c r="G874" s="89"/>
      <c r="H874" s="89"/>
    </row>
    <row r="875" spans="2:8" x14ac:dyDescent="0.2">
      <c r="B875" s="26"/>
      <c r="C875" s="26"/>
      <c r="D875" s="41"/>
      <c r="E875" s="41"/>
      <c r="F875" s="89"/>
      <c r="G875" s="89"/>
      <c r="H875" s="89"/>
    </row>
    <row r="876" spans="2:8" x14ac:dyDescent="0.2">
      <c r="B876" s="26"/>
      <c r="C876" s="26"/>
      <c r="D876" s="41"/>
      <c r="E876" s="41"/>
      <c r="F876" s="89"/>
      <c r="G876" s="89"/>
      <c r="H876" s="89"/>
    </row>
    <row r="877" spans="2:8" x14ac:dyDescent="0.2">
      <c r="B877" s="26"/>
      <c r="C877" s="26"/>
      <c r="D877" s="41"/>
      <c r="E877" s="41"/>
      <c r="F877" s="89"/>
      <c r="G877" s="89"/>
      <c r="H877" s="89"/>
    </row>
    <row r="878" spans="2:8" x14ac:dyDescent="0.2">
      <c r="B878" s="26"/>
      <c r="C878" s="26"/>
      <c r="D878" s="41"/>
      <c r="E878" s="41"/>
      <c r="F878" s="89"/>
      <c r="G878" s="89"/>
      <c r="H878" s="89"/>
    </row>
    <row r="879" spans="2:8" x14ac:dyDescent="0.2">
      <c r="B879" s="26"/>
      <c r="C879" s="26"/>
      <c r="D879" s="41"/>
      <c r="E879" s="41"/>
      <c r="F879" s="89"/>
      <c r="G879" s="89"/>
      <c r="H879" s="89"/>
    </row>
    <row r="880" spans="2:8" x14ac:dyDescent="0.2">
      <c r="B880" s="26"/>
      <c r="C880" s="26"/>
      <c r="D880" s="41"/>
      <c r="E880" s="41"/>
      <c r="F880" s="89"/>
      <c r="G880" s="89"/>
      <c r="H880" s="89"/>
    </row>
    <row r="881" spans="2:8" x14ac:dyDescent="0.2">
      <c r="B881" s="26"/>
      <c r="C881" s="26"/>
      <c r="D881" s="41"/>
      <c r="E881" s="41"/>
      <c r="F881" s="89"/>
      <c r="G881" s="89"/>
      <c r="H881" s="89"/>
    </row>
    <row r="882" spans="2:8" x14ac:dyDescent="0.2">
      <c r="B882" s="26"/>
      <c r="C882" s="26"/>
      <c r="D882" s="41"/>
      <c r="E882" s="41"/>
      <c r="F882" s="89"/>
      <c r="G882" s="89"/>
      <c r="H882" s="89"/>
    </row>
    <row r="883" spans="2:8" x14ac:dyDescent="0.2">
      <c r="B883" s="26"/>
      <c r="C883" s="26"/>
      <c r="D883" s="41"/>
      <c r="E883" s="41"/>
      <c r="F883" s="89"/>
      <c r="G883" s="89"/>
      <c r="H883" s="89"/>
    </row>
    <row r="884" spans="2:8" x14ac:dyDescent="0.2">
      <c r="B884" s="26"/>
      <c r="C884" s="26"/>
      <c r="D884" s="41"/>
      <c r="E884" s="41"/>
      <c r="F884" s="89"/>
      <c r="G884" s="89"/>
      <c r="H884" s="89"/>
    </row>
    <row r="885" spans="2:8" x14ac:dyDescent="0.2">
      <c r="B885" s="26"/>
      <c r="C885" s="26"/>
      <c r="D885" s="41"/>
      <c r="E885" s="41"/>
      <c r="F885" s="89"/>
      <c r="G885" s="89"/>
      <c r="H885" s="89"/>
    </row>
    <row r="886" spans="2:8" x14ac:dyDescent="0.2">
      <c r="B886" s="26"/>
      <c r="C886" s="26"/>
      <c r="D886" s="41"/>
      <c r="E886" s="41"/>
      <c r="F886" s="89"/>
      <c r="G886" s="89"/>
      <c r="H886" s="89"/>
    </row>
    <row r="887" spans="2:8" x14ac:dyDescent="0.2">
      <c r="B887" s="26"/>
      <c r="C887" s="26"/>
      <c r="D887" s="41"/>
      <c r="E887" s="41"/>
      <c r="F887" s="89"/>
      <c r="G887" s="89"/>
      <c r="H887" s="89"/>
    </row>
    <row r="888" spans="2:8" x14ac:dyDescent="0.2">
      <c r="B888" s="26"/>
      <c r="C888" s="26"/>
      <c r="D888" s="41"/>
      <c r="E888" s="41"/>
      <c r="F888" s="89"/>
      <c r="G888" s="89"/>
      <c r="H888" s="89"/>
    </row>
    <row r="889" spans="2:8" x14ac:dyDescent="0.2">
      <c r="B889" s="26"/>
      <c r="C889" s="26"/>
      <c r="D889" s="41"/>
      <c r="E889" s="41"/>
      <c r="F889" s="89"/>
      <c r="G889" s="89"/>
      <c r="H889" s="89"/>
    </row>
    <row r="890" spans="2:8" x14ac:dyDescent="0.2">
      <c r="B890" s="26"/>
      <c r="C890" s="26"/>
      <c r="D890" s="41"/>
      <c r="E890" s="41"/>
      <c r="F890" s="89"/>
      <c r="G890" s="89"/>
      <c r="H890" s="89"/>
    </row>
    <row r="891" spans="2:8" x14ac:dyDescent="0.2">
      <c r="B891" s="26"/>
      <c r="C891" s="26"/>
      <c r="D891" s="41"/>
      <c r="E891" s="41"/>
      <c r="F891" s="89"/>
      <c r="G891" s="89"/>
      <c r="H891" s="89"/>
    </row>
    <row r="892" spans="2:8" x14ac:dyDescent="0.2">
      <c r="B892" s="26"/>
      <c r="C892" s="26"/>
      <c r="D892" s="41"/>
      <c r="E892" s="41"/>
      <c r="F892" s="89"/>
      <c r="G892" s="89"/>
      <c r="H892" s="89"/>
    </row>
    <row r="893" spans="2:8" x14ac:dyDescent="0.2">
      <c r="B893" s="26"/>
      <c r="C893" s="26"/>
      <c r="D893" s="41"/>
      <c r="E893" s="41"/>
      <c r="F893" s="89"/>
      <c r="G893" s="89"/>
      <c r="H893" s="89"/>
    </row>
    <row r="894" spans="2:8" x14ac:dyDescent="0.2">
      <c r="B894" s="26"/>
      <c r="C894" s="26"/>
      <c r="D894" s="41"/>
      <c r="E894" s="41"/>
      <c r="F894" s="89"/>
      <c r="G894" s="89"/>
      <c r="H894" s="89"/>
    </row>
    <row r="895" spans="2:8" x14ac:dyDescent="0.2">
      <c r="B895" s="26"/>
      <c r="C895" s="26"/>
      <c r="D895" s="41"/>
      <c r="E895" s="41"/>
      <c r="F895" s="89"/>
      <c r="G895" s="89"/>
      <c r="H895" s="89"/>
    </row>
    <row r="896" spans="2:8" x14ac:dyDescent="0.2">
      <c r="B896" s="26"/>
      <c r="C896" s="26"/>
      <c r="D896" s="41"/>
      <c r="E896" s="41"/>
      <c r="F896" s="89"/>
      <c r="G896" s="89"/>
      <c r="H896" s="89"/>
    </row>
    <row r="897" spans="2:8" x14ac:dyDescent="0.2">
      <c r="B897" s="26"/>
      <c r="C897" s="26"/>
      <c r="D897" s="41"/>
      <c r="E897" s="41"/>
      <c r="F897" s="89"/>
      <c r="G897" s="89"/>
      <c r="H897" s="89"/>
    </row>
    <row r="898" spans="2:8" x14ac:dyDescent="0.2">
      <c r="B898" s="26"/>
      <c r="C898" s="26"/>
      <c r="D898" s="41"/>
      <c r="E898" s="41"/>
      <c r="F898" s="89"/>
      <c r="G898" s="89"/>
      <c r="H898" s="89"/>
    </row>
    <row r="899" spans="2:8" x14ac:dyDescent="0.2">
      <c r="B899" s="26"/>
      <c r="C899" s="26"/>
      <c r="D899" s="41"/>
      <c r="E899" s="41"/>
      <c r="F899" s="89"/>
      <c r="G899" s="89"/>
      <c r="H899" s="89"/>
    </row>
    <row r="900" spans="2:8" x14ac:dyDescent="0.2">
      <c r="B900" s="26"/>
      <c r="C900" s="26"/>
      <c r="D900" s="41"/>
      <c r="E900" s="41"/>
      <c r="F900" s="89"/>
      <c r="G900" s="89"/>
      <c r="H900" s="89"/>
    </row>
    <row r="901" spans="2:8" x14ac:dyDescent="0.2">
      <c r="B901" s="26"/>
      <c r="C901" s="26"/>
      <c r="D901" s="41"/>
      <c r="E901" s="41"/>
      <c r="F901" s="89"/>
      <c r="G901" s="89"/>
      <c r="H901" s="89"/>
    </row>
    <row r="902" spans="2:8" x14ac:dyDescent="0.2">
      <c r="B902" s="26"/>
      <c r="C902" s="26"/>
      <c r="D902" s="41"/>
      <c r="E902" s="41"/>
      <c r="F902" s="89"/>
      <c r="G902" s="89"/>
      <c r="H902" s="89"/>
    </row>
    <row r="903" spans="2:8" x14ac:dyDescent="0.2">
      <c r="B903" s="26"/>
      <c r="C903" s="26"/>
      <c r="D903" s="41"/>
      <c r="E903" s="41"/>
      <c r="F903" s="89"/>
      <c r="G903" s="89"/>
      <c r="H903" s="89"/>
    </row>
    <row r="904" spans="2:8" x14ac:dyDescent="0.2">
      <c r="B904" s="26"/>
      <c r="C904" s="26"/>
      <c r="D904" s="41"/>
      <c r="E904" s="41"/>
      <c r="F904" s="89"/>
      <c r="G904" s="89"/>
      <c r="H904" s="89"/>
    </row>
    <row r="905" spans="2:8" x14ac:dyDescent="0.2">
      <c r="B905" s="26"/>
      <c r="C905" s="26"/>
      <c r="D905" s="41"/>
      <c r="E905" s="41"/>
      <c r="F905" s="89"/>
      <c r="G905" s="89"/>
      <c r="H905" s="89"/>
    </row>
    <row r="906" spans="2:8" x14ac:dyDescent="0.2">
      <c r="B906" s="26"/>
      <c r="C906" s="26"/>
      <c r="D906" s="41"/>
      <c r="E906" s="41"/>
      <c r="F906" s="89"/>
      <c r="G906" s="89"/>
      <c r="H906" s="89"/>
    </row>
    <row r="907" spans="2:8" x14ac:dyDescent="0.2">
      <c r="B907" s="26"/>
      <c r="C907" s="26"/>
      <c r="D907" s="41"/>
      <c r="E907" s="41"/>
      <c r="F907" s="89"/>
      <c r="G907" s="89"/>
      <c r="H907" s="89"/>
    </row>
    <row r="908" spans="2:8" x14ac:dyDescent="0.2">
      <c r="B908" s="26"/>
      <c r="C908" s="26"/>
      <c r="D908" s="41"/>
      <c r="E908" s="41"/>
      <c r="F908" s="89"/>
      <c r="G908" s="89"/>
      <c r="H908" s="89"/>
    </row>
    <row r="909" spans="2:8" x14ac:dyDescent="0.2">
      <c r="B909" s="26"/>
      <c r="C909" s="26"/>
      <c r="D909" s="41"/>
      <c r="E909" s="41"/>
      <c r="F909" s="89"/>
      <c r="G909" s="89"/>
      <c r="H909" s="89"/>
    </row>
    <row r="910" spans="2:8" x14ac:dyDescent="0.2">
      <c r="B910" s="26"/>
      <c r="C910" s="26"/>
      <c r="D910" s="41"/>
      <c r="E910" s="41"/>
      <c r="F910" s="89"/>
      <c r="G910" s="89"/>
      <c r="H910" s="89"/>
    </row>
    <row r="911" spans="2:8" x14ac:dyDescent="0.2">
      <c r="B911" s="26"/>
      <c r="C911" s="26"/>
      <c r="D911" s="41"/>
      <c r="E911" s="41"/>
      <c r="F911" s="89"/>
      <c r="G911" s="89"/>
      <c r="H911" s="89"/>
    </row>
    <row r="912" spans="2:8" x14ac:dyDescent="0.2">
      <c r="B912" s="26"/>
      <c r="C912" s="26"/>
      <c r="D912" s="41"/>
      <c r="E912" s="41"/>
      <c r="F912" s="89"/>
      <c r="G912" s="89"/>
      <c r="H912" s="89"/>
    </row>
    <row r="913" spans="2:8" x14ac:dyDescent="0.2">
      <c r="B913" s="26"/>
      <c r="C913" s="26"/>
      <c r="D913" s="41"/>
      <c r="E913" s="41"/>
      <c r="F913" s="89"/>
      <c r="G913" s="89"/>
      <c r="H913" s="89"/>
    </row>
    <row r="914" spans="2:8" x14ac:dyDescent="0.2">
      <c r="B914" s="26"/>
      <c r="C914" s="26"/>
      <c r="D914" s="41"/>
      <c r="E914" s="41"/>
      <c r="F914" s="89"/>
      <c r="G914" s="89"/>
      <c r="H914" s="89"/>
    </row>
    <row r="915" spans="2:8" x14ac:dyDescent="0.2">
      <c r="B915" s="26"/>
      <c r="C915" s="26"/>
      <c r="D915" s="41"/>
      <c r="E915" s="41"/>
      <c r="F915" s="89"/>
      <c r="G915" s="89"/>
      <c r="H915" s="89"/>
    </row>
    <row r="916" spans="2:8" x14ac:dyDescent="0.2">
      <c r="B916" s="26"/>
      <c r="C916" s="26"/>
      <c r="D916" s="41"/>
      <c r="E916" s="41"/>
      <c r="F916" s="89"/>
      <c r="G916" s="89"/>
      <c r="H916" s="89"/>
    </row>
    <row r="917" spans="2:8" x14ac:dyDescent="0.2">
      <c r="B917" s="26"/>
      <c r="C917" s="26"/>
      <c r="D917" s="41"/>
      <c r="E917" s="41"/>
      <c r="F917" s="89"/>
      <c r="G917" s="89"/>
      <c r="H917" s="89"/>
    </row>
    <row r="918" spans="2:8" x14ac:dyDescent="0.2">
      <c r="B918" s="26"/>
      <c r="C918" s="26"/>
      <c r="D918" s="41"/>
      <c r="E918" s="41"/>
      <c r="F918" s="89"/>
      <c r="G918" s="89"/>
      <c r="H918" s="89"/>
    </row>
    <row r="919" spans="2:8" x14ac:dyDescent="0.2">
      <c r="B919" s="26"/>
      <c r="C919" s="26"/>
      <c r="D919" s="41"/>
      <c r="E919" s="41"/>
      <c r="F919" s="89"/>
      <c r="G919" s="89"/>
      <c r="H919" s="89"/>
    </row>
    <row r="920" spans="2:8" x14ac:dyDescent="0.2">
      <c r="B920" s="26"/>
      <c r="C920" s="26"/>
      <c r="D920" s="41"/>
      <c r="E920" s="41"/>
      <c r="F920" s="89"/>
      <c r="G920" s="89"/>
      <c r="H920" s="89"/>
    </row>
    <row r="921" spans="2:8" x14ac:dyDescent="0.2">
      <c r="B921" s="26"/>
      <c r="C921" s="26"/>
      <c r="D921" s="41"/>
      <c r="E921" s="41"/>
      <c r="F921" s="89"/>
      <c r="G921" s="89"/>
      <c r="H921" s="89"/>
    </row>
    <row r="922" spans="2:8" x14ac:dyDescent="0.2">
      <c r="B922" s="26"/>
      <c r="C922" s="26"/>
      <c r="D922" s="41"/>
      <c r="E922" s="41"/>
      <c r="F922" s="89"/>
      <c r="G922" s="89"/>
      <c r="H922" s="89"/>
    </row>
    <row r="923" spans="2:8" x14ac:dyDescent="0.2">
      <c r="B923" s="26"/>
      <c r="C923" s="26"/>
      <c r="D923" s="41"/>
      <c r="E923" s="41"/>
      <c r="F923" s="89"/>
      <c r="G923" s="89"/>
      <c r="H923" s="89"/>
    </row>
    <row r="924" spans="2:8" x14ac:dyDescent="0.2">
      <c r="B924" s="26"/>
      <c r="C924" s="26"/>
      <c r="D924" s="41"/>
      <c r="E924" s="41"/>
      <c r="F924" s="89"/>
      <c r="G924" s="89"/>
      <c r="H924" s="89"/>
    </row>
    <row r="925" spans="2:8" x14ac:dyDescent="0.2">
      <c r="B925" s="26"/>
      <c r="C925" s="26"/>
      <c r="D925" s="41"/>
      <c r="E925" s="41"/>
      <c r="F925" s="89"/>
      <c r="G925" s="89"/>
      <c r="H925" s="89"/>
    </row>
    <row r="926" spans="2:8" x14ac:dyDescent="0.2">
      <c r="B926" s="26"/>
      <c r="C926" s="26"/>
      <c r="D926" s="41"/>
      <c r="E926" s="41"/>
      <c r="F926" s="89"/>
      <c r="G926" s="89"/>
      <c r="H926" s="89"/>
    </row>
    <row r="927" spans="2:8" x14ac:dyDescent="0.2">
      <c r="B927" s="26"/>
      <c r="C927" s="26"/>
      <c r="D927" s="41"/>
      <c r="E927" s="41"/>
      <c r="F927" s="89"/>
      <c r="G927" s="89"/>
      <c r="H927" s="89"/>
    </row>
    <row r="928" spans="2:8" x14ac:dyDescent="0.2">
      <c r="B928" s="26"/>
      <c r="C928" s="26"/>
      <c r="D928" s="41"/>
      <c r="E928" s="41"/>
      <c r="F928" s="89"/>
      <c r="G928" s="89"/>
      <c r="H928" s="89"/>
    </row>
    <row r="929" spans="2:8" x14ac:dyDescent="0.2">
      <c r="B929" s="26"/>
      <c r="C929" s="26"/>
      <c r="D929" s="41"/>
      <c r="E929" s="41"/>
      <c r="F929" s="89"/>
      <c r="G929" s="89"/>
      <c r="H929" s="89"/>
    </row>
    <row r="930" spans="2:8" x14ac:dyDescent="0.2">
      <c r="B930" s="26"/>
      <c r="C930" s="26"/>
      <c r="D930" s="41"/>
      <c r="E930" s="41"/>
      <c r="F930" s="89"/>
      <c r="G930" s="89"/>
      <c r="H930" s="89"/>
    </row>
    <row r="931" spans="2:8" x14ac:dyDescent="0.2">
      <c r="B931" s="26"/>
      <c r="C931" s="26"/>
      <c r="D931" s="41"/>
      <c r="E931" s="41"/>
      <c r="F931" s="89"/>
      <c r="G931" s="89"/>
      <c r="H931" s="89"/>
    </row>
    <row r="932" spans="2:8" x14ac:dyDescent="0.2">
      <c r="B932" s="26"/>
      <c r="C932" s="26"/>
      <c r="D932" s="41"/>
      <c r="E932" s="41"/>
      <c r="F932" s="89"/>
      <c r="G932" s="89"/>
      <c r="H932" s="89"/>
    </row>
    <row r="933" spans="2:8" x14ac:dyDescent="0.2">
      <c r="B933" s="26"/>
      <c r="C933" s="26"/>
      <c r="D933" s="41"/>
      <c r="E933" s="41"/>
      <c r="F933" s="89"/>
      <c r="G933" s="89"/>
      <c r="H933" s="89"/>
    </row>
    <row r="934" spans="2:8" x14ac:dyDescent="0.2">
      <c r="B934" s="26"/>
      <c r="C934" s="26"/>
      <c r="D934" s="41"/>
      <c r="E934" s="41"/>
      <c r="F934" s="89"/>
      <c r="G934" s="89"/>
      <c r="H934" s="89"/>
    </row>
    <row r="935" spans="2:8" x14ac:dyDescent="0.2">
      <c r="B935" s="26"/>
      <c r="C935" s="26"/>
      <c r="D935" s="41"/>
      <c r="E935" s="41"/>
      <c r="F935" s="89"/>
      <c r="G935" s="89"/>
      <c r="H935" s="89"/>
    </row>
    <row r="936" spans="2:8" x14ac:dyDescent="0.2">
      <c r="B936" s="26"/>
      <c r="C936" s="26"/>
      <c r="D936" s="41"/>
      <c r="E936" s="41"/>
      <c r="F936" s="89"/>
      <c r="G936" s="89"/>
      <c r="H936" s="89"/>
    </row>
    <row r="937" spans="2:8" x14ac:dyDescent="0.2">
      <c r="B937" s="26"/>
      <c r="C937" s="26"/>
      <c r="D937" s="41"/>
      <c r="E937" s="41"/>
      <c r="F937" s="89"/>
      <c r="G937" s="89"/>
      <c r="H937" s="89"/>
    </row>
    <row r="938" spans="2:8" x14ac:dyDescent="0.2">
      <c r="B938" s="26"/>
      <c r="C938" s="26"/>
      <c r="D938" s="41"/>
      <c r="E938" s="41"/>
      <c r="F938" s="89"/>
      <c r="G938" s="89"/>
      <c r="H938" s="89"/>
    </row>
    <row r="939" spans="2:8" x14ac:dyDescent="0.2">
      <c r="B939" s="26"/>
      <c r="C939" s="26"/>
      <c r="D939" s="41"/>
      <c r="E939" s="41"/>
      <c r="F939" s="89"/>
      <c r="G939" s="89"/>
      <c r="H939" s="89"/>
    </row>
    <row r="940" spans="2:8" x14ac:dyDescent="0.2">
      <c r="B940" s="26"/>
      <c r="C940" s="26"/>
      <c r="D940" s="41"/>
      <c r="E940" s="41"/>
      <c r="F940" s="89"/>
      <c r="G940" s="89"/>
      <c r="H940" s="89"/>
    </row>
    <row r="941" spans="2:8" x14ac:dyDescent="0.2">
      <c r="B941" s="26"/>
      <c r="C941" s="26"/>
      <c r="D941" s="41"/>
      <c r="E941" s="41"/>
      <c r="F941" s="89"/>
      <c r="G941" s="89"/>
      <c r="H941" s="89"/>
    </row>
    <row r="942" spans="2:8" x14ac:dyDescent="0.2">
      <c r="B942" s="26"/>
      <c r="C942" s="26"/>
      <c r="D942" s="41"/>
      <c r="E942" s="41"/>
      <c r="F942" s="89"/>
      <c r="G942" s="89"/>
      <c r="H942" s="89"/>
    </row>
    <row r="943" spans="2:8" x14ac:dyDescent="0.2">
      <c r="B943" s="26"/>
      <c r="C943" s="26"/>
      <c r="D943" s="41"/>
      <c r="E943" s="41"/>
      <c r="F943" s="89"/>
      <c r="G943" s="89"/>
      <c r="H943" s="89"/>
    </row>
    <row r="944" spans="2:8" x14ac:dyDescent="0.2">
      <c r="B944" s="26"/>
      <c r="C944" s="26"/>
      <c r="D944" s="41"/>
      <c r="E944" s="41"/>
      <c r="F944" s="89"/>
      <c r="G944" s="89"/>
      <c r="H944" s="89"/>
    </row>
    <row r="945" spans="2:8" x14ac:dyDescent="0.2">
      <c r="B945" s="26"/>
      <c r="C945" s="26"/>
      <c r="D945" s="41"/>
      <c r="E945" s="41"/>
      <c r="F945" s="89"/>
      <c r="G945" s="89"/>
      <c r="H945" s="89"/>
    </row>
    <row r="946" spans="2:8" x14ac:dyDescent="0.2">
      <c r="B946" s="26"/>
      <c r="C946" s="26"/>
      <c r="D946" s="41"/>
      <c r="E946" s="41"/>
      <c r="F946" s="89"/>
      <c r="G946" s="89"/>
      <c r="H946" s="89"/>
    </row>
    <row r="947" spans="2:8" x14ac:dyDescent="0.2">
      <c r="B947" s="26"/>
      <c r="C947" s="26"/>
      <c r="D947" s="41"/>
      <c r="E947" s="41"/>
      <c r="F947" s="89"/>
      <c r="G947" s="89"/>
      <c r="H947" s="89"/>
    </row>
    <row r="948" spans="2:8" x14ac:dyDescent="0.2">
      <c r="B948" s="26"/>
      <c r="C948" s="26"/>
      <c r="D948" s="41"/>
      <c r="E948" s="41"/>
      <c r="F948" s="89"/>
      <c r="G948" s="89"/>
      <c r="H948" s="89"/>
    </row>
    <row r="949" spans="2:8" x14ac:dyDescent="0.2">
      <c r="B949" s="26"/>
      <c r="C949" s="26"/>
      <c r="D949" s="41"/>
      <c r="E949" s="41"/>
      <c r="F949" s="89"/>
      <c r="G949" s="89"/>
      <c r="H949" s="89"/>
    </row>
    <row r="950" spans="2:8" x14ac:dyDescent="0.2">
      <c r="B950" s="26"/>
      <c r="C950" s="26"/>
      <c r="D950" s="41"/>
      <c r="E950" s="41"/>
      <c r="F950" s="89"/>
      <c r="G950" s="89"/>
      <c r="H950" s="89"/>
    </row>
    <row r="951" spans="2:8" x14ac:dyDescent="0.2">
      <c r="B951" s="26"/>
      <c r="C951" s="26"/>
      <c r="D951" s="41"/>
      <c r="E951" s="41"/>
      <c r="F951" s="89"/>
      <c r="G951" s="89"/>
      <c r="H951" s="89"/>
    </row>
    <row r="952" spans="2:8" x14ac:dyDescent="0.2">
      <c r="B952" s="26"/>
      <c r="C952" s="26"/>
      <c r="D952" s="41"/>
      <c r="E952" s="41"/>
      <c r="F952" s="89"/>
      <c r="G952" s="89"/>
      <c r="H952" s="89"/>
    </row>
    <row r="953" spans="2:8" x14ac:dyDescent="0.2">
      <c r="B953" s="26"/>
      <c r="C953" s="26"/>
      <c r="D953" s="41"/>
      <c r="E953" s="41"/>
      <c r="F953" s="89"/>
      <c r="G953" s="89"/>
      <c r="H953" s="89"/>
    </row>
    <row r="954" spans="2:8" x14ac:dyDescent="0.2">
      <c r="B954" s="26"/>
      <c r="C954" s="26"/>
      <c r="D954" s="41"/>
      <c r="E954" s="41"/>
      <c r="F954" s="89"/>
      <c r="G954" s="89"/>
      <c r="H954" s="89"/>
    </row>
    <row r="955" spans="2:8" x14ac:dyDescent="0.2">
      <c r="B955" s="26"/>
      <c r="C955" s="26"/>
      <c r="D955" s="41"/>
      <c r="E955" s="41"/>
      <c r="F955" s="89"/>
      <c r="G955" s="89"/>
      <c r="H955" s="89"/>
    </row>
    <row r="956" spans="2:8" x14ac:dyDescent="0.2">
      <c r="B956" s="26"/>
      <c r="C956" s="26"/>
      <c r="D956" s="41"/>
      <c r="E956" s="41"/>
      <c r="F956" s="89"/>
      <c r="G956" s="89"/>
      <c r="H956" s="89"/>
    </row>
    <row r="957" spans="2:8" x14ac:dyDescent="0.2">
      <c r="B957" s="26"/>
      <c r="C957" s="26"/>
      <c r="D957" s="41"/>
      <c r="E957" s="41"/>
      <c r="F957" s="89"/>
      <c r="G957" s="89"/>
      <c r="H957" s="89"/>
    </row>
    <row r="958" spans="2:8" x14ac:dyDescent="0.2">
      <c r="B958" s="26"/>
      <c r="C958" s="26"/>
      <c r="D958" s="41"/>
      <c r="E958" s="41"/>
      <c r="F958" s="89"/>
      <c r="G958" s="89"/>
      <c r="H958" s="89"/>
    </row>
    <row r="959" spans="2:8" x14ac:dyDescent="0.2">
      <c r="B959" s="26"/>
      <c r="C959" s="26"/>
      <c r="D959" s="41"/>
      <c r="E959" s="41"/>
      <c r="F959" s="89"/>
      <c r="G959" s="89"/>
      <c r="H959" s="89"/>
    </row>
    <row r="960" spans="2:8" x14ac:dyDescent="0.2">
      <c r="B960" s="26"/>
      <c r="C960" s="26"/>
      <c r="D960" s="41"/>
      <c r="E960" s="41"/>
      <c r="F960" s="89"/>
      <c r="G960" s="89"/>
      <c r="H960" s="89"/>
    </row>
    <row r="961" spans="2:8" x14ac:dyDescent="0.2">
      <c r="B961" s="26"/>
      <c r="C961" s="26"/>
      <c r="D961" s="41"/>
      <c r="E961" s="41"/>
      <c r="F961" s="89"/>
      <c r="G961" s="89"/>
      <c r="H961" s="89"/>
    </row>
    <row r="962" spans="2:8" x14ac:dyDescent="0.2">
      <c r="B962" s="26"/>
      <c r="C962" s="26"/>
      <c r="D962" s="41"/>
      <c r="E962" s="41"/>
      <c r="F962" s="89"/>
      <c r="G962" s="89"/>
      <c r="H962" s="89"/>
    </row>
    <row r="963" spans="2:8" x14ac:dyDescent="0.2">
      <c r="B963" s="26"/>
      <c r="C963" s="26"/>
      <c r="D963" s="41"/>
      <c r="E963" s="41"/>
      <c r="F963" s="89"/>
      <c r="G963" s="89"/>
      <c r="H963" s="89"/>
    </row>
    <row r="964" spans="2:8" x14ac:dyDescent="0.2">
      <c r="B964" s="26"/>
      <c r="C964" s="26"/>
      <c r="D964" s="41"/>
      <c r="E964" s="41"/>
      <c r="F964" s="89"/>
      <c r="G964" s="89"/>
      <c r="H964" s="89"/>
    </row>
    <row r="965" spans="2:8" x14ac:dyDescent="0.2">
      <c r="B965" s="26"/>
      <c r="C965" s="26"/>
      <c r="D965" s="41"/>
      <c r="E965" s="41"/>
      <c r="F965" s="89"/>
      <c r="G965" s="89"/>
      <c r="H965" s="89"/>
    </row>
    <row r="966" spans="2:8" x14ac:dyDescent="0.2">
      <c r="B966" s="26"/>
      <c r="C966" s="26"/>
      <c r="D966" s="41"/>
      <c r="E966" s="41"/>
      <c r="F966" s="89"/>
      <c r="G966" s="89"/>
      <c r="H966" s="89"/>
    </row>
    <row r="967" spans="2:8" x14ac:dyDescent="0.2">
      <c r="B967" s="26"/>
      <c r="C967" s="26"/>
      <c r="D967" s="41"/>
      <c r="E967" s="41"/>
      <c r="F967" s="89"/>
      <c r="G967" s="89"/>
      <c r="H967" s="89"/>
    </row>
    <row r="968" spans="2:8" x14ac:dyDescent="0.2">
      <c r="B968" s="26"/>
      <c r="C968" s="26"/>
      <c r="D968" s="41"/>
      <c r="E968" s="41"/>
      <c r="F968" s="89"/>
      <c r="G968" s="89"/>
      <c r="H968" s="89"/>
    </row>
    <row r="969" spans="2:8" x14ac:dyDescent="0.2">
      <c r="B969" s="26"/>
      <c r="C969" s="26"/>
      <c r="D969" s="41"/>
      <c r="E969" s="41"/>
      <c r="F969" s="89"/>
      <c r="G969" s="89"/>
      <c r="H969" s="89"/>
    </row>
    <row r="970" spans="2:8" x14ac:dyDescent="0.2">
      <c r="B970" s="26"/>
      <c r="C970" s="26"/>
      <c r="D970" s="41"/>
      <c r="E970" s="41"/>
      <c r="F970" s="89"/>
      <c r="G970" s="89"/>
      <c r="H970" s="89"/>
    </row>
    <row r="971" spans="2:8" x14ac:dyDescent="0.2">
      <c r="B971" s="26"/>
      <c r="C971" s="26"/>
      <c r="D971" s="41"/>
      <c r="E971" s="41"/>
      <c r="F971" s="89"/>
      <c r="G971" s="89"/>
      <c r="H971" s="89"/>
    </row>
    <row r="972" spans="2:8" x14ac:dyDescent="0.2">
      <c r="B972" s="26"/>
      <c r="C972" s="26"/>
      <c r="D972" s="41"/>
      <c r="E972" s="41"/>
      <c r="F972" s="89"/>
      <c r="G972" s="89"/>
      <c r="H972" s="89"/>
    </row>
    <row r="973" spans="2:8" x14ac:dyDescent="0.2">
      <c r="B973" s="26"/>
      <c r="C973" s="26"/>
      <c r="D973" s="41"/>
      <c r="E973" s="41"/>
      <c r="F973" s="89"/>
      <c r="G973" s="89"/>
      <c r="H973" s="89"/>
    </row>
    <row r="974" spans="2:8" x14ac:dyDescent="0.2">
      <c r="B974" s="26"/>
      <c r="C974" s="26"/>
      <c r="D974" s="41"/>
      <c r="E974" s="41"/>
      <c r="F974" s="89"/>
      <c r="G974" s="89"/>
      <c r="H974" s="89"/>
    </row>
    <row r="975" spans="2:8" x14ac:dyDescent="0.2">
      <c r="B975" s="26"/>
      <c r="C975" s="26"/>
      <c r="D975" s="41"/>
      <c r="E975" s="41"/>
      <c r="F975" s="89"/>
      <c r="G975" s="89"/>
      <c r="H975" s="89"/>
    </row>
    <row r="976" spans="2:8" x14ac:dyDescent="0.2">
      <c r="B976" s="26"/>
      <c r="C976" s="26"/>
      <c r="D976" s="41"/>
      <c r="E976" s="41"/>
      <c r="F976" s="89"/>
      <c r="G976" s="89"/>
      <c r="H976" s="89"/>
    </row>
    <row r="977" spans="2:8" x14ac:dyDescent="0.2">
      <c r="B977" s="26"/>
      <c r="C977" s="26"/>
      <c r="D977" s="41"/>
      <c r="E977" s="41"/>
      <c r="F977" s="89"/>
      <c r="G977" s="89"/>
      <c r="H977" s="89"/>
    </row>
    <row r="978" spans="2:8" x14ac:dyDescent="0.2">
      <c r="B978" s="26"/>
      <c r="C978" s="26"/>
      <c r="D978" s="41"/>
      <c r="E978" s="41"/>
      <c r="F978" s="89"/>
      <c r="G978" s="89"/>
      <c r="H978" s="89"/>
    </row>
    <row r="979" spans="2:8" x14ac:dyDescent="0.2">
      <c r="B979" s="26"/>
      <c r="C979" s="26"/>
      <c r="D979" s="41"/>
      <c r="E979" s="41"/>
      <c r="F979" s="89"/>
      <c r="G979" s="89"/>
      <c r="H979" s="89"/>
    </row>
    <row r="980" spans="2:8" x14ac:dyDescent="0.2">
      <c r="B980" s="26"/>
      <c r="C980" s="26"/>
      <c r="D980" s="41"/>
      <c r="E980" s="41"/>
      <c r="F980" s="89"/>
      <c r="G980" s="89"/>
      <c r="H980" s="89"/>
    </row>
    <row r="981" spans="2:8" x14ac:dyDescent="0.2">
      <c r="B981" s="26"/>
      <c r="C981" s="26"/>
      <c r="D981" s="41"/>
      <c r="E981" s="41"/>
      <c r="F981" s="89"/>
      <c r="G981" s="89"/>
      <c r="H981" s="89"/>
    </row>
    <row r="982" spans="2:8" x14ac:dyDescent="0.2">
      <c r="B982" s="26"/>
      <c r="C982" s="26"/>
      <c r="D982" s="41"/>
      <c r="E982" s="41"/>
      <c r="F982" s="89"/>
      <c r="G982" s="89"/>
      <c r="H982" s="89"/>
    </row>
    <row r="983" spans="2:8" x14ac:dyDescent="0.2">
      <c r="B983" s="26"/>
      <c r="C983" s="26"/>
      <c r="D983" s="41"/>
      <c r="E983" s="41"/>
      <c r="F983" s="89"/>
      <c r="G983" s="89"/>
      <c r="H983" s="89"/>
    </row>
    <row r="984" spans="2:8" x14ac:dyDescent="0.2">
      <c r="B984" s="26"/>
      <c r="C984" s="26"/>
      <c r="D984" s="41"/>
      <c r="E984" s="41"/>
      <c r="F984" s="89"/>
      <c r="G984" s="89"/>
      <c r="H984" s="89"/>
    </row>
    <row r="985" spans="2:8" x14ac:dyDescent="0.2">
      <c r="B985" s="26"/>
      <c r="C985" s="26"/>
      <c r="D985" s="41"/>
      <c r="E985" s="41"/>
      <c r="F985" s="89"/>
      <c r="G985" s="89"/>
      <c r="H985" s="89"/>
    </row>
    <row r="986" spans="2:8" x14ac:dyDescent="0.2">
      <c r="B986" s="26"/>
      <c r="C986" s="26"/>
      <c r="D986" s="41"/>
      <c r="E986" s="41"/>
      <c r="F986" s="89"/>
      <c r="G986" s="89"/>
      <c r="H986" s="89"/>
    </row>
    <row r="987" spans="2:8" x14ac:dyDescent="0.2">
      <c r="B987" s="26"/>
      <c r="C987" s="26"/>
      <c r="D987" s="41"/>
      <c r="E987" s="41"/>
      <c r="F987" s="89"/>
      <c r="G987" s="89"/>
      <c r="H987" s="89"/>
    </row>
    <row r="988" spans="2:8" x14ac:dyDescent="0.2">
      <c r="B988" s="26"/>
      <c r="C988" s="26"/>
      <c r="D988" s="41"/>
      <c r="E988" s="41"/>
      <c r="F988" s="89"/>
      <c r="G988" s="89"/>
      <c r="H988" s="89"/>
    </row>
    <row r="989" spans="2:8" x14ac:dyDescent="0.2">
      <c r="B989" s="26"/>
      <c r="C989" s="26"/>
      <c r="D989" s="41"/>
      <c r="E989" s="41"/>
      <c r="F989" s="89"/>
      <c r="G989" s="89"/>
      <c r="H989" s="89"/>
    </row>
    <row r="990" spans="2:8" x14ac:dyDescent="0.2">
      <c r="B990" s="26"/>
      <c r="C990" s="26"/>
      <c r="D990" s="41"/>
      <c r="E990" s="41"/>
      <c r="F990" s="89"/>
      <c r="G990" s="89"/>
      <c r="H990" s="89"/>
    </row>
    <row r="991" spans="2:8" x14ac:dyDescent="0.2">
      <c r="B991" s="26"/>
      <c r="C991" s="26"/>
      <c r="D991" s="41"/>
      <c r="E991" s="41"/>
      <c r="F991" s="89"/>
      <c r="G991" s="89"/>
      <c r="H991" s="89"/>
    </row>
    <row r="992" spans="2:8" x14ac:dyDescent="0.2">
      <c r="B992" s="26"/>
      <c r="C992" s="26"/>
      <c r="D992" s="41"/>
      <c r="E992" s="41"/>
      <c r="F992" s="89"/>
      <c r="G992" s="89"/>
      <c r="H992" s="89"/>
    </row>
    <row r="993" spans="2:8" x14ac:dyDescent="0.2">
      <c r="B993" s="26"/>
      <c r="C993" s="26"/>
      <c r="D993" s="41"/>
      <c r="E993" s="41"/>
      <c r="F993" s="89"/>
      <c r="G993" s="89"/>
      <c r="H993" s="89"/>
    </row>
    <row r="994" spans="2:8" x14ac:dyDescent="0.2">
      <c r="B994" s="26"/>
      <c r="C994" s="26"/>
      <c r="D994" s="41"/>
      <c r="E994" s="41"/>
      <c r="F994" s="89"/>
      <c r="G994" s="89"/>
      <c r="H994" s="89"/>
    </row>
    <row r="995" spans="2:8" x14ac:dyDescent="0.2">
      <c r="B995" s="26"/>
      <c r="C995" s="26"/>
      <c r="D995" s="41"/>
      <c r="E995" s="41"/>
      <c r="F995" s="89"/>
      <c r="G995" s="89"/>
      <c r="H995" s="89"/>
    </row>
    <row r="996" spans="2:8" x14ac:dyDescent="0.2">
      <c r="B996" s="26"/>
      <c r="C996" s="26"/>
      <c r="D996" s="41"/>
      <c r="E996" s="41"/>
      <c r="F996" s="89"/>
      <c r="G996" s="89"/>
      <c r="H996" s="89"/>
    </row>
    <row r="997" spans="2:8" x14ac:dyDescent="0.2">
      <c r="B997" s="26"/>
      <c r="C997" s="26"/>
      <c r="D997" s="41"/>
      <c r="E997" s="41"/>
      <c r="F997" s="89"/>
      <c r="G997" s="89"/>
      <c r="H997" s="89"/>
    </row>
    <row r="998" spans="2:8" x14ac:dyDescent="0.2">
      <c r="B998" s="26"/>
      <c r="C998" s="26"/>
      <c r="D998" s="41"/>
      <c r="E998" s="41"/>
      <c r="F998" s="89"/>
      <c r="G998" s="89"/>
      <c r="H998" s="89"/>
    </row>
    <row r="999" spans="2:8" x14ac:dyDescent="0.2">
      <c r="B999" s="26"/>
      <c r="C999" s="26"/>
      <c r="D999" s="41"/>
      <c r="E999" s="41"/>
      <c r="F999" s="89"/>
      <c r="G999" s="89"/>
      <c r="H999" s="89"/>
    </row>
    <row r="1000" spans="2:8" x14ac:dyDescent="0.2">
      <c r="B1000" s="26"/>
      <c r="C1000" s="26"/>
      <c r="D1000" s="41"/>
      <c r="E1000" s="41"/>
      <c r="F1000" s="89"/>
      <c r="G1000" s="89"/>
      <c r="H1000" s="89"/>
    </row>
    <row r="1001" spans="2:8" x14ac:dyDescent="0.2">
      <c r="B1001" s="26"/>
      <c r="C1001" s="26"/>
      <c r="D1001" s="41"/>
      <c r="E1001" s="41"/>
      <c r="F1001" s="89"/>
      <c r="G1001" s="89"/>
      <c r="H1001" s="89"/>
    </row>
    <row r="1002" spans="2:8" x14ac:dyDescent="0.2">
      <c r="B1002" s="26"/>
      <c r="C1002" s="26"/>
      <c r="D1002" s="41"/>
      <c r="E1002" s="41"/>
      <c r="F1002" s="89"/>
      <c r="G1002" s="89"/>
      <c r="H1002" s="89"/>
    </row>
    <row r="1003" spans="2:8" x14ac:dyDescent="0.2">
      <c r="B1003" s="26"/>
      <c r="C1003" s="26"/>
      <c r="D1003" s="41"/>
      <c r="E1003" s="41"/>
      <c r="F1003" s="89"/>
      <c r="G1003" s="89"/>
      <c r="H1003" s="89"/>
    </row>
    <row r="1004" spans="2:8" x14ac:dyDescent="0.2">
      <c r="D1004" s="41"/>
      <c r="E1004" s="41"/>
      <c r="F1004" s="89"/>
      <c r="G1004" s="89"/>
      <c r="H1004" s="89"/>
    </row>
    <row r="1005" spans="2:8" x14ac:dyDescent="0.2">
      <c r="D1005" s="41"/>
      <c r="E1005" s="41"/>
      <c r="F1005" s="89"/>
      <c r="G1005" s="89"/>
      <c r="H1005" s="89"/>
    </row>
    <row r="1006" spans="2:8" x14ac:dyDescent="0.2">
      <c r="D1006" s="41"/>
      <c r="E1006" s="41"/>
      <c r="F1006" s="89"/>
      <c r="G1006" s="89"/>
      <c r="H1006" s="89"/>
    </row>
    <row r="1007" spans="2:8" x14ac:dyDescent="0.2">
      <c r="D1007" s="41"/>
      <c r="E1007" s="41"/>
      <c r="F1007" s="89"/>
      <c r="G1007" s="89"/>
      <c r="H1007" s="89"/>
    </row>
    <row r="1008" spans="2:8" x14ac:dyDescent="0.2">
      <c r="D1008" s="41"/>
      <c r="E1008" s="41"/>
      <c r="F1008" s="89"/>
      <c r="G1008" s="89"/>
      <c r="H1008" s="89"/>
    </row>
    <row r="1009" spans="4:8" x14ac:dyDescent="0.2">
      <c r="D1009" s="41"/>
      <c r="E1009" s="41"/>
      <c r="F1009" s="89"/>
      <c r="G1009" s="89"/>
      <c r="H1009" s="89"/>
    </row>
    <row r="1010" spans="4:8" x14ac:dyDescent="0.2">
      <c r="D1010" s="41"/>
      <c r="E1010" s="41"/>
      <c r="F1010" s="89"/>
      <c r="G1010" s="89"/>
      <c r="H1010" s="89"/>
    </row>
    <row r="1011" spans="4:8" x14ac:dyDescent="0.2">
      <c r="D1011" s="41"/>
      <c r="E1011" s="41"/>
      <c r="F1011" s="89"/>
      <c r="G1011" s="89"/>
      <c r="H1011" s="89"/>
    </row>
    <row r="1012" spans="4:8" x14ac:dyDescent="0.2">
      <c r="D1012" s="41"/>
      <c r="E1012" s="41"/>
      <c r="F1012" s="89"/>
      <c r="G1012" s="89"/>
      <c r="H1012" s="89"/>
    </row>
    <row r="1013" spans="4:8" x14ac:dyDescent="0.2">
      <c r="D1013" s="41"/>
      <c r="E1013" s="41"/>
      <c r="F1013" s="89"/>
      <c r="G1013" s="89"/>
      <c r="H1013" s="89"/>
    </row>
    <row r="1014" spans="4:8" x14ac:dyDescent="0.2">
      <c r="D1014" s="41"/>
      <c r="E1014" s="41"/>
      <c r="F1014" s="41"/>
      <c r="G1014" s="41"/>
      <c r="H1014" s="41"/>
    </row>
    <row r="1015" spans="4:8" x14ac:dyDescent="0.2">
      <c r="D1015" s="41"/>
      <c r="E1015" s="41"/>
      <c r="F1015" s="41"/>
      <c r="G1015" s="41"/>
      <c r="H1015" s="41"/>
    </row>
  </sheetData>
  <mergeCells count="11">
    <mergeCell ref="A409:B409"/>
    <mergeCell ref="A505:B505"/>
    <mergeCell ref="A5:B5"/>
    <mergeCell ref="A336:B336"/>
    <mergeCell ref="A354:B354"/>
    <mergeCell ref="A468:B468"/>
    <mergeCell ref="A438:B438"/>
    <mergeCell ref="A241:B241"/>
    <mergeCell ref="A216:B216"/>
    <mergeCell ref="A242:B242"/>
    <mergeCell ref="A176:B176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D38" sqref="D38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0.42578125" customWidth="1"/>
    <col min="5" max="5" width="10.85546875" customWidth="1"/>
  </cols>
  <sheetData>
    <row r="1" spans="1:5" ht="15.75" x14ac:dyDescent="0.25">
      <c r="A1" s="908" t="s">
        <v>469</v>
      </c>
      <c r="B1" s="908"/>
      <c r="C1" s="908"/>
      <c r="D1" s="908"/>
      <c r="E1" s="908"/>
    </row>
    <row r="2" spans="1:5" ht="13.5" thickBot="1" x14ac:dyDescent="0.25">
      <c r="A2" s="611"/>
      <c r="B2" s="612"/>
      <c r="C2" s="613"/>
      <c r="D2" s="611"/>
      <c r="E2" s="611"/>
    </row>
    <row r="3" spans="1:5" ht="25.5" x14ac:dyDescent="0.2">
      <c r="A3" s="614" t="s">
        <v>7</v>
      </c>
      <c r="B3" s="615" t="s">
        <v>324</v>
      </c>
      <c r="C3" s="615" t="s">
        <v>463</v>
      </c>
      <c r="D3" s="616" t="s">
        <v>329</v>
      </c>
      <c r="E3" s="617" t="s">
        <v>464</v>
      </c>
    </row>
    <row r="4" spans="1:5" ht="13.5" thickBot="1" x14ac:dyDescent="0.25">
      <c r="A4" s="618">
        <v>1</v>
      </c>
      <c r="B4" s="619">
        <v>2</v>
      </c>
      <c r="C4" s="620">
        <v>3</v>
      </c>
      <c r="D4" s="621">
        <v>4</v>
      </c>
      <c r="E4" s="622">
        <v>5</v>
      </c>
    </row>
    <row r="5" spans="1:5" ht="26.25" thickBot="1" x14ac:dyDescent="0.25">
      <c r="A5" s="623"/>
      <c r="B5" s="624" t="s">
        <v>325</v>
      </c>
      <c r="C5" s="625">
        <f>C6+C12+C15</f>
        <v>22777000</v>
      </c>
      <c r="D5" s="625">
        <f>D6+D12</f>
        <v>8157500</v>
      </c>
      <c r="E5" s="626">
        <f>E6+E12</f>
        <v>7623500</v>
      </c>
    </row>
    <row r="6" spans="1:5" ht="26.25" thickBot="1" x14ac:dyDescent="0.25">
      <c r="A6" s="627">
        <v>6</v>
      </c>
      <c r="B6" s="628" t="s">
        <v>6</v>
      </c>
      <c r="C6" s="629">
        <f>C7+C8+C9+C10+C11</f>
        <v>15550000</v>
      </c>
      <c r="D6" s="630">
        <f>D7+D8+D9+D10+D11</f>
        <v>7257500</v>
      </c>
      <c r="E6" s="631">
        <f>E7+E8+E10+E9+E11</f>
        <v>6723500</v>
      </c>
    </row>
    <row r="7" spans="1:5" x14ac:dyDescent="0.2">
      <c r="A7" s="632">
        <v>61</v>
      </c>
      <c r="B7" s="633" t="s">
        <v>9</v>
      </c>
      <c r="C7" s="634">
        <v>4150000</v>
      </c>
      <c r="D7" s="635">
        <v>4000000</v>
      </c>
      <c r="E7" s="636">
        <v>4000000</v>
      </c>
    </row>
    <row r="8" spans="1:5" ht="24" customHeight="1" x14ac:dyDescent="0.2">
      <c r="A8" s="637">
        <v>63</v>
      </c>
      <c r="B8" s="638" t="s">
        <v>13</v>
      </c>
      <c r="C8" s="639">
        <v>6650000</v>
      </c>
      <c r="D8" s="640">
        <v>1000000</v>
      </c>
      <c r="E8" s="641">
        <v>600000</v>
      </c>
    </row>
    <row r="9" spans="1:5" x14ac:dyDescent="0.2">
      <c r="A9" s="637">
        <v>64</v>
      </c>
      <c r="B9" s="638" t="s">
        <v>15</v>
      </c>
      <c r="C9" s="639">
        <v>3580000</v>
      </c>
      <c r="D9" s="640">
        <v>1707500</v>
      </c>
      <c r="E9" s="641">
        <v>1773500</v>
      </c>
    </row>
    <row r="10" spans="1:5" ht="51" x14ac:dyDescent="0.2">
      <c r="A10" s="637">
        <v>65</v>
      </c>
      <c r="B10" s="638" t="s">
        <v>18</v>
      </c>
      <c r="C10" s="639">
        <v>1120000</v>
      </c>
      <c r="D10" s="640">
        <v>500000</v>
      </c>
      <c r="E10" s="641">
        <v>300000</v>
      </c>
    </row>
    <row r="11" spans="1:5" ht="26.25" thickBot="1" x14ac:dyDescent="0.25">
      <c r="A11" s="642">
        <v>68</v>
      </c>
      <c r="B11" s="643" t="s">
        <v>125</v>
      </c>
      <c r="C11" s="644">
        <v>50000</v>
      </c>
      <c r="D11" s="645">
        <v>50000</v>
      </c>
      <c r="E11" s="646">
        <v>50000</v>
      </c>
    </row>
    <row r="12" spans="1:5" ht="51.75" thickBot="1" x14ac:dyDescent="0.25">
      <c r="A12" s="627">
        <v>7</v>
      </c>
      <c r="B12" s="628" t="s">
        <v>21</v>
      </c>
      <c r="C12" s="647">
        <f>C13+C14</f>
        <v>3227000</v>
      </c>
      <c r="D12" s="630">
        <f>D13+D14</f>
        <v>900000</v>
      </c>
      <c r="E12" s="631">
        <f>E13+E14</f>
        <v>900000</v>
      </c>
    </row>
    <row r="13" spans="1:5" ht="25.5" x14ac:dyDescent="0.2">
      <c r="A13" s="632">
        <v>71</v>
      </c>
      <c r="B13" s="633" t="s">
        <v>22</v>
      </c>
      <c r="C13" s="648">
        <v>1227000</v>
      </c>
      <c r="D13" s="635">
        <v>400000</v>
      </c>
      <c r="E13" s="636">
        <v>400000</v>
      </c>
    </row>
    <row r="14" spans="1:5" ht="39" thickBot="1" x14ac:dyDescent="0.25">
      <c r="A14" s="642">
        <v>72</v>
      </c>
      <c r="B14" s="643" t="s">
        <v>78</v>
      </c>
      <c r="C14" s="660">
        <v>2000000</v>
      </c>
      <c r="D14" s="645">
        <v>500000</v>
      </c>
      <c r="E14" s="646">
        <v>500000</v>
      </c>
    </row>
    <row r="15" spans="1:5" ht="51.75" thickBot="1" x14ac:dyDescent="0.25">
      <c r="A15" s="627">
        <v>8</v>
      </c>
      <c r="B15" s="628" t="s">
        <v>467</v>
      </c>
      <c r="C15" s="647">
        <f>C16</f>
        <v>4000000</v>
      </c>
      <c r="D15" s="630">
        <v>0</v>
      </c>
      <c r="E15" s="631">
        <v>0</v>
      </c>
    </row>
    <row r="16" spans="1:5" ht="51.75" thickBot="1" x14ac:dyDescent="0.25">
      <c r="A16" s="850">
        <v>844</v>
      </c>
      <c r="B16" s="851" t="s">
        <v>468</v>
      </c>
      <c r="C16" s="852">
        <v>4000000</v>
      </c>
      <c r="D16" s="853">
        <v>0</v>
      </c>
      <c r="E16" s="854">
        <v>0</v>
      </c>
    </row>
    <row r="17" spans="1:5" x14ac:dyDescent="0.2">
      <c r="A17" s="654"/>
      <c r="B17" s="655"/>
      <c r="C17" s="656"/>
      <c r="D17" s="909"/>
      <c r="E17" s="909"/>
    </row>
    <row r="18" spans="1:5" x14ac:dyDescent="0.2">
      <c r="A18" s="654"/>
      <c r="B18" s="655"/>
      <c r="C18" s="656"/>
      <c r="D18" s="910"/>
      <c r="E18" s="910"/>
    </row>
    <row r="19" spans="1:5" x14ac:dyDescent="0.2">
      <c r="A19" s="654"/>
      <c r="B19" s="655"/>
      <c r="C19" s="656"/>
      <c r="D19" s="910"/>
      <c r="E19" s="910"/>
    </row>
    <row r="20" spans="1:5" ht="13.5" thickBot="1" x14ac:dyDescent="0.25">
      <c r="A20" s="654"/>
      <c r="B20" s="655"/>
      <c r="C20" s="656"/>
      <c r="D20" s="911"/>
      <c r="E20" s="911"/>
    </row>
    <row r="21" spans="1:5" ht="26.25" thickBot="1" x14ac:dyDescent="0.25">
      <c r="A21" s="847"/>
      <c r="B21" s="848" t="s">
        <v>326</v>
      </c>
      <c r="C21" s="849">
        <f>C22+C29+C32</f>
        <v>22777000</v>
      </c>
      <c r="D21" s="625">
        <f>D22+D29+D32</f>
        <v>8157500</v>
      </c>
      <c r="E21" s="626">
        <f>E22+E29+E32</f>
        <v>7623500</v>
      </c>
    </row>
    <row r="22" spans="1:5" ht="26.25" thickBot="1" x14ac:dyDescent="0.25">
      <c r="A22" s="833">
        <v>3</v>
      </c>
      <c r="B22" s="834" t="s">
        <v>24</v>
      </c>
      <c r="C22" s="835">
        <f>C23+C24+C25+C26+C27+C28</f>
        <v>8344500</v>
      </c>
      <c r="D22" s="836">
        <f>D23+D24+D25+D26+D27+D28</f>
        <v>6064000</v>
      </c>
      <c r="E22" s="837">
        <f>E23+E24+E25+E26+E27+E28</f>
        <v>5840000</v>
      </c>
    </row>
    <row r="23" spans="1:5" x14ac:dyDescent="0.2">
      <c r="A23" s="632">
        <v>31</v>
      </c>
      <c r="B23" s="633" t="s">
        <v>26</v>
      </c>
      <c r="C23" s="635">
        <v>2231500</v>
      </c>
      <c r="D23" s="657">
        <v>2208000</v>
      </c>
      <c r="E23" s="636">
        <v>2240000</v>
      </c>
    </row>
    <row r="24" spans="1:5" x14ac:dyDescent="0.2">
      <c r="A24" s="637">
        <v>32</v>
      </c>
      <c r="B24" s="638" t="s">
        <v>30</v>
      </c>
      <c r="C24" s="658">
        <v>4083000</v>
      </c>
      <c r="D24" s="640">
        <v>2500000</v>
      </c>
      <c r="E24" s="641">
        <v>2000000</v>
      </c>
    </row>
    <row r="25" spans="1:5" x14ac:dyDescent="0.2">
      <c r="A25" s="637">
        <v>34</v>
      </c>
      <c r="B25" s="638" t="s">
        <v>35</v>
      </c>
      <c r="C25" s="658">
        <v>222000</v>
      </c>
      <c r="D25" s="640">
        <v>150000</v>
      </c>
      <c r="E25" s="641">
        <v>1000000</v>
      </c>
    </row>
    <row r="26" spans="1:5" x14ac:dyDescent="0.2">
      <c r="A26" s="637">
        <v>35</v>
      </c>
      <c r="B26" s="638" t="s">
        <v>75</v>
      </c>
      <c r="C26" s="658">
        <v>240000</v>
      </c>
      <c r="D26" s="659">
        <v>150000</v>
      </c>
      <c r="E26" s="641"/>
    </row>
    <row r="27" spans="1:5" ht="51" x14ac:dyDescent="0.2">
      <c r="A27" s="637">
        <v>37</v>
      </c>
      <c r="B27" s="638" t="s">
        <v>79</v>
      </c>
      <c r="C27" s="658">
        <v>405000</v>
      </c>
      <c r="D27" s="640">
        <v>200000</v>
      </c>
      <c r="E27" s="641">
        <v>100000</v>
      </c>
    </row>
    <row r="28" spans="1:5" ht="13.5" thickBot="1" x14ac:dyDescent="0.25">
      <c r="A28" s="642">
        <v>38</v>
      </c>
      <c r="B28" s="643" t="s">
        <v>38</v>
      </c>
      <c r="C28" s="660">
        <v>1163000</v>
      </c>
      <c r="D28" s="645">
        <v>856000</v>
      </c>
      <c r="E28" s="646">
        <v>500000</v>
      </c>
    </row>
    <row r="29" spans="1:5" ht="51.75" thickBot="1" x14ac:dyDescent="0.25">
      <c r="A29" s="627">
        <v>4</v>
      </c>
      <c r="B29" s="628" t="s">
        <v>41</v>
      </c>
      <c r="C29" s="647">
        <f>C30+C31</f>
        <v>8932500</v>
      </c>
      <c r="D29" s="630">
        <f>D30+D31</f>
        <v>2093500</v>
      </c>
      <c r="E29" s="631">
        <f>E30+E31</f>
        <v>1783500</v>
      </c>
    </row>
    <row r="30" spans="1:5" ht="25.5" x14ac:dyDescent="0.2">
      <c r="A30" s="632">
        <v>41</v>
      </c>
      <c r="B30" s="633" t="s">
        <v>45</v>
      </c>
      <c r="C30" s="648">
        <v>400000</v>
      </c>
      <c r="D30" s="635">
        <v>193500</v>
      </c>
      <c r="E30" s="636">
        <v>193500</v>
      </c>
    </row>
    <row r="31" spans="1:5" ht="39" thickBot="1" x14ac:dyDescent="0.25">
      <c r="A31" s="649">
        <v>42</v>
      </c>
      <c r="B31" s="650" t="s">
        <v>46</v>
      </c>
      <c r="C31" s="651">
        <v>8532500</v>
      </c>
      <c r="D31" s="652">
        <v>1900000</v>
      </c>
      <c r="E31" s="653">
        <v>1590000</v>
      </c>
    </row>
    <row r="32" spans="1:5" ht="51" x14ac:dyDescent="0.2">
      <c r="A32" s="827">
        <v>5</v>
      </c>
      <c r="B32" s="828" t="s">
        <v>48</v>
      </c>
      <c r="C32" s="829">
        <f>C33+C34</f>
        <v>5500000</v>
      </c>
      <c r="D32" s="830">
        <v>0</v>
      </c>
      <c r="E32" s="831">
        <v>0</v>
      </c>
    </row>
    <row r="33" spans="1:5" ht="69.75" customHeight="1" x14ac:dyDescent="0.2">
      <c r="A33" s="832">
        <v>54</v>
      </c>
      <c r="B33" s="638" t="s">
        <v>400</v>
      </c>
      <c r="C33" s="783">
        <v>5500000</v>
      </c>
      <c r="D33" s="789">
        <v>0</v>
      </c>
      <c r="E33" s="789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18" sqref="C18"/>
    </sheetView>
  </sheetViews>
  <sheetFormatPr defaultRowHeight="12.75" x14ac:dyDescent="0.2"/>
  <cols>
    <col min="3" max="3" width="60.5703125" customWidth="1"/>
  </cols>
  <sheetData>
    <row r="1" spans="2:4" x14ac:dyDescent="0.2">
      <c r="B1" s="30"/>
      <c r="C1" s="30"/>
      <c r="D1" s="30"/>
    </row>
    <row r="2" spans="2:4" x14ac:dyDescent="0.2">
      <c r="B2" s="30"/>
      <c r="C2" s="30"/>
      <c r="D2" s="30"/>
    </row>
    <row r="3" spans="2:4" x14ac:dyDescent="0.2">
      <c r="B3" s="30"/>
      <c r="C3" s="30"/>
      <c r="D3" s="30"/>
    </row>
    <row r="4" spans="2:4" x14ac:dyDescent="0.2">
      <c r="B4" s="20" t="s">
        <v>53</v>
      </c>
      <c r="C4" s="31" t="s">
        <v>54</v>
      </c>
      <c r="D4" s="32"/>
    </row>
    <row r="5" spans="2:4" x14ac:dyDescent="0.2">
      <c r="B5" s="33"/>
      <c r="C5" s="31"/>
      <c r="D5" s="32"/>
    </row>
    <row r="6" spans="2:4" x14ac:dyDescent="0.2">
      <c r="B6" s="912" t="s">
        <v>23</v>
      </c>
      <c r="C6" s="913"/>
      <c r="D6" s="913"/>
    </row>
    <row r="7" spans="2:4" x14ac:dyDescent="0.2">
      <c r="B7" s="30"/>
      <c r="C7" s="31"/>
      <c r="D7" s="30"/>
    </row>
    <row r="8" spans="2:4" x14ac:dyDescent="0.2">
      <c r="B8" s="914" t="s">
        <v>484</v>
      </c>
      <c r="C8" s="889"/>
      <c r="D8" s="889"/>
    </row>
    <row r="9" spans="2:4" x14ac:dyDescent="0.2">
      <c r="B9" s="914" t="s">
        <v>471</v>
      </c>
      <c r="C9" s="889"/>
      <c r="D9" s="889"/>
    </row>
    <row r="10" spans="2:4" x14ac:dyDescent="0.2">
      <c r="B10" s="30"/>
      <c r="C10" s="31"/>
      <c r="D10" s="30"/>
    </row>
    <row r="11" spans="2:4" x14ac:dyDescent="0.2">
      <c r="B11" s="30"/>
      <c r="C11" s="31"/>
      <c r="D11" s="30"/>
    </row>
    <row r="12" spans="2:4" x14ac:dyDescent="0.2">
      <c r="B12" s="30"/>
      <c r="C12" s="31"/>
      <c r="D12" s="30"/>
    </row>
    <row r="13" spans="2:4" x14ac:dyDescent="0.2">
      <c r="B13" s="30"/>
      <c r="C13" s="34" t="s">
        <v>55</v>
      </c>
      <c r="D13" s="30"/>
    </row>
    <row r="14" spans="2:4" x14ac:dyDescent="0.2">
      <c r="B14" s="30"/>
      <c r="C14" s="34"/>
      <c r="D14" s="30"/>
    </row>
    <row r="15" spans="2:4" x14ac:dyDescent="0.2">
      <c r="B15" s="30"/>
      <c r="C15" s="34"/>
      <c r="D15" s="30"/>
    </row>
    <row r="16" spans="2:4" x14ac:dyDescent="0.2">
      <c r="B16" s="30"/>
      <c r="C16" s="31"/>
      <c r="D16" s="30"/>
    </row>
    <row r="17" spans="1:6" x14ac:dyDescent="0.2">
      <c r="B17" s="169" t="s">
        <v>57</v>
      </c>
      <c r="C17" s="720" t="s">
        <v>489</v>
      </c>
      <c r="D17" s="30"/>
    </row>
    <row r="18" spans="1:6" x14ac:dyDescent="0.2">
      <c r="B18" s="169" t="s">
        <v>56</v>
      </c>
      <c r="C18" s="720" t="s">
        <v>490</v>
      </c>
      <c r="D18" s="30"/>
    </row>
    <row r="19" spans="1:6" x14ac:dyDescent="0.2">
      <c r="B19" s="30"/>
      <c r="C19" s="31"/>
      <c r="D19" s="30"/>
    </row>
    <row r="20" spans="1:6" x14ac:dyDescent="0.2">
      <c r="B20" s="30"/>
      <c r="C20" s="35" t="s">
        <v>58</v>
      </c>
      <c r="D20" s="30"/>
    </row>
    <row r="21" spans="1:6" x14ac:dyDescent="0.2">
      <c r="B21" s="30"/>
      <c r="C21" s="35"/>
      <c r="D21" s="30"/>
    </row>
    <row r="22" spans="1:6" x14ac:dyDescent="0.2">
      <c r="B22" s="30"/>
      <c r="C22" s="35" t="s">
        <v>74</v>
      </c>
      <c r="D22" s="30"/>
    </row>
    <row r="23" spans="1:6" x14ac:dyDescent="0.2">
      <c r="B23" s="30"/>
      <c r="C23" s="35" t="s">
        <v>485</v>
      </c>
      <c r="D23" s="30"/>
    </row>
    <row r="24" spans="1:6" x14ac:dyDescent="0.2">
      <c r="B24" s="30"/>
      <c r="C24" s="35"/>
      <c r="D24" s="30"/>
    </row>
    <row r="25" spans="1:6" x14ac:dyDescent="0.2">
      <c r="B25" s="30"/>
      <c r="C25" s="31"/>
      <c r="D25" s="30"/>
    </row>
    <row r="26" spans="1:6" x14ac:dyDescent="0.2">
      <c r="A26" s="718" t="s">
        <v>355</v>
      </c>
      <c r="B26" s="915" t="s">
        <v>488</v>
      </c>
      <c r="C26" s="882"/>
      <c r="D26" s="30"/>
      <c r="F26" s="168"/>
    </row>
    <row r="27" spans="1:6" x14ac:dyDescent="0.2">
      <c r="C27" s="7"/>
      <c r="F27" s="168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2019-11-14T12:11:34Z</cp:lastPrinted>
  <dcterms:created xsi:type="dcterms:W3CDTF">2004-02-16T15:22:46Z</dcterms:created>
  <dcterms:modified xsi:type="dcterms:W3CDTF">2020-01-02T07:33:59Z</dcterms:modified>
</cp:coreProperties>
</file>