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6. sjednica Općinskog vijeća 2021\III. izmjene i dopune proračuna 2021\"/>
    </mc:Choice>
  </mc:AlternateContent>
  <bookViews>
    <workbookView xWindow="0" yWindow="0" windowWidth="25200" windowHeight="113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D113" i="10" l="1"/>
  <c r="D33" i="5"/>
  <c r="D34" i="5"/>
  <c r="D29" i="5"/>
  <c r="D24" i="5"/>
  <c r="D25" i="5"/>
  <c r="D22" i="5"/>
  <c r="D18" i="5"/>
  <c r="D15" i="5"/>
  <c r="D11" i="5"/>
  <c r="D7" i="5"/>
  <c r="D6" i="5" s="1"/>
  <c r="D5" i="5" s="1"/>
  <c r="D30" i="2"/>
  <c r="D32" i="2"/>
  <c r="D38" i="2"/>
  <c r="D39" i="2"/>
  <c r="D7" i="2"/>
  <c r="D17" i="2"/>
  <c r="D19" i="2"/>
  <c r="D21" i="2"/>
  <c r="D25" i="2"/>
  <c r="D11" i="2"/>
  <c r="D23" i="2"/>
  <c r="D6" i="2" s="1"/>
  <c r="D5" i="2" s="1"/>
  <c r="D7" i="7"/>
  <c r="D8" i="7"/>
  <c r="D9" i="7"/>
  <c r="D16" i="7"/>
  <c r="D401" i="10"/>
  <c r="D400" i="10" s="1"/>
  <c r="D399" i="10" s="1"/>
  <c r="D396" i="10" s="1"/>
  <c r="D395" i="10" s="1"/>
  <c r="D5" i="10"/>
  <c r="D604" i="10"/>
  <c r="D607" i="10"/>
  <c r="D610" i="10"/>
  <c r="D615" i="10"/>
  <c r="D116" i="10"/>
  <c r="D117" i="10"/>
  <c r="D118" i="10"/>
  <c r="D4" i="10" l="1"/>
  <c r="D3" i="10" s="1"/>
  <c r="D29" i="2"/>
  <c r="E8" i="5"/>
  <c r="C33" i="17" l="1"/>
  <c r="C30" i="17"/>
  <c r="C22" i="17"/>
  <c r="C12" i="17"/>
  <c r="C6" i="17"/>
  <c r="C5" i="17" s="1"/>
  <c r="N41" i="1"/>
  <c r="N40" i="1"/>
  <c r="N28" i="1"/>
  <c r="N27" i="1"/>
  <c r="N26" i="1"/>
  <c r="N25" i="1"/>
  <c r="E22" i="5"/>
  <c r="E18" i="5"/>
  <c r="E15" i="5"/>
  <c r="E11" i="5"/>
  <c r="E37" i="2"/>
  <c r="F37" i="2" s="1"/>
  <c r="E36" i="2"/>
  <c r="F36" i="2" s="1"/>
  <c r="E35" i="2"/>
  <c r="E34" i="2"/>
  <c r="F34" i="2" s="1"/>
  <c r="E32" i="2"/>
  <c r="F32" i="2" s="1"/>
  <c r="E31" i="2"/>
  <c r="F31" i="2" s="1"/>
  <c r="E30" i="2"/>
  <c r="F30" i="2" s="1"/>
  <c r="E28" i="2"/>
  <c r="E27" i="2"/>
  <c r="F27" i="2" s="1"/>
  <c r="E26" i="2"/>
  <c r="F26" i="2" s="1"/>
  <c r="E25" i="2"/>
  <c r="E24" i="2"/>
  <c r="F24" i="2" s="1"/>
  <c r="E23" i="2"/>
  <c r="F23" i="2" s="1"/>
  <c r="E22" i="2"/>
  <c r="E21" i="2"/>
  <c r="E20" i="2"/>
  <c r="F20" i="2" s="1"/>
  <c r="E19" i="2"/>
  <c r="F19" i="2" s="1"/>
  <c r="E18" i="2"/>
  <c r="F18" i="2" s="1"/>
  <c r="E17" i="2"/>
  <c r="E16" i="2"/>
  <c r="E15" i="2"/>
  <c r="F15" i="2" s="1"/>
  <c r="E14" i="2"/>
  <c r="F14" i="2" s="1"/>
  <c r="E13" i="2"/>
  <c r="F13" i="2" s="1"/>
  <c r="E12" i="2"/>
  <c r="F12" i="2" s="1"/>
  <c r="E10" i="2"/>
  <c r="F10" i="2" s="1"/>
  <c r="E9" i="2"/>
  <c r="F9" i="2" s="1"/>
  <c r="E8" i="2"/>
  <c r="F8" i="2" s="1"/>
  <c r="E33" i="2"/>
  <c r="F33" i="2" s="1"/>
  <c r="E29" i="5"/>
  <c r="E35" i="5"/>
  <c r="E32" i="5"/>
  <c r="E30" i="5"/>
  <c r="E27" i="5"/>
  <c r="E26" i="5"/>
  <c r="E25" i="5"/>
  <c r="E23" i="5"/>
  <c r="E21" i="5"/>
  <c r="E20" i="5"/>
  <c r="E19" i="5"/>
  <c r="E17" i="5"/>
  <c r="E16" i="5"/>
  <c r="E14" i="5"/>
  <c r="E13" i="5"/>
  <c r="E12" i="5"/>
  <c r="E10" i="5"/>
  <c r="E9" i="5"/>
  <c r="E31" i="5"/>
  <c r="E34" i="5"/>
  <c r="E40" i="2"/>
  <c r="F40" i="2" s="1"/>
  <c r="F17" i="2"/>
  <c r="F16" i="2"/>
  <c r="E7" i="2"/>
  <c r="E22" i="7"/>
  <c r="E21" i="7" s="1"/>
  <c r="E20" i="7" s="1"/>
  <c r="E17" i="7" s="1"/>
  <c r="E11" i="7"/>
  <c r="E9" i="7" s="1"/>
  <c r="E13" i="7"/>
  <c r="E14" i="7"/>
  <c r="E15" i="7"/>
  <c r="E28" i="7"/>
  <c r="E29" i="7"/>
  <c r="E33" i="7"/>
  <c r="E30" i="7" s="1"/>
  <c r="E34" i="7"/>
  <c r="E35" i="7"/>
  <c r="E646" i="10"/>
  <c r="F646" i="10" s="1"/>
  <c r="E661" i="10"/>
  <c r="E662" i="10"/>
  <c r="E658" i="10"/>
  <c r="E657" i="10" s="1"/>
  <c r="E656" i="10"/>
  <c r="E655" i="10"/>
  <c r="E654" i="10"/>
  <c r="E653" i="10"/>
  <c r="E652" i="10"/>
  <c r="E650" i="10"/>
  <c r="E649" i="10"/>
  <c r="E648" i="10"/>
  <c r="E639" i="10"/>
  <c r="E638" i="10"/>
  <c r="E637" i="10"/>
  <c r="C21" i="17" l="1"/>
  <c r="E39" i="2"/>
  <c r="E27" i="7"/>
  <c r="E26" i="7" s="1"/>
  <c r="E23" i="7" s="1"/>
  <c r="E16" i="7" s="1"/>
  <c r="E8" i="7" s="1"/>
  <c r="E7" i="7" s="1"/>
  <c r="E647" i="10"/>
  <c r="E660" i="10"/>
  <c r="E659" i="10" s="1"/>
  <c r="E643" i="10" s="1"/>
  <c r="E651" i="10"/>
  <c r="E11" i="2"/>
  <c r="E6" i="2" s="1"/>
  <c r="E29" i="2"/>
  <c r="F29" i="2" s="1"/>
  <c r="E33" i="5"/>
  <c r="E24" i="5"/>
  <c r="E7" i="5"/>
  <c r="E6" i="5" s="1"/>
  <c r="F25" i="2"/>
  <c r="F7" i="2"/>
  <c r="E632" i="10"/>
  <c r="E628" i="10"/>
  <c r="E627" i="10"/>
  <c r="E622" i="10"/>
  <c r="E623" i="10"/>
  <c r="E620" i="10"/>
  <c r="E619" i="10"/>
  <c r="E618" i="10"/>
  <c r="E617" i="10"/>
  <c r="E616" i="10"/>
  <c r="E614" i="10"/>
  <c r="E613" i="10"/>
  <c r="E612" i="10"/>
  <c r="E165" i="10"/>
  <c r="E164" i="10"/>
  <c r="E171" i="10"/>
  <c r="E173" i="10"/>
  <c r="F39" i="2" l="1"/>
  <c r="E38" i="2"/>
  <c r="F38" i="2" s="1"/>
  <c r="E611" i="10"/>
  <c r="F643" i="10"/>
  <c r="E641" i="10"/>
  <c r="E5" i="2"/>
  <c r="F5" i="2" s="1"/>
  <c r="E5" i="5"/>
  <c r="F11" i="2"/>
  <c r="E621" i="10"/>
  <c r="E636" i="10"/>
  <c r="E633" i="10"/>
  <c r="E615" i="10"/>
  <c r="E626" i="10"/>
  <c r="E625" i="10" s="1"/>
  <c r="E624" i="10" s="1"/>
  <c r="E629" i="10"/>
  <c r="E630" i="10"/>
  <c r="E631" i="10"/>
  <c r="E172" i="10"/>
  <c r="E100" i="10"/>
  <c r="E99" i="10"/>
  <c r="E98" i="10"/>
  <c r="E97" i="10"/>
  <c r="E96" i="10"/>
  <c r="E95" i="10" s="1"/>
  <c r="E94" i="10" s="1"/>
  <c r="E88" i="10"/>
  <c r="E87" i="10"/>
  <c r="E90" i="10"/>
  <c r="E89" i="10" s="1"/>
  <c r="E86" i="10"/>
  <c r="E85" i="10"/>
  <c r="E84" i="10"/>
  <c r="E83" i="10"/>
  <c r="E81" i="10"/>
  <c r="E80" i="10" s="1"/>
  <c r="E79" i="10"/>
  <c r="E78" i="10"/>
  <c r="E77" i="10"/>
  <c r="E76" i="10"/>
  <c r="E73" i="10"/>
  <c r="E74" i="10"/>
  <c r="E72" i="10"/>
  <c r="E71" i="10"/>
  <c r="E70" i="10"/>
  <c r="E69" i="10"/>
  <c r="E67" i="10"/>
  <c r="E66" i="10"/>
  <c r="E64" i="10"/>
  <c r="E63" i="10"/>
  <c r="E62" i="10"/>
  <c r="E61" i="10"/>
  <c r="E60" i="10"/>
  <c r="E59" i="10"/>
  <c r="E57" i="10"/>
  <c r="E56" i="10"/>
  <c r="E55" i="10"/>
  <c r="E54" i="10"/>
  <c r="E53" i="10"/>
  <c r="E51" i="10"/>
  <c r="E50" i="10"/>
  <c r="E48" i="10"/>
  <c r="E49" i="10"/>
  <c r="E46" i="10"/>
  <c r="E45" i="10"/>
  <c r="E44" i="10"/>
  <c r="E43" i="10"/>
  <c r="E40" i="10"/>
  <c r="E39" i="10"/>
  <c r="E38" i="10"/>
  <c r="E37" i="10"/>
  <c r="E36" i="10"/>
  <c r="E35" i="10"/>
  <c r="E34" i="10"/>
  <c r="E33" i="10"/>
  <c r="E32" i="10"/>
  <c r="E31" i="10"/>
  <c r="E30" i="10"/>
  <c r="E23" i="10"/>
  <c r="E22" i="10"/>
  <c r="E21" i="10"/>
  <c r="E20" i="10"/>
  <c r="E19" i="10"/>
  <c r="E16" i="10"/>
  <c r="E15" i="10"/>
  <c r="E13" i="10"/>
  <c r="E14" i="10"/>
  <c r="E12" i="10"/>
  <c r="E640" i="10" l="1"/>
  <c r="F640" i="10" s="1"/>
  <c r="F641" i="10"/>
  <c r="E610" i="10"/>
  <c r="E607" i="10" s="1"/>
  <c r="E604" i="10" s="1"/>
  <c r="F6" i="2"/>
  <c r="E65" i="10"/>
  <c r="E18" i="10"/>
  <c r="E17" i="10" s="1"/>
  <c r="E42" i="10"/>
  <c r="E163" i="10"/>
  <c r="E170" i="10"/>
  <c r="E47" i="10"/>
  <c r="E52" i="10"/>
  <c r="E58" i="10"/>
  <c r="E68" i="10"/>
  <c r="E29" i="10"/>
  <c r="E82" i="10"/>
  <c r="E75" i="10" s="1"/>
  <c r="E111" i="10"/>
  <c r="E112" i="10"/>
  <c r="E109" i="10"/>
  <c r="E343" i="10"/>
  <c r="E342" i="10"/>
  <c r="E41" i="10" l="1"/>
  <c r="E28" i="10" s="1"/>
  <c r="E27" i="10" s="1"/>
  <c r="E24" i="10" s="1"/>
  <c r="E162" i="10"/>
  <c r="E159" i="10"/>
  <c r="E167" i="10"/>
  <c r="E110" i="10"/>
  <c r="E11" i="10"/>
  <c r="E10" i="10" s="1"/>
  <c r="E9" i="10" s="1"/>
  <c r="E6" i="10" s="1"/>
  <c r="E227" i="10"/>
  <c r="E304" i="10"/>
  <c r="E303" i="10"/>
  <c r="E297" i="10"/>
  <c r="E296" i="10"/>
  <c r="E290" i="10"/>
  <c r="E289" i="10"/>
  <c r="E283" i="10"/>
  <c r="E282" i="10"/>
  <c r="E269" i="10"/>
  <c r="E255" i="10"/>
  <c r="E253" i="10"/>
  <c r="E226" i="10"/>
  <c r="E187" i="10"/>
  <c r="E180" i="10"/>
  <c r="E174" i="10"/>
  <c r="E148" i="10"/>
  <c r="E147" i="10"/>
  <c r="E127" i="10"/>
  <c r="E126" i="10"/>
  <c r="E134" i="10"/>
  <c r="E133" i="10"/>
  <c r="E141" i="10"/>
  <c r="E140" i="10"/>
  <c r="E156" i="10"/>
  <c r="E158" i="10"/>
  <c r="E155" i="10"/>
  <c r="E157" i="10"/>
  <c r="E194" i="10"/>
  <c r="E193" i="10"/>
  <c r="E192" i="10"/>
  <c r="E203" i="10"/>
  <c r="E204" i="10"/>
  <c r="E211" i="10"/>
  <c r="E210" i="10"/>
  <c r="E218" i="10"/>
  <c r="E217" i="10"/>
  <c r="E228" i="10"/>
  <c r="E231" i="10"/>
  <c r="E232" i="10"/>
  <c r="E233" i="10"/>
  <c r="E234" i="10"/>
  <c r="E314" i="10"/>
  <c r="E317" i="10"/>
  <c r="E318" i="10"/>
  <c r="E319" i="10"/>
  <c r="E320" i="10"/>
  <c r="E327" i="10"/>
  <c r="E326" i="10"/>
  <c r="E335" i="10"/>
  <c r="E336" i="10"/>
  <c r="E346" i="10"/>
  <c r="E350" i="10"/>
  <c r="E351" i="10"/>
  <c r="E352" i="10"/>
  <c r="E353" i="10"/>
  <c r="E361" i="10"/>
  <c r="E360" i="10"/>
  <c r="E362" i="10"/>
  <c r="E366" i="10"/>
  <c r="E367" i="10"/>
  <c r="E368" i="10"/>
  <c r="E369" i="10"/>
  <c r="E370" i="10"/>
  <c r="E371" i="10"/>
  <c r="E393" i="10"/>
  <c r="E392" i="10"/>
  <c r="E372" i="10"/>
  <c r="E375" i="10"/>
  <c r="E376" i="10"/>
  <c r="E377" i="10"/>
  <c r="E378" i="10"/>
  <c r="E384" i="10"/>
  <c r="E385" i="10"/>
  <c r="E597" i="10"/>
  <c r="E600" i="10"/>
  <c r="E601" i="10"/>
  <c r="E602" i="10"/>
  <c r="E603" i="10"/>
  <c r="E589" i="10"/>
  <c r="E592" i="10"/>
  <c r="E593" i="10"/>
  <c r="E594" i="10"/>
  <c r="E595" i="10"/>
  <c r="E596" i="10"/>
  <c r="E588" i="10"/>
  <c r="E587" i="10"/>
  <c r="E586" i="10"/>
  <c r="E585" i="10"/>
  <c r="E582" i="10"/>
  <c r="E575" i="10"/>
  <c r="E578" i="10"/>
  <c r="E579" i="10"/>
  <c r="E580" i="10"/>
  <c r="E581" i="10"/>
  <c r="E568" i="10"/>
  <c r="E571" i="10"/>
  <c r="E572" i="10"/>
  <c r="E573" i="10"/>
  <c r="E574" i="10"/>
  <c r="E561" i="10"/>
  <c r="E564" i="10"/>
  <c r="E565" i="10"/>
  <c r="E566" i="10"/>
  <c r="E567" i="10"/>
  <c r="E554" i="10"/>
  <c r="E557" i="10"/>
  <c r="E558" i="10"/>
  <c r="E559" i="10"/>
  <c r="E560" i="10"/>
  <c r="E545" i="10"/>
  <c r="E548" i="10"/>
  <c r="E549" i="10"/>
  <c r="E550" i="10"/>
  <c r="E551" i="10"/>
  <c r="E537" i="10"/>
  <c r="E540" i="10"/>
  <c r="E541" i="10"/>
  <c r="E542" i="10"/>
  <c r="E543" i="10"/>
  <c r="E544" i="10"/>
  <c r="E529" i="10"/>
  <c r="E528" i="10" s="1"/>
  <c r="E532" i="10"/>
  <c r="E533" i="10"/>
  <c r="E534" i="10"/>
  <c r="E535" i="10"/>
  <c r="E526" i="10"/>
  <c r="E525" i="10"/>
  <c r="E513" i="10"/>
  <c r="E516" i="10"/>
  <c r="E517" i="10"/>
  <c r="E518" i="10"/>
  <c r="E519" i="10"/>
  <c r="E512" i="10"/>
  <c r="E511" i="10"/>
  <c r="E505" i="10"/>
  <c r="E504" i="10"/>
  <c r="E497" i="10"/>
  <c r="E456" i="10"/>
  <c r="E459" i="10"/>
  <c r="E460" i="10"/>
  <c r="E461" i="10"/>
  <c r="E462" i="10"/>
  <c r="E463" i="10"/>
  <c r="E466" i="10"/>
  <c r="E467" i="10"/>
  <c r="E468" i="10"/>
  <c r="E469" i="10"/>
  <c r="E470" i="10"/>
  <c r="E473" i="10"/>
  <c r="E474" i="10"/>
  <c r="E475" i="10"/>
  <c r="E476" i="10"/>
  <c r="E490" i="10"/>
  <c r="E489" i="10"/>
  <c r="E483" i="10"/>
  <c r="E481" i="10"/>
  <c r="E396" i="10"/>
  <c r="E399" i="10"/>
  <c r="E400" i="10"/>
  <c r="E401" i="10"/>
  <c r="E402" i="10"/>
  <c r="E403" i="10"/>
  <c r="E406" i="10"/>
  <c r="E407" i="10"/>
  <c r="E408" i="10"/>
  <c r="E409" i="10"/>
  <c r="E410" i="10"/>
  <c r="E413" i="10"/>
  <c r="E414" i="10"/>
  <c r="E415" i="10"/>
  <c r="E416" i="10"/>
  <c r="E417" i="10"/>
  <c r="E420" i="10"/>
  <c r="E421" i="10"/>
  <c r="E422" i="10"/>
  <c r="E423" i="10"/>
  <c r="E447" i="10"/>
  <c r="E450" i="10"/>
  <c r="E451" i="10"/>
  <c r="E452" i="10"/>
  <c r="E453" i="10"/>
  <c r="E440" i="10"/>
  <c r="E443" i="10"/>
  <c r="E444" i="10"/>
  <c r="E445" i="10"/>
  <c r="E446" i="10"/>
  <c r="E433" i="10"/>
  <c r="E436" i="10"/>
  <c r="E437" i="10"/>
  <c r="E438" i="10"/>
  <c r="E439" i="10"/>
  <c r="E432" i="10"/>
  <c r="E431" i="10"/>
  <c r="E311" i="10"/>
  <c r="E310" i="10"/>
  <c r="E276" i="10"/>
  <c r="E274" i="10"/>
  <c r="E262" i="10"/>
  <c r="E261" i="10"/>
  <c r="E248" i="10"/>
  <c r="E246" i="10"/>
  <c r="E241" i="10"/>
  <c r="E104" i="10"/>
  <c r="E119" i="10"/>
  <c r="E118" i="10"/>
  <c r="E101" i="10" l="1"/>
  <c r="E91" i="10" s="1"/>
  <c r="E254" i="10"/>
  <c r="E179" i="10"/>
  <c r="E108" i="10"/>
  <c r="E105" i="10"/>
  <c r="E341" i="10"/>
  <c r="E225" i="10"/>
  <c r="E281" i="10"/>
  <c r="E325" i="10"/>
  <c r="E209" i="10"/>
  <c r="E185" i="10"/>
  <c r="E263" i="10"/>
  <c r="E267" i="10"/>
  <c r="E186" i="10"/>
  <c r="E268" i="10"/>
  <c r="E132" i="10"/>
  <c r="E178" i="10"/>
  <c r="E177" i="10"/>
  <c r="E153" i="10"/>
  <c r="E201" i="10"/>
  <c r="E332" i="10"/>
  <c r="E200" i="10"/>
  <c r="E329" i="10"/>
  <c r="E197" i="10"/>
  <c r="E333" i="10"/>
  <c r="E334" i="10"/>
  <c r="E202" i="10"/>
  <c r="E275" i="10"/>
  <c r="E536" i="10"/>
  <c r="E382" i="10"/>
  <c r="E482" i="10"/>
  <c r="E503" i="10"/>
  <c r="E510" i="10"/>
  <c r="E103" i="10"/>
  <c r="E553" i="10"/>
  <c r="E495" i="10"/>
  <c r="E430" i="10"/>
  <c r="E247" i="10"/>
  <c r="E395" i="10"/>
  <c r="E496" i="10"/>
  <c r="E102" i="10"/>
  <c r="E240" i="10"/>
  <c r="E239" i="10"/>
  <c r="O29" i="1"/>
  <c r="O28" i="1"/>
  <c r="O27" i="1"/>
  <c r="O26" i="1"/>
  <c r="O25" i="1"/>
  <c r="F32" i="5"/>
  <c r="F29" i="5"/>
  <c r="F27" i="5"/>
  <c r="F24" i="5"/>
  <c r="F23" i="5"/>
  <c r="F20" i="5"/>
  <c r="F19" i="5"/>
  <c r="F16" i="5"/>
  <c r="F15" i="5"/>
  <c r="F12" i="5"/>
  <c r="F10" i="5"/>
  <c r="F9" i="5"/>
  <c r="F7" i="5"/>
  <c r="F31" i="5"/>
  <c r="F30" i="5"/>
  <c r="F26" i="5"/>
  <c r="F25" i="5"/>
  <c r="F22" i="5"/>
  <c r="F21" i="5"/>
  <c r="F18" i="5"/>
  <c r="F17" i="5"/>
  <c r="F14" i="5"/>
  <c r="F13" i="5"/>
  <c r="F8" i="5"/>
  <c r="F11" i="5"/>
  <c r="F35" i="7"/>
  <c r="F34" i="7"/>
  <c r="F28" i="7"/>
  <c r="F22" i="7"/>
  <c r="F16" i="7"/>
  <c r="F11" i="7"/>
  <c r="F33" i="7"/>
  <c r="F30" i="7"/>
  <c r="F29" i="7"/>
  <c r="F27" i="7"/>
  <c r="F26" i="7"/>
  <c r="F23" i="7"/>
  <c r="F21" i="7"/>
  <c r="F20" i="7"/>
  <c r="F17" i="7"/>
  <c r="F15" i="7"/>
  <c r="F14" i="7"/>
  <c r="F13" i="7"/>
  <c r="F9" i="7"/>
  <c r="F8" i="7"/>
  <c r="F7" i="7"/>
  <c r="E277" i="10" l="1"/>
  <c r="F277" i="10" s="1"/>
  <c r="E340" i="10"/>
  <c r="E128" i="10"/>
  <c r="E379" i="10"/>
  <c r="F379" i="10" s="1"/>
  <c r="E324" i="10"/>
  <c r="E146" i="10"/>
  <c r="E288" i="10"/>
  <c r="F288" i="10" s="1"/>
  <c r="E280" i="10"/>
  <c r="F280" i="10" s="1"/>
  <c r="E154" i="10"/>
  <c r="E302" i="10"/>
  <c r="E252" i="10"/>
  <c r="E249" i="10"/>
  <c r="E184" i="10"/>
  <c r="E295" i="10"/>
  <c r="F295" i="10" s="1"/>
  <c r="E224" i="10"/>
  <c r="E221" i="10" s="1"/>
  <c r="E125" i="10"/>
  <c r="F125" i="10" s="1"/>
  <c r="E216" i="10"/>
  <c r="F216" i="10" s="1"/>
  <c r="E191" i="10"/>
  <c r="E188" i="10"/>
  <c r="E139" i="10"/>
  <c r="E359" i="10"/>
  <c r="F359" i="10" s="1"/>
  <c r="E391" i="10"/>
  <c r="E383" i="10"/>
  <c r="F383" i="10" s="1"/>
  <c r="E509" i="10"/>
  <c r="E524" i="10"/>
  <c r="E494" i="10"/>
  <c r="E491" i="10"/>
  <c r="E309" i="10"/>
  <c r="E488" i="10"/>
  <c r="E480" i="10"/>
  <c r="E273" i="10"/>
  <c r="F273" i="10" s="1"/>
  <c r="E270" i="10"/>
  <c r="F270" i="10" s="1"/>
  <c r="E260" i="10"/>
  <c r="E117" i="10"/>
  <c r="E242" i="10"/>
  <c r="F242" i="10" s="1"/>
  <c r="E245" i="10"/>
  <c r="F245" i="10" s="1"/>
  <c r="E238" i="10"/>
  <c r="E235" i="10"/>
  <c r="F662" i="10"/>
  <c r="F661" i="10"/>
  <c r="F658" i="10"/>
  <c r="F657" i="10"/>
  <c r="F656" i="10"/>
  <c r="F655" i="10"/>
  <c r="F654" i="10"/>
  <c r="F653" i="10"/>
  <c r="F652" i="10"/>
  <c r="F650" i="10"/>
  <c r="F649" i="10"/>
  <c r="F648" i="10"/>
  <c r="F632" i="10"/>
  <c r="F628" i="10"/>
  <c r="F627" i="10"/>
  <c r="F623" i="10"/>
  <c r="F622" i="10"/>
  <c r="F620" i="10"/>
  <c r="F618" i="10"/>
  <c r="F617" i="10"/>
  <c r="F616" i="10"/>
  <c r="F614" i="10"/>
  <c r="F613" i="10"/>
  <c r="F612" i="10"/>
  <c r="F603" i="10"/>
  <c r="F597" i="10"/>
  <c r="F596" i="10"/>
  <c r="F595" i="10"/>
  <c r="F588" i="10"/>
  <c r="F581" i="10"/>
  <c r="F574" i="10"/>
  <c r="F567" i="10"/>
  <c r="F560" i="10"/>
  <c r="F551" i="10"/>
  <c r="F544" i="10"/>
  <c r="F543" i="10"/>
  <c r="F535" i="10"/>
  <c r="F526" i="10"/>
  <c r="F519" i="10"/>
  <c r="F512" i="10"/>
  <c r="F505" i="10"/>
  <c r="F490" i="10"/>
  <c r="F483" i="10"/>
  <c r="F476" i="10"/>
  <c r="F469" i="10"/>
  <c r="F462" i="10"/>
  <c r="F453" i="10"/>
  <c r="F446" i="10"/>
  <c r="F439" i="10"/>
  <c r="F432" i="10"/>
  <c r="F423" i="10"/>
  <c r="F422" i="10"/>
  <c r="F421" i="10"/>
  <c r="F420" i="10"/>
  <c r="F417" i="10"/>
  <c r="F416" i="10"/>
  <c r="F415" i="10"/>
  <c r="F414" i="10"/>
  <c r="F413" i="10"/>
  <c r="F410" i="10"/>
  <c r="F409" i="10"/>
  <c r="F408" i="10"/>
  <c r="F407" i="10"/>
  <c r="F406" i="10"/>
  <c r="F403" i="10"/>
  <c r="F402" i="10"/>
  <c r="F385" i="10"/>
  <c r="F384" i="10"/>
  <c r="F382" i="10"/>
  <c r="F378" i="10"/>
  <c r="F377" i="10"/>
  <c r="F376" i="10"/>
  <c r="F375" i="10"/>
  <c r="F372" i="10"/>
  <c r="F371" i="10"/>
  <c r="F370" i="10"/>
  <c r="F369" i="10"/>
  <c r="F361" i="10"/>
  <c r="F360" i="10"/>
  <c r="F353" i="10"/>
  <c r="F336" i="10"/>
  <c r="F335" i="10"/>
  <c r="F327" i="10"/>
  <c r="F320" i="10"/>
  <c r="F297" i="10"/>
  <c r="F296" i="10"/>
  <c r="F290" i="10"/>
  <c r="F289" i="10"/>
  <c r="F283" i="10"/>
  <c r="F282" i="10"/>
  <c r="F281" i="10"/>
  <c r="F276" i="10"/>
  <c r="F275" i="10"/>
  <c r="F274" i="10"/>
  <c r="F255" i="10"/>
  <c r="F248" i="10"/>
  <c r="F247" i="10"/>
  <c r="F246" i="10"/>
  <c r="F241" i="10"/>
  <c r="F234" i="10"/>
  <c r="F227" i="10"/>
  <c r="F218" i="10"/>
  <c r="F217" i="10"/>
  <c r="F211" i="10"/>
  <c r="F210" i="10"/>
  <c r="F209" i="10"/>
  <c r="F204" i="10"/>
  <c r="F203" i="10"/>
  <c r="F194" i="10"/>
  <c r="F158" i="10"/>
  <c r="F156" i="10"/>
  <c r="F134" i="10"/>
  <c r="F127" i="10"/>
  <c r="F126" i="10"/>
  <c r="F112" i="10"/>
  <c r="F111" i="10"/>
  <c r="F104" i="10"/>
  <c r="F100" i="10"/>
  <c r="F99" i="10"/>
  <c r="F98" i="10"/>
  <c r="F97" i="10"/>
  <c r="F90" i="10"/>
  <c r="F88" i="10"/>
  <c r="F86" i="10"/>
  <c r="F85" i="10"/>
  <c r="F84" i="10"/>
  <c r="F83" i="10"/>
  <c r="F81" i="10"/>
  <c r="F79" i="10"/>
  <c r="F78" i="10"/>
  <c r="F77" i="10"/>
  <c r="F74" i="10"/>
  <c r="F73" i="10"/>
  <c r="F71" i="10"/>
  <c r="F70" i="10"/>
  <c r="F69" i="10"/>
  <c r="F67" i="10"/>
  <c r="F66" i="10"/>
  <c r="F64" i="10"/>
  <c r="F63" i="10"/>
  <c r="F62" i="10"/>
  <c r="F61" i="10"/>
  <c r="F60" i="10"/>
  <c r="F59" i="10"/>
  <c r="F57" i="10"/>
  <c r="F56" i="10"/>
  <c r="F55" i="10"/>
  <c r="F54" i="10"/>
  <c r="F53" i="10"/>
  <c r="F51" i="10"/>
  <c r="F50" i="10"/>
  <c r="F49" i="10"/>
  <c r="F48" i="10"/>
  <c r="F46" i="10"/>
  <c r="F45" i="10"/>
  <c r="F44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23" i="10"/>
  <c r="F22" i="10"/>
  <c r="F21" i="10"/>
  <c r="F20" i="10"/>
  <c r="F19" i="10"/>
  <c r="F16" i="10"/>
  <c r="F14" i="10"/>
  <c r="F12" i="10"/>
  <c r="E150" i="10" l="1"/>
  <c r="E149" i="10" s="1"/>
  <c r="E131" i="10"/>
  <c r="E181" i="10"/>
  <c r="E166" i="10" s="1"/>
  <c r="F166" i="10" s="1"/>
  <c r="E208" i="10"/>
  <c r="F208" i="10" s="1"/>
  <c r="E429" i="10"/>
  <c r="E321" i="10"/>
  <c r="E313" i="10" s="1"/>
  <c r="E337" i="10"/>
  <c r="E328" i="10" s="1"/>
  <c r="E145" i="10"/>
  <c r="E142" i="10"/>
  <c r="E287" i="10"/>
  <c r="F287" i="10" s="1"/>
  <c r="E284" i="10"/>
  <c r="F284" i="10" s="1"/>
  <c r="E294" i="10"/>
  <c r="F294" i="10" s="1"/>
  <c r="E291" i="10"/>
  <c r="F291" i="10" s="1"/>
  <c r="E301" i="10"/>
  <c r="E298" i="10"/>
  <c r="E358" i="10"/>
  <c r="F358" i="10" s="1"/>
  <c r="E205" i="10"/>
  <c r="E215" i="10"/>
  <c r="F215" i="10" s="1"/>
  <c r="E212" i="10"/>
  <c r="F212" i="10" s="1"/>
  <c r="E124" i="10"/>
  <c r="F124" i="10" s="1"/>
  <c r="E390" i="10"/>
  <c r="E387" i="10"/>
  <c r="E138" i="10"/>
  <c r="E135" i="10"/>
  <c r="E502" i="10"/>
  <c r="E506" i="10"/>
  <c r="E520" i="10"/>
  <c r="E523" i="10"/>
  <c r="E499" i="10"/>
  <c r="E487" i="10"/>
  <c r="E484" i="10"/>
  <c r="E116" i="10"/>
  <c r="E256" i="10"/>
  <c r="E259" i="10"/>
  <c r="E426" i="10"/>
  <c r="E425" i="10" s="1"/>
  <c r="E477" i="10"/>
  <c r="E308" i="10"/>
  <c r="E305" i="10"/>
  <c r="F5" i="5"/>
  <c r="F6" i="5"/>
  <c r="E12" i="17"/>
  <c r="E5" i="17" s="1"/>
  <c r="D5" i="17"/>
  <c r="D12" i="17"/>
  <c r="E6" i="17"/>
  <c r="D6" i="17"/>
  <c r="E21" i="17"/>
  <c r="E30" i="17"/>
  <c r="E22" i="17"/>
  <c r="E113" i="10" l="1"/>
  <c r="E5" i="10" s="1"/>
  <c r="E220" i="10"/>
  <c r="E121" i="10"/>
  <c r="E196" i="10"/>
  <c r="F205" i="10"/>
  <c r="E355" i="10"/>
  <c r="E455" i="10"/>
  <c r="E498" i="10"/>
  <c r="D30" i="17"/>
  <c r="D21" i="17" s="1"/>
  <c r="D22" i="17"/>
  <c r="F121" i="10" l="1"/>
  <c r="E120" i="10"/>
  <c r="E345" i="10"/>
  <c r="F355" i="10"/>
  <c r="F89" i="10"/>
  <c r="F87" i="10"/>
  <c r="F82" i="10"/>
  <c r="F80" i="10"/>
  <c r="F72" i="10"/>
  <c r="F542" i="10"/>
  <c r="F254" i="10"/>
  <c r="F133" i="10"/>
  <c r="E4" i="10" l="1"/>
  <c r="E3" i="10" s="1"/>
  <c r="F109" i="10"/>
  <c r="F110" i="10"/>
  <c r="F225" i="10"/>
  <c r="F226" i="10"/>
  <c r="F451" i="10"/>
  <c r="F452" i="10"/>
  <c r="F325" i="10"/>
  <c r="F326" i="10"/>
  <c r="F400" i="10"/>
  <c r="F401" i="10"/>
  <c r="F533" i="10"/>
  <c r="F534" i="10"/>
  <c r="F437" i="10"/>
  <c r="F438" i="10"/>
  <c r="F460" i="10"/>
  <c r="F461" i="10"/>
  <c r="F503" i="10"/>
  <c r="F504" i="10"/>
  <c r="F586" i="10"/>
  <c r="F587" i="10"/>
  <c r="F367" i="10"/>
  <c r="F368" i="10"/>
  <c r="F482" i="10"/>
  <c r="F524" i="10"/>
  <c r="F525" i="10"/>
  <c r="F558" i="10"/>
  <c r="F559" i="10"/>
  <c r="F601" i="10"/>
  <c r="F602" i="10"/>
  <c r="F232" i="10"/>
  <c r="F233" i="10"/>
  <c r="F474" i="10"/>
  <c r="F475" i="10"/>
  <c r="F488" i="10"/>
  <c r="F489" i="10"/>
  <c r="F565" i="10"/>
  <c r="F566" i="10"/>
  <c r="F193" i="10"/>
  <c r="F318" i="10"/>
  <c r="F319" i="10"/>
  <c r="F200" i="10"/>
  <c r="F202" i="10"/>
  <c r="F333" i="10"/>
  <c r="F334" i="10"/>
  <c r="F430" i="10"/>
  <c r="F431" i="10"/>
  <c r="F467" i="10"/>
  <c r="F468" i="10"/>
  <c r="F517" i="10"/>
  <c r="F518" i="10"/>
  <c r="F549" i="10"/>
  <c r="F550" i="10"/>
  <c r="F593" i="10"/>
  <c r="F594" i="10"/>
  <c r="F399" i="10"/>
  <c r="F429" i="10"/>
  <c r="F324" i="10"/>
  <c r="F523" i="10"/>
  <c r="F132" i="10"/>
  <c r="F253" i="10"/>
  <c r="F317" i="10"/>
  <c r="F487" i="10"/>
  <c r="F541" i="10"/>
  <c r="F564" i="10"/>
  <c r="F332" i="10"/>
  <c r="F459" i="10"/>
  <c r="F585" i="10"/>
  <c r="F466" i="10"/>
  <c r="F548" i="10"/>
  <c r="F224" i="10"/>
  <c r="F201" i="10"/>
  <c r="F626" i="10"/>
  <c r="F621" i="10"/>
  <c r="F615" i="10"/>
  <c r="F611" i="10"/>
  <c r="F651" i="10"/>
  <c r="F647" i="10"/>
  <c r="F660" i="10"/>
  <c r="F600" i="10" l="1"/>
  <c r="F516" i="10"/>
  <c r="F502" i="10"/>
  <c r="F197" i="10"/>
  <c r="F473" i="10"/>
  <c r="F557" i="10"/>
  <c r="F231" i="10"/>
  <c r="F108" i="10"/>
  <c r="F366" i="10"/>
  <c r="F436" i="10"/>
  <c r="F450" i="10"/>
  <c r="F532" i="10"/>
  <c r="F444" i="10"/>
  <c r="F445" i="10"/>
  <c r="F192" i="10"/>
  <c r="F481" i="10"/>
  <c r="F579" i="10"/>
  <c r="F580" i="10"/>
  <c r="F592" i="10"/>
  <c r="F631" i="10"/>
  <c r="F572" i="10"/>
  <c r="F573" i="10"/>
  <c r="F659" i="10"/>
  <c r="F589" i="10"/>
  <c r="F499" i="10"/>
  <c r="F433" i="10"/>
  <c r="F540" i="10"/>
  <c r="F470" i="10"/>
  <c r="F221" i="10"/>
  <c r="F396" i="10"/>
  <c r="F625" i="10"/>
  <c r="F443" i="10"/>
  <c r="F545" i="10"/>
  <c r="F463" i="10"/>
  <c r="F582" i="10"/>
  <c r="F456" i="10"/>
  <c r="F329" i="10"/>
  <c r="F484" i="10"/>
  <c r="F314" i="10"/>
  <c r="F131" i="10"/>
  <c r="F520" i="10"/>
  <c r="F321" i="10"/>
  <c r="F426" i="10"/>
  <c r="F529" i="10"/>
  <c r="F105" i="10"/>
  <c r="F561" i="10"/>
  <c r="F362" i="10"/>
  <c r="F196" i="10"/>
  <c r="F252" i="10"/>
  <c r="F554" i="10"/>
  <c r="F447" i="10"/>
  <c r="F228" i="10"/>
  <c r="F610" i="10"/>
  <c r="F240" i="10"/>
  <c r="F157" i="10"/>
  <c r="F155" i="10"/>
  <c r="F68" i="10"/>
  <c r="F65" i="10"/>
  <c r="F58" i="10"/>
  <c r="F52" i="10"/>
  <c r="F47" i="10"/>
  <c r="F42" i="10"/>
  <c r="F29" i="10"/>
  <c r="F15" i="10"/>
  <c r="F13" i="10"/>
  <c r="F11" i="10"/>
  <c r="F513" i="10" l="1"/>
  <c r="F578" i="10"/>
  <c r="F188" i="10"/>
  <c r="F191" i="10"/>
  <c r="F95" i="10"/>
  <c r="F96" i="10"/>
  <c r="F629" i="10"/>
  <c r="F630" i="10"/>
  <c r="F510" i="10"/>
  <c r="F511" i="10"/>
  <c r="F17" i="10"/>
  <c r="F18" i="10"/>
  <c r="F75" i="10"/>
  <c r="F76" i="10"/>
  <c r="F103" i="10"/>
  <c r="F351" i="10"/>
  <c r="F352" i="10"/>
  <c r="F571" i="10"/>
  <c r="F477" i="10"/>
  <c r="F480" i="10"/>
  <c r="F575" i="10"/>
  <c r="F249" i="10"/>
  <c r="F313" i="10"/>
  <c r="F328" i="10"/>
  <c r="F239" i="10"/>
  <c r="F528" i="10"/>
  <c r="F128" i="10"/>
  <c r="F440" i="10"/>
  <c r="F395" i="10"/>
  <c r="F568" i="10"/>
  <c r="F537" i="10"/>
  <c r="F154" i="10"/>
  <c r="F10" i="10"/>
  <c r="F455" i="10" l="1"/>
  <c r="F94" i="10"/>
  <c r="F350" i="10"/>
  <c r="F41" i="10"/>
  <c r="F624" i="10"/>
  <c r="F509" i="10"/>
  <c r="F101" i="10"/>
  <c r="F102" i="10"/>
  <c r="F153" i="10"/>
  <c r="F536" i="10"/>
  <c r="F346" i="10"/>
  <c r="F91" i="10"/>
  <c r="F9" i="10"/>
  <c r="F553" i="10"/>
  <c r="F425" i="10"/>
  <c r="F120" i="10"/>
  <c r="F238" i="10"/>
  <c r="F506" i="10"/>
  <c r="F28" i="10" l="1"/>
  <c r="F604" i="10"/>
  <c r="F607" i="10"/>
  <c r="F498" i="10"/>
  <c r="F345" i="10"/>
  <c r="F150" i="10"/>
  <c r="F235" i="10"/>
  <c r="F6" i="10"/>
  <c r="F24" i="10" l="1"/>
  <c r="F27" i="10"/>
  <c r="F220" i="10"/>
  <c r="F149" i="10"/>
  <c r="F5" i="10" l="1"/>
  <c r="F4" i="10" l="1"/>
  <c r="F3" i="10" l="1"/>
</calcChain>
</file>

<file path=xl/sharedStrings.xml><?xml version="1.0" encoding="utf-8"?>
<sst xmlns="http://schemas.openxmlformats.org/spreadsheetml/2006/main" count="1054" uniqueCount="496">
  <si>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</si>
  <si>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</si>
  <si>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</si>
  <si>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</si>
  <si>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</si>
  <si>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</si>
  <si>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</si>
  <si>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</si>
  <si>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</si>
  <si>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</si>
  <si>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</si>
  <si>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</si>
  <si>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</si>
  <si>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</si>
  <si>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</si>
  <si>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</si>
  <si>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</si>
  <si>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</si>
  <si>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</si>
  <si>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</si>
  <si>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</si>
  <si>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</si>
  <si>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</si>
  <si>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</si>
  <si>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</si>
  <si>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</si>
  <si>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</si>
  <si>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</si>
  <si>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</si>
  <si>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</si>
  <si>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</si>
  <si>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</si>
  <si>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</si>
  <si>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</si>
  <si>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</si>
  <si>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</si>
  <si>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</si>
  <si>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</si>
  <si>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</si>
  <si>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</si>
  <si>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</si>
  <si>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</si>
  <si>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</si>
  <si>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</si>
  <si>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</si>
  <si>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</si>
  <si>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</si>
  <si>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</si>
  <si>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</si>
  <si>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</si>
  <si>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</si>
  <si>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</si>
  <si>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</si>
  <si>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</si>
  <si>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</si>
  <si>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</si>
  <si>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</si>
  <si>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</si>
  <si>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</si>
  <si>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</si>
  <si>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</si>
  <si>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</si>
  <si>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</si>
  <si>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</si>
  <si>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</si>
  <si>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</si>
  <si>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</si>
  <si>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</si>
  <si>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</si>
  <si>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</si>
  <si>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</si>
  <si>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</si>
  <si>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</si>
  <si>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</si>
  <si>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</si>
  <si>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</si>
  <si>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</si>
  <si>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</si>
  <si>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</si>
  <si>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</si>
  <si>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</si>
  <si>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</si>
  <si>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</si>
  <si>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</si>
  <si>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</si>
  <si>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</si>
  <si>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</si>
  <si>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</si>
  <si>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</si>
  <si>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</si>
  <si>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</si>
  <si>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</si>
  <si>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</si>
  <si>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</si>
  <si>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</si>
  <si>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</si>
  <si>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</si>
  <si>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</si>
  <si>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</si>
  <si>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</si>
  <si>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</si>
  <si>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</si>
  <si>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</si>
  <si>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</si>
  <si>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</si>
  <si>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</si>
  <si>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</si>
  <si>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</si>
  <si>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</si>
  <si>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</si>
  <si>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</si>
  <si>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</si>
  <si>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</si>
  <si>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</si>
  <si>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</si>
  <si>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</si>
  <si>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</si>
  <si>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</si>
  <si>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</si>
  <si>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</si>
  <si>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</si>
  <si>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</si>
  <si>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</si>
  <si>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</si>
  <si>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</si>
  <si>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</si>
  <si>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</si>
  <si>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</si>
  <si>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</si>
  <si>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</si>
  <si>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</si>
  <si>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</si>
  <si>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</si>
  <si>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</si>
  <si>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</si>
  <si>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</si>
  <si>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</si>
  <si>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</si>
  <si>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</si>
  <si>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</si>
  <si>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</si>
  <si>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</si>
  <si>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</si>
  <si>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</si>
  <si>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</si>
  <si>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</si>
  <si>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</si>
  <si>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</si>
  <si>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</si>
  <si>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</si>
  <si>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</si>
  <si>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</si>
  <si>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</si>
  <si>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</si>
  <si>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</si>
  <si>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</si>
  <si>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</si>
  <si>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</si>
  <si>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</si>
  <si>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</si>
  <si>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</si>
  <si>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</si>
  <si>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</si>
  <si>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</si>
  <si>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</si>
  <si>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</si>
  <si>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</si>
  <si>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</si>
  <si>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</si>
  <si>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</si>
  <si>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</si>
  <si>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</si>
  <si>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</si>
  <si>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</si>
  <si>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</si>
  <si>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</si>
  <si>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</si>
  <si>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</si>
  <si>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</si>
  <si>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</si>
  <si>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</si>
  <si>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</si>
  <si>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</si>
  <si>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</si>
  <si>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</si>
  <si>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</si>
  <si>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</si>
  <si>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</si>
  <si>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</si>
  <si>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</si>
  <si>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</si>
  <si>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</si>
  <si>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</si>
  <si>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</si>
  <si>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</si>
  <si>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</si>
  <si>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</si>
  <si>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</si>
  <si>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</si>
  <si>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</si>
  <si>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</si>
  <si>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</si>
  <si>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</si>
  <si>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</si>
  <si>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</si>
  <si>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</si>
  <si>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</si>
  <si>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</si>
  <si>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</si>
  <si>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</si>
  <si>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</si>
  <si>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</si>
  <si>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</si>
  <si>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</si>
  <si>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</si>
  <si>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</si>
  <si>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</si>
  <si>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</si>
  <si>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</si>
  <si>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</si>
  <si>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</si>
  <si>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</si>
  <si>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</si>
  <si>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</si>
  <si>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</si>
  <si>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</si>
  <si>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</si>
  <si>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</si>
  <si>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</si>
  <si>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</si>
  <si>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</si>
  <si>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</si>
  <si>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</si>
  <si>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</si>
  <si>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</si>
  <si>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</si>
  <si>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</si>
  <si>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</si>
  <si>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</si>
  <si>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</si>
  <si>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</si>
  <si>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</si>
  <si>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</si>
  <si>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</si>
  <si>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</si>
  <si>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</si>
  <si>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</si>
  <si>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</si>
  <si>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</si>
  <si>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</si>
  <si>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</si>
  <si>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</si>
  <si>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</si>
  <si>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</si>
  <si>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</si>
  <si>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</si>
  <si>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</si>
  <si>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</si>
  <si>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</si>
  <si>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</si>
  <si>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</si>
  <si>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</si>
  <si>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</si>
  <si>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</si>
  <si>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</si>
  <si>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</si>
  <si>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</si>
  <si>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</si>
  <si>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</si>
  <si>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</si>
  <si>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</si>
  <si>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</si>
  <si>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</si>
  <si>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</si>
  <si>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</si>
  <si>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</si>
  <si>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</si>
  <si>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</si>
  <si>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</si>
  <si>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</si>
  <si>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</si>
  <si>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</si>
  <si>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</si>
  <si>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</si>
  <si>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</si>
  <si>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</si>
  <si>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</si>
  <si>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</si>
  <si>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</si>
  <si>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</si>
  <si>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</si>
  <si>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</si>
  <si>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</si>
  <si>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</si>
  <si>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</si>
  <si>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</si>
  <si>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</si>
  <si>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</si>
  <si>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</si>
  <si>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</si>
  <si>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</si>
  <si>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</si>
  <si>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</si>
  <si>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</si>
  <si>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</si>
  <si>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</si>
  <si>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</si>
  <si>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</si>
  <si>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</si>
  <si>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</si>
  <si>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</si>
  <si>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</si>
  <si>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</si>
  <si>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</si>
  <si>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</si>
  <si>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</si>
  <si>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</si>
  <si>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</si>
  <si>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>Sterilizacija i kastracija životinja (sufinanciranje 50%)</t>
  </si>
  <si>
    <t>Aktivnost A100807</t>
  </si>
  <si>
    <t>Popravak autobusnih kućica</t>
  </si>
  <si>
    <t>Podmirenje troškova logopeda</t>
  </si>
  <si>
    <t>Nabava kontejnera i spremnika za smeće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</si>
  <si>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</si>
  <si>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</si>
  <si>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</si>
  <si>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</si>
  <si>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</si>
  <si>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</si>
  <si>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</si>
  <si>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</si>
  <si>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 xml:space="preserve">35. Statuta Općine Velika Ludina ("Službene novine" Općine Velika Ludina broj  6/09, 7/11, 2/13,  </t>
  </si>
  <si>
    <t>Usluge tekućeg i investicijskog održavanja opreme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</si>
  <si>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</si>
  <si>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</si>
  <si>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</si>
  <si>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</si>
  <si>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>Deratizacija i dezinskecija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</si>
  <si>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</si>
  <si>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</si>
  <si>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</si>
  <si>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</si>
  <si>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</si>
  <si>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</si>
  <si>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</si>
  <si>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</si>
  <si>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</si>
  <si>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</si>
  <si>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</si>
  <si>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</si>
  <si>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</si>
  <si>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</si>
  <si>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>Uređenje groblja (ograda, staze,grobovi)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</si>
  <si>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</si>
  <si>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</si>
  <si>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</si>
  <si>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</si>
  <si>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</si>
  <si>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</si>
  <si>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</si>
  <si>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</si>
  <si>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</si>
  <si>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</si>
  <si>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</si>
  <si>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</si>
  <si>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</si>
  <si>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</si>
  <si>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</si>
  <si>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</si>
  <si>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</si>
  <si>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</si>
  <si>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</si>
  <si>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</si>
  <si>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</si>
  <si>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</si>
  <si>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</si>
  <si>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</si>
  <si>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</si>
  <si>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</si>
  <si>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</si>
  <si>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</si>
  <si>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</si>
  <si>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</si>
  <si>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</si>
  <si>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</si>
  <si>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</si>
  <si>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</si>
  <si>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</si>
  <si>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</si>
  <si>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</si>
  <si>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</si>
  <si>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</si>
  <si>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</si>
  <si>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</si>
  <si>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>PRIHOD OD FINANCIJSKE IMOVINE I ZADUŽIVANJA</t>
  </si>
  <si>
    <t xml:space="preserve">Primljeni krediti i zajmovi od kreditnih i ostalih financijskih institucija izvan javnog sektora </t>
  </si>
  <si>
    <t xml:space="preserve">PRIHOD OD FINANCIJSKE IMOVINE I ZADUŽIVANJE </t>
  </si>
  <si>
    <t>Primljeni krediti I zajmovi od kreditnih I ostalih financijskih institucija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</si>
  <si>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</si>
  <si>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</si>
  <si>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</si>
  <si>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</si>
  <si>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</si>
  <si>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</si>
  <si>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</si>
  <si>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</si>
  <si>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</si>
  <si>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</si>
  <si>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</si>
  <si>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</si>
  <si>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</si>
  <si>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</si>
  <si>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</si>
  <si>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</si>
  <si>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t>I PROJEKCIJE PRORAČUNA ZA 2022. I 2023. GOD</t>
  </si>
  <si>
    <r>
      <t xml:space="preserve"> </t>
    </r>
    <r>
      <rPr>
        <sz val="10"/>
        <rFont val="Arial"/>
        <family val="2"/>
        <charset val="238"/>
      </rPr>
      <t>i rashoda i Računu financiranja za 2021. godinu kako slijedi:</t>
    </r>
  </si>
  <si>
    <t>PROJEKCIJE PRORAČUNA ZA 2022. i 2023. godinu</t>
  </si>
  <si>
    <t xml:space="preserve">Aktivnost A 101104: </t>
  </si>
  <si>
    <t xml:space="preserve">Projekat dvorane </t>
  </si>
  <si>
    <t>Uređenje pučkih domova</t>
  </si>
  <si>
    <t xml:space="preserve">Kapitalni projekat: K 100801                    </t>
  </si>
  <si>
    <t xml:space="preserve">Kapitalni projekat: K 100802                </t>
  </si>
  <si>
    <t>Rekonstrukcija i modernizacija javne rasvjete (Led rasvjeta)</t>
  </si>
  <si>
    <t>Funkcija: 06 Usluge unaprjeđenja stanovanja i zajednice</t>
  </si>
  <si>
    <t>Funkcija: 05 Zaštita okoliša</t>
  </si>
  <si>
    <t xml:space="preserve">Kapitalni projekat: K 100803      </t>
  </si>
  <si>
    <t xml:space="preserve">Vodovod Ludinica </t>
  </si>
  <si>
    <t>Ostale tekuće donacije</t>
  </si>
  <si>
    <t>Škola plivanja</t>
  </si>
  <si>
    <t xml:space="preserve">Nagrade za učenike </t>
  </si>
  <si>
    <t xml:space="preserve">Ostale donacije </t>
  </si>
  <si>
    <t>Udruga, voćara, vinogradara i…</t>
  </si>
  <si>
    <t>Aktivnost A 101803:</t>
  </si>
  <si>
    <t>K 100302</t>
  </si>
  <si>
    <t>Kupnja  traktora sa priključcima</t>
  </si>
  <si>
    <t xml:space="preserve">VIŠAK PRIHODA </t>
  </si>
  <si>
    <t>Projekcija za 2022.</t>
  </si>
  <si>
    <t>Projekcija za 2023.</t>
  </si>
  <si>
    <t>Povećanje /Smanjenje</t>
  </si>
  <si>
    <t>postotak promjene</t>
  </si>
  <si>
    <t>Postotak promjene</t>
  </si>
  <si>
    <t xml:space="preserve"> K 100402</t>
  </si>
  <si>
    <t>Uređenje pučkog doma Velika Ludina</t>
  </si>
  <si>
    <t>Kapitalni projekt K 100804</t>
  </si>
  <si>
    <t>Video nadzor</t>
  </si>
  <si>
    <t>Oprema za održavanje i zaštitu</t>
  </si>
  <si>
    <t>03- Javni red i sigurnost</t>
  </si>
  <si>
    <t>Povećanje/smanjenje</t>
  </si>
  <si>
    <t>Povećanje/Smanjenje</t>
  </si>
  <si>
    <t>povećanje/smanjenje</t>
  </si>
  <si>
    <t>Dječje igralište Vidrenjak ( Romsko naselje)</t>
  </si>
  <si>
    <t>Sportski i rekreacijski tereni</t>
  </si>
  <si>
    <t>Kapitalni projekt K 100805</t>
  </si>
  <si>
    <t xml:space="preserve"> dana objave u "Službenim novinama Općine Velika Ludina".  
</t>
  </si>
  <si>
    <t>Novi plan II. 2021</t>
  </si>
  <si>
    <t>Aktivnost: A 101405</t>
  </si>
  <si>
    <t xml:space="preserve">Zbrinjavanje otpada -azbest </t>
  </si>
  <si>
    <t>Aktivnost: A101106</t>
  </si>
  <si>
    <t>Sufinaciranje dopunskog obrazovnog materijala</t>
  </si>
  <si>
    <t>Županijska uprava za ceste -Sufinaciranje rekonstrukcije Ulica Mije Stuparića , Vidrenjak</t>
  </si>
  <si>
    <t>Pomoći dane u inozemstvo i unutar općeg proračuna</t>
  </si>
  <si>
    <t>Pomoći unutar općeg proračuna</t>
  </si>
  <si>
    <t>K 100604</t>
  </si>
  <si>
    <t xml:space="preserve"> K 100403</t>
  </si>
  <si>
    <t>Uređenje stana u vlasništvu Općine Velika Ludina</t>
  </si>
  <si>
    <t>Uređaji strojevi i oprema za ostale namjene</t>
  </si>
  <si>
    <t xml:space="preserve">Kupnja kuhinje i kuhinjski uređaja </t>
  </si>
  <si>
    <t>Kapitalne pomoći kreditnim i ostalim finacijskim institucijama te trgovačkim društvima u javnog sektora</t>
  </si>
  <si>
    <t>Kapitalne pomoći</t>
  </si>
  <si>
    <t>Aktivnost: A 101002</t>
  </si>
  <si>
    <t xml:space="preserve">Dokapitalizacija Eko Moslavina d.o.o. </t>
  </si>
  <si>
    <t>Kapitalne pomoći izvanproračunskim korisnicima ŽUC - Ulica Mije Stuparića</t>
  </si>
  <si>
    <t>K100502</t>
  </si>
  <si>
    <t>Tableti</t>
  </si>
  <si>
    <t xml:space="preserve"> K 101901    </t>
  </si>
  <si>
    <t>Opremanje dječjeg igrališta</t>
  </si>
  <si>
    <t>Funkcija:09 Obrazovanje</t>
  </si>
  <si>
    <t>Antistres podloge za igralište dječjeg vrtića</t>
  </si>
  <si>
    <t xml:space="preserve">Kapitalne pomoći izvanproračunskim korisnicima županijskim, gradskih i općinskih proračuna </t>
  </si>
  <si>
    <t xml:space="preserve">Prihod od prodaje ostale materijalne imovine </t>
  </si>
  <si>
    <t>Pomoći dane u inzomeestvo u unutar općeg proačuna</t>
  </si>
  <si>
    <t xml:space="preserve">6/14, 3/18, 5/18-pročišćeni tekst, 5/20 i 1/21)  Općinsko vijeće Općine Velika Ludina na </t>
  </si>
  <si>
    <t>Plan II. 2021</t>
  </si>
  <si>
    <t>Novi plan III. 2021</t>
  </si>
  <si>
    <t>Uređaji,strojevi i oprema za ostale namjene</t>
  </si>
  <si>
    <t xml:space="preserve">Božićni ukrasi </t>
  </si>
  <si>
    <t>Plan II 2021</t>
  </si>
  <si>
    <t>III. IZMJENE I DOPUNE PRORAČUNA OPĆINE VELIKA LUDINA ZA 2021. GOD</t>
  </si>
  <si>
    <t xml:space="preserve">III. Izmjene i dopune Proračuna Općine Velika Ludina za 2021. godinu  ("Službene novine Općine Velika </t>
  </si>
  <si>
    <t xml:space="preserve">III.izmjene i dopune Proračuna Općine Velika Ludina za 2021. godinu stupaju na snagu osmog dana od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</si>
  <si>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Funkcija 01: Opće javne usluge </t>
  </si>
  <si>
    <t xml:space="preserve"> svojoj 06. sjednici održanoj 09.11.2021. godine donijelo je</t>
  </si>
  <si>
    <t>Ludina" br. 7/20, 1/21 i 7/21) sastoje se od:</t>
  </si>
  <si>
    <t>Velika Ludina,09.11.2021.</t>
  </si>
  <si>
    <t>400-06/21-01/11</t>
  </si>
  <si>
    <t>2176/19-02-21-2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</si>
</sst>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"/>
  </numFmts>
  <fonts count="40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3" fontId="12" fillId="4" borderId="2" xfId="0" applyNumberFormat="1" applyFont="1" applyFill="1" applyBorder="1" applyProtection="1"/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9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13" fillId="0" borderId="15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3" fillId="0" borderId="2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8" borderId="27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left"/>
    </xf>
    <xf numFmtId="0" fontId="32" fillId="4" borderId="18" xfId="0" applyFont="1" applyFill="1" applyBorder="1" applyAlignment="1">
      <alignment horizontal="left"/>
    </xf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3" fontId="4" fillId="7" borderId="2" xfId="0" applyNumberFormat="1" applyFont="1" applyFill="1" applyBorder="1" applyProtection="1"/>
    <xf numFmtId="3" fontId="4" fillId="8" borderId="2" xfId="0" applyNumberFormat="1" applyFont="1" applyFill="1" applyBorder="1" applyProtection="1"/>
    <xf numFmtId="3" fontId="4" fillId="11" borderId="2" xfId="0" applyNumberFormat="1" applyFont="1" applyFill="1" applyBorder="1" applyProtection="1"/>
    <xf numFmtId="3" fontId="4" fillId="12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9" borderId="14" xfId="0" applyNumberFormat="1" applyFont="1" applyFill="1" applyBorder="1" applyProtection="1"/>
    <xf numFmtId="3" fontId="4" fillId="7" borderId="6" xfId="0" applyNumberFormat="1" applyFont="1" applyFill="1" applyBorder="1" applyProtection="1"/>
    <xf numFmtId="3" fontId="10" fillId="10" borderId="14" xfId="0" applyNumberFormat="1" applyFont="1" applyFill="1" applyBorder="1" applyProtection="1"/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7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3" fontId="29" fillId="7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3" fontId="30" fillId="4" borderId="2" xfId="0" applyNumberFormat="1" applyFont="1" applyFill="1" applyBorder="1" applyAlignment="1" applyProtection="1">
      <alignment horizontal="right" wrapText="1"/>
    </xf>
    <xf numFmtId="3" fontId="30" fillId="8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3" fontId="29" fillId="11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30" fillId="13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7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19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4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8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 applyProtection="1">
      <alignment horizontal="right" wrapText="1"/>
    </xf>
    <xf numFmtId="3" fontId="29" fillId="7" borderId="2" xfId="0" applyNumberFormat="1" applyFont="1" applyFill="1" applyBorder="1" applyAlignment="1">
      <alignment horizontal="right"/>
    </xf>
    <xf numFmtId="3" fontId="29" fillId="8" borderId="2" xfId="0" applyNumberFormat="1" applyFont="1" applyFill="1" applyBorder="1" applyAlignment="1">
      <alignment horizontal="right"/>
    </xf>
    <xf numFmtId="3" fontId="29" fillId="4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>
      <alignment horizontal="center" wrapText="1"/>
    </xf>
    <xf numFmtId="3" fontId="29" fillId="4" borderId="2" xfId="0" applyNumberFormat="1" applyFont="1" applyFill="1" applyBorder="1" applyAlignment="1" applyProtection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7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9" borderId="14" xfId="0" applyNumberFormat="1" applyFont="1" applyFill="1" applyBorder="1" applyAlignment="1" applyProtection="1">
      <alignment horizontal="right" wrapText="1"/>
    </xf>
    <xf numFmtId="3" fontId="29" fillId="7" borderId="6" xfId="0" applyNumberFormat="1" applyFont="1" applyFill="1" applyBorder="1" applyAlignment="1" applyProtection="1">
      <alignment horizontal="right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3" fontId="26" fillId="10" borderId="14" xfId="0" applyNumberFormat="1" applyFont="1" applyFill="1" applyBorder="1" applyAlignment="1" applyProtection="1">
      <alignment horizontal="right"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3" fontId="11" fillId="7" borderId="2" xfId="0" applyNumberFormat="1" applyFont="1" applyFill="1" applyBorder="1" applyAlignment="1"/>
    <xf numFmtId="3" fontId="11" fillId="8" borderId="2" xfId="0" applyNumberFormat="1" applyFont="1" applyFill="1" applyBorder="1" applyAlignment="1"/>
    <xf numFmtId="3" fontId="11" fillId="10" borderId="2" xfId="0" applyNumberFormat="1" applyFont="1" applyFill="1" applyBorder="1" applyAlignment="1"/>
    <xf numFmtId="3" fontId="11" fillId="8" borderId="2" xfId="0" applyNumberFormat="1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9" borderId="14" xfId="0" applyNumberFormat="1" applyFont="1" applyFill="1" applyBorder="1" applyAlignment="1"/>
    <xf numFmtId="3" fontId="22" fillId="10" borderId="14" xfId="0" applyNumberFormat="1" applyFont="1" applyFill="1" applyBorder="1" applyAlignment="1"/>
    <xf numFmtId="3" fontId="11" fillId="7" borderId="6" xfId="0" applyNumberFormat="1" applyFont="1" applyFill="1" applyBorder="1" applyAlignment="1"/>
    <xf numFmtId="3" fontId="11" fillId="11" borderId="2" xfId="0" applyNumberFormat="1" applyFont="1" applyFill="1" applyBorder="1" applyAlignment="1"/>
    <xf numFmtId="3" fontId="11" fillId="23" borderId="2" xfId="0" applyNumberFormat="1" applyFont="1" applyFill="1" applyBorder="1" applyAlignment="1"/>
    <xf numFmtId="3" fontId="1" fillId="8" borderId="2" xfId="0" applyNumberFormat="1" applyFont="1" applyFill="1" applyBorder="1"/>
    <xf numFmtId="3" fontId="1" fillId="8" borderId="2" xfId="0" applyNumberFormat="1" applyFont="1" applyFill="1" applyBorder="1" applyProtection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37" fillId="0" borderId="33" xfId="0" applyNumberFormat="1" applyFont="1" applyFill="1" applyBorder="1" applyAlignment="1" applyProtection="1">
      <alignment horizontal="center"/>
    </xf>
    <xf numFmtId="0" fontId="37" fillId="0" borderId="34" xfId="0" applyNumberFormat="1" applyFont="1" applyFill="1" applyBorder="1" applyAlignment="1" applyProtection="1">
      <alignment horizontal="center" wrapText="1"/>
    </xf>
    <xf numFmtId="0" fontId="37" fillId="0" borderId="34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37" fillId="0" borderId="36" xfId="0" applyNumberFormat="1" applyFont="1" applyFill="1" applyBorder="1" applyAlignment="1" applyProtection="1">
      <alignment horizontal="center"/>
    </xf>
    <xf numFmtId="0" fontId="11" fillId="0" borderId="37" xfId="0" applyNumberFormat="1" applyFont="1" applyFill="1" applyBorder="1" applyAlignment="1" applyProtection="1">
      <alignment horizontal="left" wrapText="1"/>
    </xf>
    <xf numFmtId="3" fontId="11" fillId="0" borderId="37" xfId="0" applyNumberFormat="1" applyFont="1" applyFill="1" applyBorder="1" applyAlignment="1" applyProtection="1"/>
    <xf numFmtId="3" fontId="11" fillId="0" borderId="38" xfId="0" applyNumberFormat="1" applyFont="1" applyFill="1" applyBorder="1" applyAlignment="1" applyProtection="1"/>
    <xf numFmtId="0" fontId="8" fillId="24" borderId="36" xfId="0" applyNumberFormat="1" applyFont="1" applyFill="1" applyBorder="1" applyAlignment="1" applyProtection="1">
      <alignment horizontal="left"/>
    </xf>
    <xf numFmtId="0" fontId="8" fillId="24" borderId="37" xfId="0" applyNumberFormat="1" applyFont="1" applyFill="1" applyBorder="1" applyAlignment="1" applyProtection="1">
      <alignment wrapText="1"/>
    </xf>
    <xf numFmtId="3" fontId="8" fillId="24" borderId="37" xfId="0" applyNumberFormat="1" applyFont="1" applyFill="1" applyBorder="1" applyAlignment="1" applyProtection="1">
      <alignment horizontal="right"/>
    </xf>
    <xf numFmtId="3" fontId="10" fillId="24" borderId="37" xfId="0" applyNumberFormat="1" applyFont="1" applyFill="1" applyBorder="1" applyAlignment="1" applyProtection="1"/>
    <xf numFmtId="3" fontId="10" fillId="24" borderId="38" xfId="0" applyNumberFormat="1" applyFont="1" applyFill="1" applyBorder="1" applyAlignment="1" applyProtection="1"/>
    <xf numFmtId="0" fontId="1" fillId="25" borderId="39" xfId="0" applyNumberFormat="1" applyFont="1" applyFill="1" applyBorder="1" applyAlignment="1" applyProtection="1">
      <alignment horizontal="left"/>
    </xf>
    <xf numFmtId="0" fontId="1" fillId="25" borderId="40" xfId="0" applyNumberFormat="1" applyFont="1" applyFill="1" applyBorder="1" applyAlignment="1" applyProtection="1">
      <alignment wrapText="1"/>
    </xf>
    <xf numFmtId="3" fontId="1" fillId="25" borderId="40" xfId="0" applyNumberFormat="1" applyFont="1" applyFill="1" applyBorder="1" applyAlignment="1" applyProtection="1">
      <alignment horizontal="right"/>
    </xf>
    <xf numFmtId="3" fontId="0" fillId="0" borderId="4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/>
    <xf numFmtId="0" fontId="1" fillId="25" borderId="42" xfId="0" applyNumberFormat="1" applyFont="1" applyFill="1" applyBorder="1" applyAlignment="1" applyProtection="1">
      <alignment horizontal="left"/>
    </xf>
    <xf numFmtId="0" fontId="1" fillId="25" borderId="43" xfId="0" applyNumberFormat="1" applyFont="1" applyFill="1" applyBorder="1" applyAlignment="1" applyProtection="1">
      <alignment wrapText="1"/>
    </xf>
    <xf numFmtId="3" fontId="1" fillId="25" borderId="43" xfId="0" applyNumberFormat="1" applyFont="1" applyFill="1" applyBorder="1" applyAlignment="1" applyProtection="1">
      <alignment horizontal="right"/>
    </xf>
    <xf numFmtId="3" fontId="0" fillId="0" borderId="43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/>
    <xf numFmtId="0" fontId="1" fillId="25" borderId="45" xfId="0" applyNumberFormat="1" applyFont="1" applyFill="1" applyBorder="1" applyAlignment="1" applyProtection="1">
      <alignment horizontal="left"/>
    </xf>
    <xf numFmtId="0" fontId="1" fillId="25" borderId="46" xfId="0" applyNumberFormat="1" applyFont="1" applyFill="1" applyBorder="1" applyAlignment="1" applyProtection="1">
      <alignment wrapText="1"/>
    </xf>
    <xf numFmtId="3" fontId="1" fillId="25" borderId="46" xfId="0" applyNumberFormat="1" applyFont="1" applyFill="1" applyBorder="1" applyAlignment="1" applyProtection="1">
      <alignment horizontal="right"/>
    </xf>
    <xf numFmtId="3" fontId="0" fillId="0" borderId="46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/>
    <xf numFmtId="3" fontId="8" fillId="24" borderId="37" xfId="0" applyNumberFormat="1" applyFont="1" applyFill="1" applyBorder="1" applyAlignment="1" applyProtection="1"/>
    <xf numFmtId="3" fontId="1" fillId="25" borderId="40" xfId="0" applyNumberFormat="1" applyFont="1" applyFill="1" applyBorder="1" applyAlignment="1" applyProtection="1"/>
    <xf numFmtId="0" fontId="1" fillId="25" borderId="33" xfId="0" applyNumberFormat="1" applyFont="1" applyFill="1" applyBorder="1" applyAlignment="1" applyProtection="1">
      <alignment horizontal="left"/>
    </xf>
    <xf numFmtId="0" fontId="1" fillId="25" borderId="34" xfId="0" applyNumberFormat="1" applyFont="1" applyFill="1" applyBorder="1" applyAlignment="1" applyProtection="1">
      <alignment wrapText="1"/>
    </xf>
    <xf numFmtId="3" fontId="1" fillId="25" borderId="34" xfId="0" applyNumberFormat="1" applyFont="1" applyFill="1" applyBorder="1" applyAlignment="1" applyProtection="1"/>
    <xf numFmtId="3" fontId="0" fillId="0" borderId="34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0" fontId="1" fillId="25" borderId="0" xfId="0" applyNumberFormat="1" applyFont="1" applyFill="1" applyBorder="1" applyAlignment="1" applyProtection="1">
      <alignment horizontal="left"/>
    </xf>
    <xf numFmtId="0" fontId="1" fillId="25" borderId="0" xfId="0" applyNumberFormat="1" applyFont="1" applyFill="1" applyBorder="1" applyAlignment="1" applyProtection="1">
      <alignment wrapText="1"/>
    </xf>
    <xf numFmtId="3" fontId="1" fillId="25" borderId="0" xfId="0" applyNumberFormat="1" applyFont="1" applyFill="1" applyBorder="1" applyAlignment="1" applyProtection="1"/>
    <xf numFmtId="3" fontId="0" fillId="0" borderId="40" xfId="0" applyNumberFormat="1" applyFont="1" applyFill="1" applyBorder="1" applyAlignment="1" applyProtection="1">
      <alignment horizontal="right"/>
    </xf>
    <xf numFmtId="3" fontId="1" fillId="25" borderId="43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>
      <alignment horizontal="right"/>
    </xf>
    <xf numFmtId="3" fontId="1" fillId="25" borderId="46" xfId="0" applyNumberFormat="1" applyFont="1" applyFill="1" applyBorder="1" applyAlignment="1" applyProtection="1"/>
    <xf numFmtId="0" fontId="29" fillId="8" borderId="29" xfId="0" applyFont="1" applyFill="1" applyBorder="1" applyAlignment="1">
      <alignment wrapText="1"/>
    </xf>
    <xf numFmtId="0" fontId="25" fillId="0" borderId="42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3" fontId="10" fillId="9" borderId="14" xfId="0" applyNumberFormat="1" applyFont="1" applyFill="1" applyBorder="1"/>
    <xf numFmtId="3" fontId="11" fillId="10" borderId="14" xfId="0" applyNumberFormat="1" applyFont="1" applyFill="1" applyBorder="1"/>
    <xf numFmtId="3" fontId="11" fillId="7" borderId="6" xfId="0" applyNumberFormat="1" applyFont="1" applyFill="1" applyBorder="1"/>
    <xf numFmtId="3" fontId="11" fillId="8" borderId="2" xfId="0" applyNumberFormat="1" applyFont="1" applyFill="1" applyBorder="1"/>
    <xf numFmtId="3" fontId="11" fillId="11" borderId="2" xfId="0" applyNumberFormat="1" applyFont="1" applyFill="1" applyBorder="1"/>
    <xf numFmtId="3" fontId="11" fillId="12" borderId="2" xfId="0" applyNumberFormat="1" applyFont="1" applyFill="1" applyBorder="1"/>
    <xf numFmtId="3" fontId="11" fillId="7" borderId="2" xfId="0" applyNumberFormat="1" applyFont="1" applyFill="1" applyBorder="1"/>
    <xf numFmtId="0" fontId="25" fillId="0" borderId="42" xfId="0" applyFont="1" applyFill="1" applyBorder="1" applyAlignment="1">
      <alignment horizontal="left"/>
    </xf>
    <xf numFmtId="0" fontId="29" fillId="8" borderId="43" xfId="0" applyFont="1" applyFill="1" applyBorder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6" xfId="0" applyFont="1" applyBorder="1"/>
    <xf numFmtId="0" fontId="5" fillId="0" borderId="40" xfId="0" applyFont="1" applyBorder="1"/>
    <xf numFmtId="0" fontId="27" fillId="8" borderId="48" xfId="0" applyFont="1" applyFill="1" applyBorder="1" applyAlignment="1" applyProtection="1">
      <alignment horizontal="left"/>
    </xf>
    <xf numFmtId="3" fontId="29" fillId="8" borderId="40" xfId="0" applyNumberFormat="1" applyFont="1" applyFill="1" applyBorder="1" applyAlignment="1" applyProtection="1">
      <alignment horizontal="right" wrapText="1"/>
    </xf>
    <xf numFmtId="3" fontId="11" fillId="8" borderId="40" xfId="0" applyNumberFormat="1" applyFont="1" applyFill="1" applyBorder="1" applyAlignment="1"/>
    <xf numFmtId="0" fontId="25" fillId="0" borderId="42" xfId="0" applyFont="1" applyBorder="1" applyAlignment="1" applyProtection="1">
      <alignment horizontal="left"/>
    </xf>
    <xf numFmtId="0" fontId="25" fillId="0" borderId="8" xfId="0" applyFont="1" applyBorder="1" applyAlignment="1" applyProtection="1">
      <alignment wrapText="1"/>
    </xf>
    <xf numFmtId="0" fontId="25" fillId="4" borderId="42" xfId="0" applyFont="1" applyFill="1" applyBorder="1" applyAlignment="1">
      <alignment horizontal="left"/>
    </xf>
    <xf numFmtId="0" fontId="25" fillId="0" borderId="45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25" fillId="0" borderId="43" xfId="0" applyFont="1" applyBorder="1" applyAlignment="1">
      <alignment wrapText="1"/>
    </xf>
    <xf numFmtId="0" fontId="27" fillId="23" borderId="43" xfId="0" applyFont="1" applyFill="1" applyBorder="1" applyAlignment="1">
      <alignment horizontal="left"/>
    </xf>
    <xf numFmtId="0" fontId="27" fillId="23" borderId="43" xfId="0" applyFont="1" applyFill="1" applyBorder="1" applyAlignment="1">
      <alignment wrapText="1"/>
    </xf>
    <xf numFmtId="0" fontId="25" fillId="12" borderId="43" xfId="0" applyFont="1" applyFill="1" applyBorder="1" applyAlignment="1">
      <alignment horizontal="left"/>
    </xf>
    <xf numFmtId="0" fontId="25" fillId="12" borderId="43" xfId="0" applyFont="1" applyFill="1" applyBorder="1" applyAlignment="1">
      <alignment wrapText="1"/>
    </xf>
    <xf numFmtId="0" fontId="27" fillId="11" borderId="43" xfId="0" applyFont="1" applyFill="1" applyBorder="1" applyAlignment="1">
      <alignment horizontal="left"/>
    </xf>
    <xf numFmtId="0" fontId="27" fillId="11" borderId="43" xfId="0" applyFont="1" applyFill="1" applyBorder="1" applyAlignment="1">
      <alignment wrapText="1"/>
    </xf>
    <xf numFmtId="0" fontId="27" fillId="12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wrapText="1"/>
    </xf>
    <xf numFmtId="3" fontId="30" fillId="0" borderId="4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4" borderId="43" xfId="0" applyFont="1" applyFill="1" applyBorder="1" applyAlignment="1">
      <alignment horizontal="left"/>
    </xf>
    <xf numFmtId="0" fontId="7" fillId="8" borderId="43" xfId="0" applyFont="1" applyFill="1" applyBorder="1" applyAlignment="1" applyProtection="1">
      <alignment wrapText="1"/>
    </xf>
    <xf numFmtId="0" fontId="13" fillId="2" borderId="43" xfId="0" applyFont="1" applyFill="1" applyBorder="1" applyAlignment="1" applyProtection="1">
      <alignment wrapText="1"/>
    </xf>
    <xf numFmtId="0" fontId="7" fillId="11" borderId="43" xfId="0" applyFont="1" applyFill="1" applyBorder="1" applyAlignment="1" applyProtection="1">
      <alignment wrapText="1"/>
    </xf>
    <xf numFmtId="0" fontId="7" fillId="12" borderId="43" xfId="0" applyFont="1" applyFill="1" applyBorder="1" applyAlignment="1" applyProtection="1">
      <alignment wrapText="1"/>
    </xf>
    <xf numFmtId="3" fontId="4" fillId="8" borderId="43" xfId="0" applyNumberFormat="1" applyFont="1" applyFill="1" applyBorder="1" applyProtection="1"/>
    <xf numFmtId="3" fontId="1" fillId="4" borderId="43" xfId="0" applyNumberFormat="1" applyFont="1" applyFill="1" applyBorder="1" applyProtection="1"/>
    <xf numFmtId="3" fontId="4" fillId="11" borderId="43" xfId="0" applyNumberFormat="1" applyFont="1" applyFill="1" applyBorder="1" applyProtection="1"/>
    <xf numFmtId="3" fontId="4" fillId="12" borderId="43" xfId="0" applyNumberFormat="1" applyFont="1" applyFill="1" applyBorder="1" applyProtection="1"/>
    <xf numFmtId="3" fontId="0" fillId="0" borderId="43" xfId="0" applyNumberFormat="1" applyBorder="1"/>
    <xf numFmtId="3" fontId="0" fillId="11" borderId="43" xfId="0" applyNumberFormat="1" applyFill="1" applyBorder="1"/>
    <xf numFmtId="3" fontId="0" fillId="12" borderId="43" xfId="0" applyNumberFormat="1" applyFill="1" applyBorder="1"/>
    <xf numFmtId="0" fontId="5" fillId="0" borderId="45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3" fontId="6" fillId="0" borderId="46" xfId="0" applyNumberFormat="1" applyFont="1" applyFill="1" applyBorder="1" applyProtection="1"/>
    <xf numFmtId="3" fontId="1" fillId="0" borderId="46" xfId="0" applyNumberFormat="1" applyFont="1" applyBorder="1"/>
    <xf numFmtId="0" fontId="7" fillId="8" borderId="43" xfId="0" applyFont="1" applyFill="1" applyBorder="1" applyAlignment="1" applyProtection="1">
      <alignment horizontal="left" wrapText="1"/>
    </xf>
    <xf numFmtId="0" fontId="6" fillId="0" borderId="43" xfId="0" applyFont="1" applyFill="1" applyBorder="1" applyAlignment="1" applyProtection="1">
      <alignment horizontal="left"/>
    </xf>
    <xf numFmtId="0" fontId="6" fillId="0" borderId="43" xfId="0" applyFont="1" applyBorder="1" applyAlignment="1">
      <alignment wrapText="1"/>
    </xf>
    <xf numFmtId="3" fontId="6" fillId="0" borderId="43" xfId="0" applyNumberFormat="1" applyFont="1" applyFill="1" applyBorder="1" applyAlignment="1" applyProtection="1">
      <alignment horizontal="right"/>
    </xf>
    <xf numFmtId="0" fontId="19" fillId="20" borderId="50" xfId="0" applyFont="1" applyFill="1" applyBorder="1" applyAlignment="1" applyProtection="1">
      <alignment horizontal="left"/>
    </xf>
    <xf numFmtId="0" fontId="19" fillId="20" borderId="51" xfId="0" applyFont="1" applyFill="1" applyBorder="1" applyAlignment="1" applyProtection="1">
      <alignment wrapText="1"/>
    </xf>
    <xf numFmtId="3" fontId="19" fillId="20" borderId="52" xfId="0" applyNumberFormat="1" applyFont="1" applyFill="1" applyBorder="1" applyAlignment="1" applyProtection="1">
      <alignment horizontal="right"/>
    </xf>
    <xf numFmtId="0" fontId="5" fillId="0" borderId="43" xfId="0" applyFont="1" applyBorder="1" applyAlignment="1">
      <alignment wrapText="1"/>
    </xf>
    <xf numFmtId="0" fontId="1" fillId="0" borderId="43" xfId="0" applyFont="1" applyBorder="1" applyAlignment="1">
      <alignment horizontal="left"/>
    </xf>
    <xf numFmtId="0" fontId="11" fillId="7" borderId="43" xfId="0" applyFont="1" applyFill="1" applyBorder="1" applyAlignment="1" applyProtection="1">
      <alignment horizontal="left"/>
    </xf>
    <xf numFmtId="0" fontId="14" fillId="7" borderId="43" xfId="0" applyFont="1" applyFill="1" applyBorder="1" applyAlignment="1">
      <alignment wrapText="1"/>
    </xf>
    <xf numFmtId="3" fontId="11" fillId="7" borderId="43" xfId="0" applyNumberFormat="1" applyFont="1" applyFill="1" applyBorder="1"/>
    <xf numFmtId="0" fontId="1" fillId="0" borderId="0" xfId="0" applyFont="1" applyFill="1"/>
    <xf numFmtId="0" fontId="6" fillId="0" borderId="43" xfId="0" applyFont="1" applyFill="1" applyBorder="1" applyAlignment="1"/>
    <xf numFmtId="0" fontId="16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3" fontId="11" fillId="0" borderId="43" xfId="0" applyNumberFormat="1" applyFont="1" applyBorder="1"/>
    <xf numFmtId="3" fontId="6" fillId="0" borderId="43" xfId="0" applyNumberFormat="1" applyFont="1" applyFill="1" applyBorder="1" applyAlignment="1"/>
    <xf numFmtId="0" fontId="6" fillId="0" borderId="4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8" borderId="43" xfId="0" applyFont="1" applyFill="1" applyBorder="1" applyAlignment="1" applyProtection="1">
      <alignment horizontal="left" wrapText="1"/>
    </xf>
    <xf numFmtId="0" fontId="7" fillId="2" borderId="43" xfId="0" applyFont="1" applyFill="1" applyBorder="1" applyAlignment="1" applyProtection="1">
      <alignment horizontal="left" wrapText="1"/>
    </xf>
    <xf numFmtId="0" fontId="7" fillId="11" borderId="43" xfId="0" applyFont="1" applyFill="1" applyBorder="1" applyAlignment="1" applyProtection="1">
      <alignment horizontal="left" wrapText="1"/>
    </xf>
    <xf numFmtId="0" fontId="7" fillId="12" borderId="43" xfId="0" applyFont="1" applyFill="1" applyBorder="1" applyAlignment="1" applyProtection="1">
      <alignment horizontal="left" wrapText="1"/>
    </xf>
    <xf numFmtId="0" fontId="5" fillId="0" borderId="43" xfId="0" applyFont="1" applyBorder="1" applyAlignment="1" applyProtection="1">
      <alignment horizontal="left" wrapText="1"/>
    </xf>
    <xf numFmtId="0" fontId="5" fillId="0" borderId="43" xfId="0" applyFont="1" applyBorder="1" applyAlignment="1" applyProtection="1">
      <alignment wrapText="1"/>
    </xf>
    <xf numFmtId="3" fontId="6" fillId="0" borderId="43" xfId="0" applyNumberFormat="1" applyFont="1" applyFill="1" applyBorder="1" applyProtection="1"/>
    <xf numFmtId="0" fontId="8" fillId="24" borderId="50" xfId="0" applyNumberFormat="1" applyFont="1" applyFill="1" applyBorder="1" applyAlignment="1" applyProtection="1">
      <alignment horizontal="left"/>
    </xf>
    <xf numFmtId="0" fontId="8" fillId="24" borderId="51" xfId="0" applyNumberFormat="1" applyFont="1" applyFill="1" applyBorder="1" applyAlignment="1" applyProtection="1">
      <alignment wrapText="1"/>
    </xf>
    <xf numFmtId="3" fontId="8" fillId="24" borderId="51" xfId="0" applyNumberFormat="1" applyFont="1" applyFill="1" applyBorder="1" applyAlignment="1" applyProtection="1"/>
    <xf numFmtId="3" fontId="10" fillId="24" borderId="51" xfId="0" applyNumberFormat="1" applyFont="1" applyFill="1" applyBorder="1" applyAlignment="1" applyProtection="1"/>
    <xf numFmtId="3" fontId="10" fillId="24" borderId="52" xfId="0" applyNumberFormat="1" applyFont="1" applyFill="1" applyBorder="1" applyAlignment="1" applyProtection="1"/>
    <xf numFmtId="0" fontId="8" fillId="24" borderId="21" xfId="0" applyNumberFormat="1" applyFont="1" applyFill="1" applyBorder="1" applyAlignment="1" applyProtection="1">
      <alignment horizontal="left"/>
    </xf>
    <xf numFmtId="0" fontId="8" fillId="24" borderId="22" xfId="0" applyNumberFormat="1" applyFont="1" applyFill="1" applyBorder="1" applyAlignment="1" applyProtection="1">
      <alignment wrapText="1"/>
    </xf>
    <xf numFmtId="3" fontId="8" fillId="24" borderId="22" xfId="0" applyNumberFormat="1" applyFont="1" applyFill="1" applyBorder="1" applyAlignment="1" applyProtection="1"/>
    <xf numFmtId="3" fontId="10" fillId="24" borderId="22" xfId="0" applyNumberFormat="1" applyFont="1" applyFill="1" applyBorder="1" applyAlignment="1" applyProtection="1"/>
    <xf numFmtId="3" fontId="10" fillId="24" borderId="23" xfId="0" applyNumberFormat="1" applyFont="1" applyFill="1" applyBorder="1" applyAlignment="1" applyProtection="1"/>
    <xf numFmtId="0" fontId="19" fillId="20" borderId="50" xfId="0" applyFont="1" applyFill="1" applyBorder="1" applyAlignment="1" applyProtection="1">
      <alignment horizontal="left" vertical="top"/>
    </xf>
    <xf numFmtId="0" fontId="19" fillId="21" borderId="51" xfId="0" applyFont="1" applyFill="1" applyBorder="1" applyAlignment="1" applyProtection="1">
      <alignment wrapText="1"/>
    </xf>
    <xf numFmtId="3" fontId="20" fillId="20" borderId="52" xfId="0" applyNumberFormat="1" applyFont="1" applyFill="1" applyBorder="1" applyProtection="1"/>
    <xf numFmtId="0" fontId="0" fillId="7" borderId="29" xfId="0" applyFill="1" applyBorder="1" applyAlignment="1">
      <alignment horizontal="left"/>
    </xf>
    <xf numFmtId="0" fontId="6" fillId="7" borderId="43" xfId="0" applyFont="1" applyFill="1" applyBorder="1" applyAlignment="1">
      <alignment wrapText="1"/>
    </xf>
    <xf numFmtId="3" fontId="6" fillId="7" borderId="49" xfId="0" applyNumberFormat="1" applyFont="1" applyFill="1" applyBorder="1" applyAlignment="1">
      <alignment wrapText="1"/>
    </xf>
    <xf numFmtId="0" fontId="0" fillId="4" borderId="29" xfId="0" applyFill="1" applyBorder="1" applyAlignment="1">
      <alignment horizontal="left"/>
    </xf>
    <xf numFmtId="0" fontId="6" fillId="4" borderId="43" xfId="0" applyFont="1" applyFill="1" applyBorder="1" applyAlignment="1">
      <alignment wrapText="1"/>
    </xf>
    <xf numFmtId="3" fontId="6" fillId="4" borderId="49" xfId="0" applyNumberFormat="1" applyFont="1" applyFill="1" applyBorder="1" applyAlignment="1">
      <alignment wrapText="1"/>
    </xf>
    <xf numFmtId="0" fontId="11" fillId="0" borderId="36" xfId="0" applyNumberFormat="1" applyFont="1" applyFill="1" applyBorder="1" applyAlignment="1" applyProtection="1">
      <alignment horizontal="left"/>
    </xf>
    <xf numFmtId="0" fontId="10" fillId="0" borderId="37" xfId="0" applyNumberFormat="1" applyFont="1" applyFill="1" applyBorder="1" applyAlignment="1" applyProtection="1">
      <alignment wrapText="1"/>
    </xf>
    <xf numFmtId="3" fontId="11" fillId="0" borderId="37" xfId="0" applyNumberFormat="1" applyFont="1" applyFill="1" applyBorder="1" applyAlignment="1" applyProtection="1">
      <alignment wrapText="1"/>
    </xf>
    <xf numFmtId="0" fontId="1" fillId="25" borderId="36" xfId="0" applyNumberFormat="1" applyFont="1" applyFill="1" applyBorder="1" applyAlignment="1" applyProtection="1">
      <alignment horizontal="left"/>
    </xf>
    <xf numFmtId="0" fontId="1" fillId="25" borderId="37" xfId="0" applyNumberFormat="1" applyFont="1" applyFill="1" applyBorder="1" applyAlignment="1" applyProtection="1">
      <alignment wrapText="1"/>
    </xf>
    <xf numFmtId="3" fontId="1" fillId="25" borderId="37" xfId="0" applyNumberFormat="1" applyFont="1" applyFill="1" applyBorder="1" applyAlignment="1" applyProtection="1"/>
    <xf numFmtId="3" fontId="0" fillId="0" borderId="37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11" fillId="8" borderId="43" xfId="0" applyNumberFormat="1" applyFont="1" applyFill="1" applyBorder="1"/>
    <xf numFmtId="0" fontId="27" fillId="11" borderId="42" xfId="0" applyFont="1" applyFill="1" applyBorder="1" applyAlignment="1">
      <alignment horizontal="left"/>
    </xf>
    <xf numFmtId="0" fontId="27" fillId="8" borderId="45" xfId="0" applyFont="1" applyFill="1" applyBorder="1" applyAlignment="1">
      <alignment horizontal="left"/>
    </xf>
    <xf numFmtId="3" fontId="29" fillId="8" borderId="43" xfId="0" applyNumberFormat="1" applyFont="1" applyFill="1" applyBorder="1" applyAlignment="1">
      <alignment horizontal="right" wrapText="1"/>
    </xf>
    <xf numFmtId="0" fontId="25" fillId="8" borderId="39" xfId="0" applyFont="1" applyFill="1" applyBorder="1" applyAlignment="1">
      <alignment horizontal="left"/>
    </xf>
    <xf numFmtId="3" fontId="30" fillId="8" borderId="43" xfId="0" applyNumberFormat="1" applyFont="1" applyFill="1" applyBorder="1" applyAlignment="1">
      <alignment horizontal="right" wrapText="1"/>
    </xf>
    <xf numFmtId="0" fontId="27" fillId="4" borderId="42" xfId="0" applyFont="1" applyFill="1" applyBorder="1" applyAlignment="1">
      <alignment horizontal="left"/>
    </xf>
    <xf numFmtId="3" fontId="30" fillId="4" borderId="43" xfId="0" applyNumberFormat="1" applyFont="1" applyFill="1" applyBorder="1" applyAlignment="1">
      <alignment horizontal="right" wrapText="1"/>
    </xf>
    <xf numFmtId="0" fontId="27" fillId="6" borderId="42" xfId="0" applyFont="1" applyFill="1" applyBorder="1" applyAlignment="1" applyProtection="1">
      <alignment horizontal="left"/>
    </xf>
    <xf numFmtId="0" fontId="25" fillId="13" borderId="42" xfId="0" applyFont="1" applyFill="1" applyBorder="1" applyAlignment="1">
      <alignment horizontal="left"/>
    </xf>
    <xf numFmtId="10" fontId="26" fillId="9" borderId="14" xfId="2" applyNumberFormat="1" applyFont="1" applyFill="1" applyBorder="1" applyAlignment="1" applyProtection="1">
      <alignment horizontal="right" wrapText="1"/>
    </xf>
    <xf numFmtId="10" fontId="26" fillId="10" borderId="14" xfId="2" applyNumberFormat="1" applyFont="1" applyFill="1" applyBorder="1" applyAlignment="1" applyProtection="1">
      <alignment horizontal="right" wrapText="1"/>
    </xf>
    <xf numFmtId="10" fontId="29" fillId="7" borderId="6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10" fontId="30" fillId="4" borderId="2" xfId="0" applyNumberFormat="1" applyFont="1" applyFill="1" applyBorder="1" applyAlignment="1" applyProtection="1">
      <alignment horizontal="right" wrapText="1"/>
    </xf>
    <xf numFmtId="10" fontId="29" fillId="4" borderId="2" xfId="0" applyNumberFormat="1" applyFont="1" applyFill="1" applyBorder="1" applyAlignment="1" applyProtection="1">
      <alignment horizontal="right" wrapText="1"/>
    </xf>
    <xf numFmtId="10" fontId="30" fillId="8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10" fontId="29" fillId="7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>
      <alignment horizontal="right" wrapText="1"/>
    </xf>
    <xf numFmtId="10" fontId="29" fillId="6" borderId="2" xfId="0" applyNumberFormat="1" applyFont="1" applyFill="1" applyBorder="1" applyAlignment="1">
      <alignment horizontal="right" wrapText="1"/>
    </xf>
    <xf numFmtId="10" fontId="30" fillId="13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43" xfId="0" applyNumberFormat="1" applyFont="1" applyFill="1" applyBorder="1" applyAlignment="1">
      <alignment horizontal="right" wrapText="1"/>
    </xf>
    <xf numFmtId="10" fontId="29" fillId="7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 applyProtection="1">
      <alignment horizontal="right" wrapText="1"/>
    </xf>
    <xf numFmtId="10" fontId="29" fillId="8" borderId="40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19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4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8" borderId="2" xfId="0" applyNumberFormat="1" applyFont="1" applyFill="1" applyBorder="1" applyAlignment="1">
      <alignment horizontal="right" wrapText="1"/>
    </xf>
    <xf numFmtId="10" fontId="29" fillId="8" borderId="43" xfId="0" applyNumberFormat="1" applyFont="1" applyFill="1" applyBorder="1" applyAlignment="1">
      <alignment horizontal="right" wrapText="1"/>
    </xf>
    <xf numFmtId="10" fontId="30" fillId="8" borderId="43" xfId="0" applyNumberFormat="1" applyFont="1" applyFill="1" applyBorder="1" applyAlignment="1">
      <alignment horizontal="right" wrapText="1"/>
    </xf>
    <xf numFmtId="10" fontId="30" fillId="4" borderId="43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 applyProtection="1">
      <alignment horizontal="right" wrapText="1"/>
    </xf>
    <xf numFmtId="10" fontId="29" fillId="7" borderId="2" xfId="0" applyNumberFormat="1" applyFont="1" applyFill="1" applyBorder="1" applyAlignment="1">
      <alignment horizontal="right"/>
    </xf>
    <xf numFmtId="10" fontId="29" fillId="8" borderId="2" xfId="0" applyNumberFormat="1" applyFont="1" applyFill="1" applyBorder="1" applyAlignment="1">
      <alignment horizontal="right"/>
    </xf>
    <xf numFmtId="10" fontId="29" fillId="4" borderId="2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>
      <alignment horizontal="center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7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10" fontId="10" fillId="9" borderId="14" xfId="0" applyNumberFormat="1" applyFont="1" applyFill="1" applyBorder="1"/>
    <xf numFmtId="10" fontId="11" fillId="10" borderId="14" xfId="0" applyNumberFormat="1" applyFont="1" applyFill="1" applyBorder="1"/>
    <xf numFmtId="10" fontId="11" fillId="7" borderId="6" xfId="0" applyNumberFormat="1" applyFont="1" applyFill="1" applyBorder="1"/>
    <xf numFmtId="10" fontId="1" fillId="8" borderId="2" xfId="0" applyNumberFormat="1" applyFont="1" applyFill="1" applyBorder="1" applyProtection="1"/>
    <xf numFmtId="10" fontId="11" fillId="8" borderId="2" xfId="0" applyNumberFormat="1" applyFont="1" applyFill="1" applyBorder="1"/>
    <xf numFmtId="10" fontId="1" fillId="0" borderId="2" xfId="0" applyNumberFormat="1" applyFont="1" applyFill="1" applyBorder="1"/>
    <xf numFmtId="10" fontId="11" fillId="11" borderId="2" xfId="0" applyNumberFormat="1" applyFont="1" applyFill="1" applyBorder="1"/>
    <xf numFmtId="10" fontId="11" fillId="12" borderId="2" xfId="0" applyNumberFormat="1" applyFont="1" applyFill="1" applyBorder="1"/>
    <xf numFmtId="10" fontId="1" fillId="0" borderId="2" xfId="0" applyNumberFormat="1" applyFont="1" applyBorder="1"/>
    <xf numFmtId="10" fontId="11" fillId="7" borderId="2" xfId="0" applyNumberFormat="1" applyFont="1" applyFill="1" applyBorder="1"/>
    <xf numFmtId="10" fontId="1" fillId="12" borderId="2" xfId="0" applyNumberFormat="1" applyFont="1" applyFill="1" applyBorder="1"/>
    <xf numFmtId="10" fontId="1" fillId="11" borderId="2" xfId="0" applyNumberFormat="1" applyFont="1" applyFill="1" applyBorder="1"/>
    <xf numFmtId="10" fontId="1" fillId="0" borderId="46" xfId="0" applyNumberFormat="1" applyFont="1" applyBorder="1"/>
    <xf numFmtId="10" fontId="11" fillId="8" borderId="43" xfId="0" applyNumberFormat="1" applyFont="1" applyFill="1" applyBorder="1"/>
    <xf numFmtId="10" fontId="0" fillId="0" borderId="43" xfId="0" applyNumberFormat="1" applyBorder="1"/>
    <xf numFmtId="10" fontId="0" fillId="11" borderId="43" xfId="0" applyNumberFormat="1" applyFill="1" applyBorder="1"/>
    <xf numFmtId="10" fontId="0" fillId="12" borderId="43" xfId="0" applyNumberFormat="1" applyFill="1" applyBorder="1"/>
    <xf numFmtId="0" fontId="11" fillId="0" borderId="0" xfId="0" applyFont="1" applyBorder="1" applyAlignment="1"/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/>
    </xf>
    <xf numFmtId="3" fontId="0" fillId="0" borderId="43" xfId="0" applyNumberFormat="1" applyFill="1" applyBorder="1"/>
    <xf numFmtId="3" fontId="11" fillId="0" borderId="43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43" xfId="0" applyFont="1" applyBorder="1" applyAlignment="1">
      <alignment horizontal="center" wrapText="1"/>
    </xf>
    <xf numFmtId="0" fontId="11" fillId="0" borderId="43" xfId="0" applyFont="1" applyBorder="1" applyAlignment="1">
      <alignment horizontal="center"/>
    </xf>
    <xf numFmtId="0" fontId="12" fillId="4" borderId="4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Protection="1"/>
    <xf numFmtId="0" fontId="1" fillId="4" borderId="7" xfId="0" applyFont="1" applyFill="1" applyBorder="1" applyAlignment="1" applyProtection="1">
      <alignment wrapText="1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43" xfId="0" applyFont="1" applyBorder="1" applyAlignment="1" applyProtection="1">
      <alignment horizontal="left"/>
    </xf>
    <xf numFmtId="0" fontId="6" fillId="0" borderId="43" xfId="0" applyFont="1" applyBorder="1" applyAlignment="1" applyProtection="1">
      <alignment wrapText="1"/>
    </xf>
    <xf numFmtId="3" fontId="1" fillId="8" borderId="2" xfId="0" applyNumberFormat="1" applyFont="1" applyFill="1" applyBorder="1" applyAlignment="1"/>
    <xf numFmtId="3" fontId="1" fillId="0" borderId="2" xfId="0" applyNumberFormat="1" applyFont="1" applyBorder="1" applyAlignment="1"/>
    <xf numFmtId="3" fontId="29" fillId="11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3" fontId="30" fillId="12" borderId="2" xfId="0" applyNumberFormat="1" applyFont="1" applyFill="1" applyBorder="1" applyAlignment="1" applyProtection="1">
      <alignment horizontal="right" wrapText="1"/>
    </xf>
    <xf numFmtId="3" fontId="1" fillId="12" borderId="2" xfId="0" applyNumberFormat="1" applyFont="1" applyFill="1" applyBorder="1" applyAlignment="1"/>
    <xf numFmtId="10" fontId="30" fillId="1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43" xfId="0" applyNumberFormat="1" applyFont="1" applyBorder="1" applyAlignment="1" applyProtection="1">
      <alignment horizontal="right" wrapText="1"/>
    </xf>
    <xf numFmtId="3" fontId="1" fillId="0" borderId="43" xfId="0" applyNumberFormat="1" applyFont="1" applyBorder="1" applyAlignment="1"/>
    <xf numFmtId="10" fontId="30" fillId="0" borderId="43" xfId="0" applyNumberFormat="1" applyFont="1" applyBorder="1" applyAlignment="1" applyProtection="1">
      <alignment horizontal="right" wrapText="1"/>
    </xf>
    <xf numFmtId="3" fontId="29" fillId="11" borderId="2" xfId="0" applyNumberFormat="1" applyFont="1" applyFill="1" applyBorder="1" applyAlignment="1" applyProtection="1">
      <alignment horizontal="right"/>
    </xf>
    <xf numFmtId="10" fontId="29" fillId="11" borderId="2" xfId="0" applyNumberFormat="1" applyFont="1" applyFill="1" applyBorder="1" applyAlignment="1" applyProtection="1">
      <alignment horizontal="right"/>
    </xf>
    <xf numFmtId="3" fontId="29" fillId="6" borderId="2" xfId="0" applyNumberFormat="1" applyFont="1" applyFill="1" applyBorder="1" applyAlignment="1" applyProtection="1">
      <alignment horizontal="right"/>
    </xf>
    <xf numFmtId="10" fontId="29" fillId="6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horizontal="right" wrapText="1"/>
    </xf>
    <xf numFmtId="3" fontId="1" fillId="14" borderId="2" xfId="0" applyNumberFormat="1" applyFont="1" applyFill="1" applyBorder="1" applyAlignment="1"/>
    <xf numFmtId="10" fontId="30" fillId="14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3" fontId="1" fillId="5" borderId="2" xfId="0" applyNumberFormat="1" applyFont="1" applyFill="1" applyBorder="1" applyAlignment="1"/>
    <xf numFmtId="10" fontId="30" fillId="5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wrapText="1"/>
    </xf>
    <xf numFmtId="10" fontId="30" fillId="5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2" borderId="2" xfId="0" applyNumberFormat="1" applyFont="1" applyFill="1" applyBorder="1" applyAlignment="1" applyProtection="1">
      <alignment wrapText="1"/>
    </xf>
    <xf numFmtId="10" fontId="30" fillId="12" borderId="2" xfId="0" applyNumberFormat="1" applyFont="1" applyFill="1" applyBorder="1" applyAlignment="1" applyProtection="1">
      <alignment wrapText="1"/>
    </xf>
    <xf numFmtId="3" fontId="11" fillId="11" borderId="43" xfId="0" applyNumberFormat="1" applyFont="1" applyFill="1" applyBorder="1" applyAlignment="1"/>
    <xf numFmtId="3" fontId="29" fillId="11" borderId="43" xfId="0" applyNumberFormat="1" applyFont="1" applyFill="1" applyBorder="1" applyAlignment="1" applyProtection="1">
      <alignment horizontal="right" wrapText="1"/>
    </xf>
    <xf numFmtId="10" fontId="29" fillId="11" borderId="43" xfId="0" applyNumberFormat="1" applyFont="1" applyFill="1" applyBorder="1" applyAlignment="1" applyProtection="1">
      <alignment horizontal="right" wrapText="1"/>
    </xf>
    <xf numFmtId="3" fontId="29" fillId="6" borderId="43" xfId="0" applyNumberFormat="1" applyFont="1" applyFill="1" applyBorder="1" applyAlignment="1">
      <alignment horizontal="right" wrapText="1"/>
    </xf>
    <xf numFmtId="3" fontId="11" fillId="6" borderId="43" xfId="0" applyNumberFormat="1" applyFont="1" applyFill="1" applyBorder="1" applyAlignment="1"/>
    <xf numFmtId="10" fontId="29" fillId="6" borderId="43" xfId="0" applyNumberFormat="1" applyFont="1" applyFill="1" applyBorder="1" applyAlignment="1">
      <alignment horizontal="right" wrapText="1"/>
    </xf>
    <xf numFmtId="3" fontId="29" fillId="12" borderId="43" xfId="0" applyNumberFormat="1" applyFont="1" applyFill="1" applyBorder="1" applyAlignment="1">
      <alignment horizontal="right" wrapText="1"/>
    </xf>
    <xf numFmtId="3" fontId="11" fillId="12" borderId="43" xfId="0" applyNumberFormat="1" applyFont="1" applyFill="1" applyBorder="1" applyAlignment="1"/>
    <xf numFmtId="10" fontId="29" fillId="12" borderId="43" xfId="0" applyNumberFormat="1" applyFont="1" applyFill="1" applyBorder="1" applyAlignment="1">
      <alignment horizontal="right" wrapText="1"/>
    </xf>
    <xf numFmtId="3" fontId="30" fillId="0" borderId="43" xfId="0" applyNumberFormat="1" applyFont="1" applyBorder="1" applyAlignment="1">
      <alignment horizontal="right" wrapText="1"/>
    </xf>
    <xf numFmtId="10" fontId="30" fillId="0" borderId="43" xfId="0" applyNumberFormat="1" applyFont="1" applyBorder="1" applyAlignment="1">
      <alignment horizontal="right" wrapText="1"/>
    </xf>
    <xf numFmtId="3" fontId="30" fillId="13" borderId="2" xfId="0" applyNumberFormat="1" applyFont="1" applyFill="1" applyBorder="1" applyAlignment="1" applyProtection="1">
      <alignment horizontal="right" wrapText="1"/>
    </xf>
    <xf numFmtId="10" fontId="30" fillId="13" borderId="2" xfId="0" applyNumberFormat="1" applyFont="1" applyFill="1" applyBorder="1" applyAlignment="1" applyProtection="1">
      <alignment horizontal="right" wrapText="1"/>
    </xf>
    <xf numFmtId="3" fontId="1" fillId="19" borderId="2" xfId="0" applyNumberFormat="1" applyFont="1" applyFill="1" applyBorder="1" applyAlignment="1"/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1" borderId="43" xfId="0" applyNumberFormat="1" applyFont="1" applyFill="1" applyBorder="1" applyAlignment="1">
      <alignment horizontal="right" wrapText="1"/>
    </xf>
    <xf numFmtId="10" fontId="29" fillId="11" borderId="43" xfId="0" applyNumberFormat="1" applyFont="1" applyFill="1" applyBorder="1" applyAlignment="1">
      <alignment horizontal="right" wrapText="1"/>
    </xf>
    <xf numFmtId="3" fontId="30" fillId="13" borderId="43" xfId="0" applyNumberFormat="1" applyFont="1" applyFill="1" applyBorder="1" applyAlignment="1">
      <alignment horizontal="right" wrapText="1"/>
    </xf>
    <xf numFmtId="10" fontId="30" fillId="13" borderId="43" xfId="0" applyNumberFormat="1" applyFont="1" applyFill="1" applyBorder="1" applyAlignment="1">
      <alignment horizontal="right" wrapText="1"/>
    </xf>
    <xf numFmtId="3" fontId="1" fillId="4" borderId="43" xfId="0" applyNumberFormat="1" applyFont="1" applyFill="1" applyBorder="1" applyAlignment="1"/>
    <xf numFmtId="3" fontId="29" fillId="15" borderId="2" xfId="0" applyNumberFormat="1" applyFont="1" applyFill="1" applyBorder="1" applyAlignment="1">
      <alignment horizontal="right" wrapText="1"/>
    </xf>
    <xf numFmtId="10" fontId="29" fillId="15" borderId="2" xfId="0" applyNumberFormat="1" applyFont="1" applyFill="1" applyBorder="1" applyAlignment="1">
      <alignment horizontal="right" wrapText="1"/>
    </xf>
    <xf numFmtId="3" fontId="29" fillId="16" borderId="2" xfId="0" applyNumberFormat="1" applyFont="1" applyFill="1" applyBorder="1" applyAlignment="1">
      <alignment horizontal="right" wrapText="1"/>
    </xf>
    <xf numFmtId="10" fontId="29" fillId="16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 applyProtection="1">
      <alignment wrapText="1"/>
    </xf>
    <xf numFmtId="10" fontId="29" fillId="6" borderId="2" xfId="0" applyNumberFormat="1" applyFont="1" applyFill="1" applyBorder="1" applyAlignment="1" applyProtection="1">
      <alignment wrapText="1"/>
    </xf>
    <xf numFmtId="3" fontId="30" fillId="13" borderId="2" xfId="0" applyNumberFormat="1" applyFont="1" applyFill="1" applyBorder="1" applyAlignment="1" applyProtection="1">
      <alignment wrapText="1"/>
    </xf>
    <xf numFmtId="10" fontId="30" fillId="13" borderId="2" xfId="0" applyNumberFormat="1" applyFont="1" applyFill="1" applyBorder="1" applyAlignment="1" applyProtection="1">
      <alignment wrapText="1"/>
    </xf>
    <xf numFmtId="3" fontId="1" fillId="0" borderId="43" xfId="0" applyNumberFormat="1" applyFont="1" applyFill="1" applyBorder="1" applyAlignment="1"/>
    <xf numFmtId="3" fontId="29" fillId="23" borderId="43" xfId="0" applyNumberFormat="1" applyFont="1" applyFill="1" applyBorder="1" applyAlignment="1">
      <alignment horizontal="right" wrapText="1"/>
    </xf>
    <xf numFmtId="3" fontId="11" fillId="23" borderId="43" xfId="0" applyNumberFormat="1" applyFont="1" applyFill="1" applyBorder="1" applyAlignment="1"/>
    <xf numFmtId="10" fontId="29" fillId="23" borderId="43" xfId="0" applyNumberFormat="1" applyFont="1" applyFill="1" applyBorder="1" applyAlignment="1">
      <alignment horizontal="right" wrapText="1"/>
    </xf>
    <xf numFmtId="3" fontId="30" fillId="12" borderId="43" xfId="0" applyNumberFormat="1" applyFont="1" applyFill="1" applyBorder="1" applyAlignment="1">
      <alignment horizontal="right" wrapText="1"/>
    </xf>
    <xf numFmtId="10" fontId="30" fillId="12" borderId="43" xfId="0" applyNumberFormat="1" applyFont="1" applyFill="1" applyBorder="1" applyAlignment="1">
      <alignment horizontal="right" wrapText="1"/>
    </xf>
    <xf numFmtId="10" fontId="30" fillId="11" borderId="43" xfId="0" applyNumberFormat="1" applyFont="1" applyFill="1" applyBorder="1" applyAlignment="1">
      <alignment horizontal="right" wrapText="1"/>
    </xf>
    <xf numFmtId="3" fontId="30" fillId="0" borderId="46" xfId="0" applyNumberFormat="1" applyFont="1" applyBorder="1" applyAlignment="1">
      <alignment horizontal="right" wrapText="1"/>
    </xf>
    <xf numFmtId="3" fontId="1" fillId="0" borderId="46" xfId="0" applyNumberFormat="1" applyFont="1" applyBorder="1" applyAlignment="1"/>
    <xf numFmtId="10" fontId="30" fillId="0" borderId="46" xfId="0" applyNumberFormat="1" applyFont="1" applyBorder="1" applyAlignment="1">
      <alignment horizontal="right" wrapText="1"/>
    </xf>
    <xf numFmtId="0" fontId="14" fillId="0" borderId="28" xfId="0" applyFont="1" applyBorder="1" applyAlignment="1" applyProtection="1">
      <alignment horizontal="center"/>
    </xf>
    <xf numFmtId="0" fontId="1" fillId="0" borderId="0" xfId="5" applyFill="1" applyBorder="1" applyAlignment="1"/>
    <xf numFmtId="0" fontId="3" fillId="0" borderId="0" xfId="5" applyFont="1" applyAlignment="1"/>
    <xf numFmtId="0" fontId="3" fillId="0" borderId="0" xfId="5" applyFont="1" applyAlignment="1"/>
    <xf numFmtId="0" fontId="1" fillId="0" borderId="0" xfId="5" applyFill="1" applyBorder="1" applyAlignment="1"/>
    <xf numFmtId="0" fontId="3" fillId="0" borderId="0" xfId="5" applyFont="1" applyAlignment="1"/>
    <xf numFmtId="0" fontId="26" fillId="0" borderId="28" xfId="0" applyFont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left" wrapText="1"/>
    </xf>
    <xf numFmtId="0" fontId="29" fillId="7" borderId="43" xfId="0" applyFont="1" applyFill="1" applyBorder="1" applyAlignment="1" applyProtection="1">
      <alignment horizontal="left"/>
    </xf>
    <xf numFmtId="0" fontId="27" fillId="2" borderId="43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43" xfId="0" applyNumberFormat="1" applyFont="1" applyBorder="1" applyAlignment="1" applyProtection="1">
      <alignment wrapText="1"/>
    </xf>
    <xf numFmtId="1" fontId="6" fillId="0" borderId="43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6" fillId="0" borderId="43" xfId="0" applyFont="1" applyFill="1" applyBorder="1" applyAlignment="1">
      <alignment horizontal="left"/>
    </xf>
    <xf numFmtId="0" fontId="0" fillId="0" borderId="43" xfId="0" applyFill="1" applyBorder="1"/>
    <xf numFmtId="0" fontId="11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9" xfId="0" applyFont="1" applyBorder="1"/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29" xfId="0" applyFont="1" applyFill="1" applyBorder="1"/>
    <xf numFmtId="0" fontId="11" fillId="0" borderId="43" xfId="0" applyFont="1" applyBorder="1" applyAlignment="1">
      <alignment horizontal="left"/>
    </xf>
    <xf numFmtId="3" fontId="14" fillId="0" borderId="43" xfId="0" applyNumberFormat="1" applyFont="1" applyBorder="1" applyAlignment="1">
      <alignment horizontal="right"/>
    </xf>
    <xf numFmtId="0" fontId="11" fillId="0" borderId="43" xfId="0" applyFont="1" applyBorder="1"/>
    <xf numFmtId="0" fontId="11" fillId="0" borderId="43" xfId="0" applyFont="1" applyBorder="1" applyAlignment="1">
      <alignment horizontal="left" wrapText="1"/>
    </xf>
    <xf numFmtId="0" fontId="11" fillId="0" borderId="43" xfId="0" applyFont="1" applyFill="1" applyBorder="1" applyAlignment="1"/>
    <xf numFmtId="3" fontId="11" fillId="0" borderId="43" xfId="0" applyNumberFormat="1" applyFont="1" applyFill="1" applyBorder="1" applyAlignment="1"/>
    <xf numFmtId="3" fontId="0" fillId="0" borderId="37" xfId="0" applyNumberFormat="1" applyBorder="1"/>
    <xf numFmtId="0" fontId="0" fillId="0" borderId="37" xfId="0" applyBorder="1"/>
    <xf numFmtId="0" fontId="0" fillId="0" borderId="38" xfId="0" applyBorder="1"/>
    <xf numFmtId="0" fontId="11" fillId="0" borderId="43" xfId="0" applyFont="1" applyBorder="1" applyAlignment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27" fillId="8" borderId="45" xfId="0" applyFont="1" applyFill="1" applyBorder="1" applyAlignment="1">
      <alignment horizontal="left" wrapText="1"/>
    </xf>
    <xf numFmtId="0" fontId="24" fillId="8" borderId="29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0" fontId="22" fillId="0" borderId="11" xfId="0" applyNumberFormat="1" applyFont="1" applyBorder="1" applyAlignment="1" applyProtection="1">
      <alignment horizontal="right"/>
    </xf>
    <xf numFmtId="10" fontId="19" fillId="20" borderId="11" xfId="0" applyNumberFormat="1" applyFont="1" applyFill="1" applyBorder="1" applyAlignment="1" applyProtection="1">
      <alignment horizontal="right"/>
    </xf>
    <xf numFmtId="10" fontId="4" fillId="7" borderId="6" xfId="0" applyNumberFormat="1" applyFont="1" applyFill="1" applyBorder="1" applyAlignment="1" applyProtection="1">
      <alignment horizontal="right"/>
    </xf>
    <xf numFmtId="10" fontId="6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/>
    </xf>
    <xf numFmtId="10" fontId="11" fillId="7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 wrapText="1"/>
    </xf>
    <xf numFmtId="10" fontId="6" fillId="0" borderId="43" xfId="0" applyNumberFormat="1" applyFont="1" applyFill="1" applyBorder="1" applyAlignment="1" applyProtection="1">
      <alignment horizontal="right"/>
    </xf>
    <xf numFmtId="10" fontId="19" fillId="20" borderId="23" xfId="0" applyNumberFormat="1" applyFont="1" applyFill="1" applyBorder="1" applyAlignment="1" applyProtection="1">
      <alignment horizontal="right"/>
    </xf>
    <xf numFmtId="10" fontId="19" fillId="20" borderId="52" xfId="0" applyNumberFormat="1" applyFont="1" applyFill="1" applyBorder="1" applyAlignment="1" applyProtection="1">
      <alignment horizontal="right"/>
    </xf>
    <xf numFmtId="10" fontId="11" fillId="7" borderId="43" xfId="0" applyNumberFormat="1" applyFont="1" applyFill="1" applyBorder="1"/>
    <xf numFmtId="0" fontId="1" fillId="0" borderId="2" xfId="0" applyFont="1" applyFill="1" applyBorder="1" applyAlignment="1" applyProtection="1">
      <alignment wrapText="1"/>
    </xf>
    <xf numFmtId="10" fontId="20" fillId="20" borderId="11" xfId="0" applyNumberFormat="1" applyFont="1" applyFill="1" applyBorder="1" applyAlignment="1" applyProtection="1">
      <alignment horizontal="right"/>
    </xf>
    <xf numFmtId="10" fontId="11" fillId="7" borderId="17" xfId="0" applyNumberFormat="1" applyFont="1" applyFill="1" applyBorder="1" applyAlignment="1" applyProtection="1">
      <alignment horizontal="right"/>
    </xf>
    <xf numFmtId="10" fontId="12" fillId="4" borderId="19" xfId="0" applyNumberFormat="1" applyFont="1" applyFill="1" applyBorder="1" applyAlignment="1" applyProtection="1">
      <alignment horizontal="right"/>
    </xf>
    <xf numFmtId="10" fontId="11" fillId="7" borderId="19" xfId="0" applyNumberFormat="1" applyFont="1" applyFill="1" applyBorder="1" applyAlignment="1" applyProtection="1">
      <alignment horizontal="right"/>
    </xf>
    <xf numFmtId="10" fontId="12" fillId="4" borderId="13" xfId="0" applyNumberFormat="1" applyFont="1" applyFill="1" applyBorder="1" applyAlignment="1" applyProtection="1">
      <alignment horizontal="right"/>
    </xf>
    <xf numFmtId="10" fontId="20" fillId="20" borderId="11" xfId="0" applyNumberFormat="1" applyFont="1" applyFill="1" applyBorder="1" applyProtection="1"/>
    <xf numFmtId="10" fontId="11" fillId="7" borderId="17" xfId="0" applyNumberFormat="1" applyFont="1" applyFill="1" applyBorder="1" applyProtection="1"/>
    <xf numFmtId="10" fontId="12" fillId="4" borderId="19" xfId="0" applyNumberFormat="1" applyFont="1" applyFill="1" applyBorder="1" applyProtection="1"/>
    <xf numFmtId="10" fontId="11" fillId="7" borderId="19" xfId="0" applyNumberFormat="1" applyFont="1" applyFill="1" applyBorder="1" applyProtection="1"/>
    <xf numFmtId="10" fontId="12" fillId="4" borderId="13" xfId="0" applyNumberFormat="1" applyFont="1" applyFill="1" applyBorder="1" applyProtection="1"/>
    <xf numFmtId="10" fontId="20" fillId="20" borderId="52" xfId="0" applyNumberFormat="1" applyFont="1" applyFill="1" applyBorder="1" applyProtection="1"/>
    <xf numFmtId="10" fontId="6" fillId="7" borderId="49" xfId="0" applyNumberFormat="1" applyFont="1" applyFill="1" applyBorder="1" applyAlignment="1">
      <alignment wrapText="1"/>
    </xf>
    <xf numFmtId="10" fontId="6" fillId="4" borderId="49" xfId="0" applyNumberFormat="1" applyFont="1" applyFill="1" applyBorder="1" applyAlignment="1">
      <alignment wrapText="1"/>
    </xf>
    <xf numFmtId="0" fontId="12" fillId="4" borderId="42" xfId="0" applyFont="1" applyFill="1" applyBorder="1" applyAlignment="1" applyProtection="1">
      <alignment horizontal="left" vertical="top"/>
    </xf>
    <xf numFmtId="3" fontId="12" fillId="4" borderId="44" xfId="0" applyNumberFormat="1" applyFont="1" applyFill="1" applyBorder="1" applyProtection="1"/>
    <xf numFmtId="10" fontId="12" fillId="4" borderId="44" xfId="0" applyNumberFormat="1" applyFont="1" applyFill="1" applyBorder="1" applyProtection="1"/>
    <xf numFmtId="0" fontId="1" fillId="4" borderId="43" xfId="0" applyFont="1" applyFill="1" applyBorder="1" applyAlignment="1" applyProtection="1">
      <alignment wrapText="1"/>
    </xf>
    <xf numFmtId="3" fontId="1" fillId="4" borderId="19" xfId="0" applyNumberFormat="1" applyFont="1" applyFill="1" applyBorder="1" applyAlignment="1" applyProtection="1">
      <alignment horizontal="right"/>
    </xf>
    <xf numFmtId="10" fontId="11" fillId="0" borderId="43" xfId="0" applyNumberFormat="1" applyFont="1" applyBorder="1"/>
    <xf numFmtId="10" fontId="11" fillId="0" borderId="43" xfId="0" applyNumberFormat="1" applyFont="1" applyFill="1" applyBorder="1"/>
    <xf numFmtId="10" fontId="0" fillId="0" borderId="43" xfId="0" applyNumberFormat="1" applyFill="1" applyBorder="1"/>
    <xf numFmtId="3" fontId="39" fillId="13" borderId="2" xfId="0" applyNumberFormat="1" applyFont="1" applyFill="1" applyBorder="1" applyAlignment="1">
      <alignment horizontal="right" wrapText="1"/>
    </xf>
    <xf numFmtId="0" fontId="29" fillId="0" borderId="4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49" xfId="0" applyFont="1" applyFill="1" applyBorder="1" applyAlignment="1"/>
    <xf numFmtId="0" fontId="29" fillId="7" borderId="55" xfId="0" applyFont="1" applyFill="1" applyBorder="1" applyAlignment="1" applyProtection="1">
      <alignment horizontal="left"/>
    </xf>
    <xf numFmtId="0" fontId="29" fillId="7" borderId="56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49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49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49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49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4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3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1" fillId="0" borderId="0" xfId="5" applyFont="1" applyAlignment="1" applyProtection="1">
      <protection locked="0"/>
    </xf>
    <xf numFmtId="0" fontId="1" fillId="0" borderId="0" xfId="5" applyFont="1" applyAlignment="1" applyProtection="1">
      <alignment wrapText="1"/>
      <protection locked="0"/>
    </xf>
  </cellXfs>
  <cellStyles count="8">
    <cellStyle name="Normalno" xfId="0" builtinId="0"/>
    <cellStyle name="Normalno 2" xfId="5"/>
    <cellStyle name="Postotak" xfId="2" builtinId="5"/>
    <cellStyle name="Zarez 2" xfId="1"/>
    <cellStyle name="Zarez 2 2" xfId="3"/>
    <cellStyle name="Zarez 2 3" xfId="6"/>
    <cellStyle name="Zarez 3" xfId="4"/>
    <cellStyle name="Zarez 4" xfId="7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opLeftCell="A25" workbookViewId="0">
      <selection activeCell="B19" sqref="B19"/>
    </sheetView>
  </sheetViews>
  <sheetFormatPr defaultRowHeight="12.75" x14ac:dyDescent="0.2"/>
  <cols>
    <col min="1" max="1" width="3.7109375" style="1" customWidth="1"/>
    <col min="2" max="2" width="38.85546875" style="17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1.42578125" customWidth="1"/>
    <col min="15" max="15" width="10.7109375" customWidth="1"/>
  </cols>
  <sheetData>
    <row r="1" spans="1:19" x14ac:dyDescent="0.2">
      <c r="N1" s="155"/>
      <c r="O1" s="155"/>
      <c r="P1" s="155"/>
      <c r="Q1" s="155"/>
      <c r="R1" s="155"/>
      <c r="S1" s="155"/>
    </row>
    <row r="2" spans="1:19" x14ac:dyDescent="0.2">
      <c r="N2" s="155"/>
      <c r="O2" s="155"/>
      <c r="P2" s="155"/>
      <c r="Q2" s="155"/>
      <c r="R2" s="155"/>
      <c r="S2" s="155"/>
    </row>
    <row r="3" spans="1:19" x14ac:dyDescent="0.2">
      <c r="M3" s="155"/>
      <c r="N3" s="155"/>
      <c r="O3" s="155"/>
      <c r="P3" s="155"/>
      <c r="Q3" s="155"/>
      <c r="R3" s="155"/>
      <c r="S3" s="155"/>
    </row>
    <row r="4" spans="1:19" x14ac:dyDescent="0.2">
      <c r="M4" s="155"/>
      <c r="N4" s="155"/>
      <c r="O4" s="155"/>
      <c r="P4" s="155"/>
      <c r="Q4" s="155"/>
      <c r="R4" s="155"/>
      <c r="S4" s="155"/>
    </row>
    <row r="5" spans="1:19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55"/>
      <c r="O5" s="155"/>
      <c r="P5" s="155"/>
      <c r="Q5" s="155"/>
      <c r="R5" s="155"/>
      <c r="S5" s="155"/>
    </row>
    <row r="6" spans="1:19" x14ac:dyDescent="0.2">
      <c r="A6" s="157" t="s">
        <v>276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5"/>
      <c r="N6" s="155"/>
      <c r="O6" s="155"/>
      <c r="P6" s="155"/>
      <c r="Q6" s="155"/>
      <c r="R6" s="155"/>
      <c r="S6" s="155"/>
    </row>
    <row r="7" spans="1:19" x14ac:dyDescent="0.2">
      <c r="A7" s="524" t="s">
        <v>331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5"/>
      <c r="N7" s="155"/>
      <c r="O7" s="155"/>
      <c r="P7" s="155"/>
      <c r="Q7" s="155"/>
      <c r="R7" s="155"/>
      <c r="S7" s="155"/>
    </row>
    <row r="8" spans="1:19" x14ac:dyDescent="0.2">
      <c r="A8" s="524" t="s">
        <v>481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5"/>
      <c r="N8" s="155"/>
      <c r="O8" s="155"/>
      <c r="P8" s="155"/>
      <c r="Q8" s="155"/>
      <c r="R8" s="155"/>
      <c r="S8" s="155"/>
    </row>
    <row r="9" spans="1:19" ht="15.75" customHeight="1" x14ac:dyDescent="0.2">
      <c r="A9" s="851" t="s">
        <v>491</v>
      </c>
      <c r="B9" s="852"/>
      <c r="C9" s="852"/>
      <c r="D9" s="852"/>
      <c r="E9" s="852"/>
      <c r="F9" s="852"/>
      <c r="G9" s="852"/>
      <c r="H9" s="852"/>
      <c r="I9" s="852"/>
      <c r="J9" s="852"/>
      <c r="K9" s="852"/>
      <c r="L9" s="852"/>
      <c r="M9" s="155"/>
      <c r="N9" s="155"/>
      <c r="O9" s="155"/>
      <c r="P9" s="155"/>
      <c r="Q9" s="155"/>
      <c r="R9" s="155"/>
      <c r="S9" s="155"/>
    </row>
    <row r="10" spans="1:19" ht="15.75" customHeight="1" x14ac:dyDescent="0.2">
      <c r="M10" s="155"/>
      <c r="N10" s="155"/>
      <c r="O10" s="155"/>
      <c r="P10" s="155"/>
      <c r="Q10" s="155"/>
      <c r="R10" s="155"/>
      <c r="S10" s="155"/>
    </row>
    <row r="11" spans="1:19" ht="15" customHeight="1" x14ac:dyDescent="0.25">
      <c r="A11" s="691"/>
      <c r="B11" s="779"/>
      <c r="C11" s="779"/>
      <c r="D11" s="779"/>
      <c r="E11" s="779"/>
      <c r="F11" s="778"/>
      <c r="G11" s="778"/>
      <c r="H11" s="778"/>
      <c r="I11" s="778"/>
      <c r="J11" s="778"/>
      <c r="K11" s="778"/>
      <c r="L11" s="778"/>
      <c r="M11" s="777"/>
      <c r="N11" s="155"/>
      <c r="O11" s="155"/>
      <c r="P11" s="155"/>
      <c r="Q11" s="155"/>
      <c r="R11" s="155"/>
      <c r="S11" s="155"/>
    </row>
    <row r="12" spans="1:19" ht="15" customHeight="1" x14ac:dyDescent="0.25">
      <c r="A12" s="691"/>
      <c r="B12" s="781" t="s">
        <v>487</v>
      </c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0"/>
      <c r="N12" s="155"/>
      <c r="O12" s="155"/>
      <c r="P12" s="155"/>
      <c r="Q12" s="155"/>
      <c r="R12" s="155"/>
      <c r="S12" s="155"/>
    </row>
    <row r="13" spans="1:19" ht="15.75" x14ac:dyDescent="0.25">
      <c r="A13" s="156"/>
      <c r="B13" s="781" t="s">
        <v>414</v>
      </c>
      <c r="C13" s="781"/>
      <c r="D13" s="781"/>
      <c r="E13" s="781"/>
      <c r="F13" s="781"/>
      <c r="G13" s="781"/>
      <c r="H13" s="781"/>
      <c r="I13" s="781"/>
      <c r="J13" s="781"/>
      <c r="K13" s="781"/>
      <c r="L13" s="781"/>
      <c r="M13" s="780"/>
      <c r="N13" s="155"/>
      <c r="O13" s="155"/>
      <c r="P13" s="155"/>
      <c r="Q13" s="155"/>
      <c r="R13" s="155"/>
      <c r="S13" s="155"/>
    </row>
    <row r="14" spans="1:19" ht="15.75" x14ac:dyDescent="0.25">
      <c r="A14" s="691"/>
      <c r="B14" s="781"/>
      <c r="C14" s="781"/>
      <c r="D14" s="781"/>
      <c r="E14" s="781"/>
      <c r="F14" s="781"/>
      <c r="G14" s="781"/>
      <c r="H14" s="781"/>
      <c r="I14" s="781"/>
      <c r="J14" s="781"/>
      <c r="K14" s="781"/>
      <c r="L14" s="781"/>
      <c r="M14" s="780"/>
      <c r="N14" s="155"/>
      <c r="O14" s="155"/>
      <c r="P14" s="155"/>
      <c r="Q14" s="155"/>
      <c r="R14" s="155"/>
      <c r="S14" s="155"/>
    </row>
    <row r="15" spans="1:19" ht="15.75" x14ac:dyDescent="0.25">
      <c r="A15" s="692"/>
      <c r="B15" s="64" t="s">
        <v>112</v>
      </c>
      <c r="C15" s="33"/>
      <c r="K15" s="16"/>
      <c r="M15" s="155"/>
      <c r="N15" s="155"/>
      <c r="O15" s="155"/>
      <c r="P15" s="155"/>
      <c r="Q15" s="155"/>
      <c r="R15" s="155"/>
      <c r="S15" s="155"/>
    </row>
    <row r="16" spans="1:19" ht="15" x14ac:dyDescent="0.25">
      <c r="A16" s="63" t="s">
        <v>1</v>
      </c>
      <c r="B16" s="61" t="s">
        <v>0</v>
      </c>
      <c r="M16" s="155"/>
      <c r="N16" s="155"/>
      <c r="O16" s="155"/>
      <c r="P16" s="155"/>
      <c r="Q16" s="155"/>
      <c r="R16" s="155"/>
      <c r="S16" s="155"/>
    </row>
    <row r="17" spans="1:27" ht="15" x14ac:dyDescent="0.2">
      <c r="A17" s="2"/>
      <c r="M17" s="155"/>
      <c r="N17" s="155"/>
      <c r="O17" s="155"/>
      <c r="P17" s="155"/>
      <c r="Q17" s="155"/>
      <c r="R17" s="155"/>
      <c r="S17" s="155"/>
    </row>
    <row r="18" spans="1:27" ht="18.75" customHeight="1" x14ac:dyDescent="0.2">
      <c r="B18" s="854" t="s">
        <v>488</v>
      </c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13"/>
      <c r="Q18" s="813"/>
      <c r="R18" s="813"/>
      <c r="S18" s="155"/>
    </row>
    <row r="19" spans="1:27" x14ac:dyDescent="0.2">
      <c r="B19" s="10" t="s">
        <v>492</v>
      </c>
      <c r="C19" s="6"/>
      <c r="K19" s="62"/>
      <c r="M19" s="155"/>
      <c r="N19" s="155"/>
      <c r="O19" s="155"/>
      <c r="P19" s="155"/>
      <c r="Q19" s="155"/>
      <c r="R19" s="155"/>
      <c r="S19" s="155"/>
    </row>
    <row r="20" spans="1:27" x14ac:dyDescent="0.2">
      <c r="A20" s="3"/>
      <c r="C20" s="6"/>
      <c r="K20" s="62"/>
      <c r="M20" s="155"/>
      <c r="N20" s="155"/>
      <c r="O20" s="155"/>
      <c r="P20" s="155"/>
      <c r="Q20" s="155"/>
      <c r="R20" s="155"/>
    </row>
    <row r="21" spans="1:27" ht="15" x14ac:dyDescent="0.25">
      <c r="B21" s="188" t="s">
        <v>284</v>
      </c>
      <c r="C21" s="16" t="s">
        <v>69</v>
      </c>
      <c r="K21" s="37"/>
      <c r="M21" s="155"/>
      <c r="N21" s="155"/>
      <c r="O21" s="155"/>
      <c r="P21" s="155"/>
      <c r="Q21" s="155"/>
      <c r="R21" s="155"/>
    </row>
    <row r="22" spans="1:27" ht="15" x14ac:dyDescent="0.25">
      <c r="A22" s="65" t="s">
        <v>2</v>
      </c>
      <c r="C22" s="6"/>
      <c r="K22" s="37"/>
      <c r="M22" s="155"/>
      <c r="N22" s="155"/>
      <c r="O22" s="155"/>
      <c r="P22" s="155"/>
      <c r="Q22" s="155"/>
      <c r="R22" s="155"/>
    </row>
    <row r="23" spans="1:27" ht="25.5" x14ac:dyDescent="0.2">
      <c r="B23" s="526"/>
      <c r="C23" s="55"/>
      <c r="D23" s="56"/>
      <c r="E23" s="56"/>
      <c r="F23" s="56"/>
      <c r="G23" s="56"/>
      <c r="H23" s="56"/>
      <c r="I23" s="56"/>
      <c r="J23" s="56"/>
      <c r="K23" s="809" t="s">
        <v>454</v>
      </c>
      <c r="L23" s="687"/>
      <c r="M23" s="693" t="s">
        <v>449</v>
      </c>
      <c r="N23" s="693" t="s">
        <v>483</v>
      </c>
      <c r="O23" s="693" t="s">
        <v>439</v>
      </c>
      <c r="P23" s="155"/>
      <c r="Q23" s="155"/>
      <c r="R23" s="155"/>
      <c r="S23" s="155"/>
    </row>
    <row r="24" spans="1:27" s="11" customFormat="1" x14ac:dyDescent="0.2">
      <c r="A24" s="1"/>
      <c r="B24" s="527"/>
      <c r="C24" s="57"/>
      <c r="D24" s="58"/>
      <c r="E24" s="58"/>
      <c r="F24" s="58"/>
      <c r="G24" s="58"/>
      <c r="H24" s="58"/>
      <c r="I24" s="58"/>
      <c r="J24" s="58"/>
      <c r="K24" s="694" t="s">
        <v>70</v>
      </c>
      <c r="L24" s="688"/>
      <c r="M24" s="694" t="s">
        <v>70</v>
      </c>
      <c r="N24" s="694" t="s">
        <v>70</v>
      </c>
      <c r="O24" s="694"/>
      <c r="P24" s="155"/>
      <c r="Q24" s="155"/>
      <c r="R24" s="155"/>
      <c r="S24" s="155"/>
    </row>
    <row r="25" spans="1:27" s="11" customFormat="1" x14ac:dyDescent="0.2">
      <c r="A25" s="1"/>
      <c r="B25" s="792" t="s">
        <v>277</v>
      </c>
      <c r="C25" s="793"/>
      <c r="D25" s="794"/>
      <c r="E25" s="794"/>
      <c r="F25" s="794"/>
      <c r="G25" s="794"/>
      <c r="H25" s="794"/>
      <c r="I25" s="794"/>
      <c r="J25" s="795"/>
      <c r="K25" s="580">
        <v>13345800</v>
      </c>
      <c r="L25" s="580"/>
      <c r="M25" s="580">
        <v>110000</v>
      </c>
      <c r="N25" s="580">
        <f>K25+M25</f>
        <v>13455800</v>
      </c>
      <c r="O25" s="845">
        <f>(N25/K25)-1</f>
        <v>8.2422934556189986E-3</v>
      </c>
      <c r="P25" s="155"/>
      <c r="Q25" s="155"/>
      <c r="R25" s="155"/>
      <c r="S25" s="155"/>
    </row>
    <row r="26" spans="1:27" s="11" customFormat="1" x14ac:dyDescent="0.2">
      <c r="A26" s="3"/>
      <c r="B26" s="792" t="s">
        <v>278</v>
      </c>
      <c r="C26" s="793" t="s">
        <v>5</v>
      </c>
      <c r="D26" s="794"/>
      <c r="E26" s="794"/>
      <c r="F26" s="794"/>
      <c r="G26" s="794"/>
      <c r="H26" s="794"/>
      <c r="I26" s="794"/>
      <c r="J26" s="795"/>
      <c r="K26" s="580">
        <v>3250000</v>
      </c>
      <c r="L26" s="580"/>
      <c r="M26" s="580">
        <v>0</v>
      </c>
      <c r="N26" s="580">
        <f>K26+M26</f>
        <v>3250000</v>
      </c>
      <c r="O26" s="845">
        <f t="shared" ref="O26:O29" si="0">(N26/K26)-1</f>
        <v>0</v>
      </c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</row>
    <row r="27" spans="1:27" s="11" customFormat="1" ht="12.75" customHeight="1" x14ac:dyDescent="0.2">
      <c r="A27" s="1"/>
      <c r="B27" s="796" t="s">
        <v>279</v>
      </c>
      <c r="C27" s="797"/>
      <c r="D27" s="798"/>
      <c r="E27" s="798"/>
      <c r="F27" s="798"/>
      <c r="G27" s="798"/>
      <c r="H27" s="798"/>
      <c r="I27" s="798"/>
      <c r="J27" s="799"/>
      <c r="K27" s="690">
        <v>10099800</v>
      </c>
      <c r="L27" s="690"/>
      <c r="M27" s="690">
        <v>60000</v>
      </c>
      <c r="N27" s="690">
        <f>K27+M27</f>
        <v>10159800</v>
      </c>
      <c r="O27" s="846">
        <f t="shared" si="0"/>
        <v>5.9407116972614027E-3</v>
      </c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</row>
    <row r="28" spans="1:27" s="11" customFormat="1" x14ac:dyDescent="0.2">
      <c r="A28" s="43"/>
      <c r="B28" s="796" t="s">
        <v>280</v>
      </c>
      <c r="C28" s="797"/>
      <c r="D28" s="798"/>
      <c r="E28" s="798"/>
      <c r="F28" s="798"/>
      <c r="G28" s="798"/>
      <c r="H28" s="798"/>
      <c r="I28" s="798"/>
      <c r="J28" s="799"/>
      <c r="K28" s="690">
        <v>1446000</v>
      </c>
      <c r="L28" s="690"/>
      <c r="M28" s="690">
        <v>50000</v>
      </c>
      <c r="N28" s="690">
        <f>K28+M28</f>
        <v>1496000</v>
      </c>
      <c r="O28" s="846">
        <f t="shared" si="0"/>
        <v>3.4578146611341731E-2</v>
      </c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</row>
    <row r="29" spans="1:27" s="11" customFormat="1" x14ac:dyDescent="0.2">
      <c r="A29" s="41"/>
      <c r="B29" s="790" t="s">
        <v>435</v>
      </c>
      <c r="C29" s="689"/>
      <c r="D29" s="791"/>
      <c r="E29" s="791"/>
      <c r="F29" s="791"/>
      <c r="G29" s="791"/>
      <c r="H29" s="791"/>
      <c r="I29" s="791"/>
      <c r="J29" s="791"/>
      <c r="K29" s="689">
        <v>5050000</v>
      </c>
      <c r="L29" s="183"/>
      <c r="M29" s="689"/>
      <c r="N29" s="689">
        <v>5050000</v>
      </c>
      <c r="O29" s="847">
        <f t="shared" si="0"/>
        <v>0</v>
      </c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</row>
    <row r="30" spans="1:27" x14ac:dyDescent="0.2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3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</row>
    <row r="31" spans="1:27" ht="15" x14ac:dyDescent="0.25">
      <c r="A31" s="66" t="s">
        <v>4</v>
      </c>
      <c r="B31" s="853" t="s">
        <v>113</v>
      </c>
      <c r="C31" s="853"/>
      <c r="D31" s="853"/>
      <c r="E31" s="853"/>
      <c r="F31" s="853"/>
      <c r="G31" s="853"/>
      <c r="H31" s="853"/>
      <c r="I31" s="853"/>
      <c r="J31" s="853"/>
      <c r="K31" s="853"/>
      <c r="L31" s="11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</row>
    <row r="32" spans="1:27" ht="15" x14ac:dyDescent="0.25">
      <c r="A32" s="66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1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spans="1:28" x14ac:dyDescent="0.2">
      <c r="A33" s="576"/>
      <c r="B33" s="577" t="s">
        <v>281</v>
      </c>
      <c r="C33" s="577"/>
      <c r="D33" s="577"/>
      <c r="E33" s="577"/>
      <c r="F33" s="577"/>
      <c r="G33" s="577"/>
      <c r="H33" s="577"/>
      <c r="I33" s="577"/>
      <c r="J33" s="577"/>
      <c r="K33" s="581">
        <v>0</v>
      </c>
      <c r="L33" s="185"/>
      <c r="M33" s="581">
        <v>0</v>
      </c>
      <c r="N33" s="581">
        <v>0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1:28" x14ac:dyDescent="0.2">
      <c r="A34" s="44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1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spans="1:28" x14ac:dyDescent="0.2">
      <c r="A35" s="4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1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spans="1:28" ht="15" x14ac:dyDescent="0.25">
      <c r="A36" s="187" t="s">
        <v>3</v>
      </c>
      <c r="B36" s="189" t="s">
        <v>116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1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8" ht="15" x14ac:dyDescent="0.25">
      <c r="A37" s="187"/>
      <c r="B37" s="189"/>
      <c r="C37" s="190"/>
      <c r="D37" s="190"/>
      <c r="E37" s="190"/>
      <c r="F37" s="190"/>
      <c r="G37" s="190"/>
      <c r="H37" s="190"/>
      <c r="I37" s="190"/>
      <c r="J37" s="190"/>
      <c r="K37" s="190"/>
      <c r="L37" s="11"/>
      <c r="M37" s="155"/>
      <c r="N37" s="155"/>
      <c r="O37" s="155"/>
      <c r="P37" s="155"/>
      <c r="Q37" s="155"/>
      <c r="R37" s="155"/>
      <c r="S37" s="155"/>
    </row>
    <row r="38" spans="1:28" ht="12.75" customHeight="1" x14ac:dyDescent="0.2">
      <c r="A38" s="44"/>
      <c r="B38" s="526"/>
      <c r="C38" s="55"/>
      <c r="D38" s="56"/>
      <c r="E38" s="56"/>
      <c r="F38" s="56"/>
      <c r="G38" s="56"/>
      <c r="H38" s="56"/>
      <c r="I38" s="56"/>
      <c r="J38" s="56"/>
      <c r="K38" s="849" t="s">
        <v>486</v>
      </c>
      <c r="L38" s="578"/>
      <c r="M38" s="849" t="s">
        <v>449</v>
      </c>
      <c r="N38" s="849" t="s">
        <v>483</v>
      </c>
      <c r="O38" s="849" t="s">
        <v>440</v>
      </c>
      <c r="P38" s="155"/>
      <c r="Q38" s="155"/>
      <c r="R38" s="155"/>
      <c r="S38" s="155"/>
      <c r="T38" s="155"/>
      <c r="U38" s="155"/>
    </row>
    <row r="39" spans="1:28" ht="12.75" customHeight="1" x14ac:dyDescent="0.2">
      <c r="A39" s="44"/>
      <c r="B39" s="527"/>
      <c r="C39" s="57"/>
      <c r="D39" s="58"/>
      <c r="E39" s="58"/>
      <c r="F39" s="58"/>
      <c r="G39" s="58"/>
      <c r="H39" s="58"/>
      <c r="I39" s="58"/>
      <c r="J39" s="58"/>
      <c r="K39" s="850"/>
      <c r="L39" s="579"/>
      <c r="M39" s="850"/>
      <c r="N39" s="850"/>
      <c r="O39" s="850"/>
      <c r="P39" s="155"/>
      <c r="Q39" s="155"/>
      <c r="R39" s="155"/>
      <c r="S39" s="155"/>
      <c r="T39" s="155"/>
      <c r="U39" s="155"/>
    </row>
    <row r="40" spans="1:28" x14ac:dyDescent="0.2">
      <c r="A40" s="44"/>
      <c r="B40" s="800" t="s">
        <v>392</v>
      </c>
      <c r="C40" s="801"/>
      <c r="D40" s="802"/>
      <c r="E40" s="802"/>
      <c r="F40" s="802"/>
      <c r="G40" s="802"/>
      <c r="H40" s="802"/>
      <c r="I40" s="802"/>
      <c r="J40" s="802"/>
      <c r="K40" s="580">
        <v>0</v>
      </c>
      <c r="L40" s="580"/>
      <c r="M40" s="580">
        <v>0</v>
      </c>
      <c r="N40" s="580">
        <f>K40+M40</f>
        <v>0</v>
      </c>
      <c r="O40" s="580">
        <v>0</v>
      </c>
      <c r="P40" s="155"/>
      <c r="Q40" s="155"/>
      <c r="R40" s="155"/>
      <c r="S40" s="155"/>
      <c r="T40" s="155"/>
      <c r="U40" s="155"/>
    </row>
    <row r="41" spans="1:28" ht="25.5" x14ac:dyDescent="0.2">
      <c r="A41" s="44"/>
      <c r="B41" s="803" t="s">
        <v>393</v>
      </c>
      <c r="C41" s="801" t="s">
        <v>5</v>
      </c>
      <c r="D41" s="802"/>
      <c r="E41" s="802"/>
      <c r="F41" s="802"/>
      <c r="G41" s="802"/>
      <c r="H41" s="802"/>
      <c r="I41" s="802"/>
      <c r="J41" s="802"/>
      <c r="K41" s="580">
        <v>5050000</v>
      </c>
      <c r="L41" s="580"/>
      <c r="M41" s="580">
        <v>0</v>
      </c>
      <c r="N41" s="580">
        <f>K41+M41</f>
        <v>5050000</v>
      </c>
      <c r="O41" s="580">
        <v>0</v>
      </c>
      <c r="P41" s="155"/>
      <c r="Q41" s="155"/>
      <c r="R41" s="155"/>
      <c r="S41" s="155"/>
      <c r="T41" s="155"/>
      <c r="U41" s="155"/>
    </row>
    <row r="42" spans="1:28" x14ac:dyDescent="0.2">
      <c r="A42" s="18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1"/>
      <c r="M42" s="185"/>
      <c r="N42" s="185"/>
      <c r="O42" s="185"/>
      <c r="P42" s="155"/>
      <c r="Q42" s="155"/>
      <c r="R42" s="155"/>
      <c r="S42" s="155"/>
      <c r="T42" s="155"/>
      <c r="U42" s="155"/>
    </row>
    <row r="43" spans="1:28" x14ac:dyDescent="0.2">
      <c r="A43" s="186"/>
      <c r="B43" s="804" t="s">
        <v>282</v>
      </c>
      <c r="C43" s="804"/>
      <c r="D43" s="804"/>
      <c r="E43" s="804"/>
      <c r="F43" s="804"/>
      <c r="G43" s="804"/>
      <c r="H43" s="804"/>
      <c r="I43" s="804"/>
      <c r="J43" s="804"/>
      <c r="K43" s="805">
        <v>5050000</v>
      </c>
      <c r="L43" s="581">
        <v>4444554</v>
      </c>
      <c r="M43" s="805">
        <v>0</v>
      </c>
      <c r="N43" s="805">
        <v>5050000</v>
      </c>
      <c r="O43" s="805">
        <v>0</v>
      </c>
      <c r="P43" s="155"/>
      <c r="Q43" s="155"/>
      <c r="R43" s="155"/>
      <c r="S43" s="155"/>
      <c r="T43" s="155"/>
      <c r="U43" s="155"/>
    </row>
    <row r="44" spans="1:28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1"/>
      <c r="M44" s="155"/>
      <c r="N44" s="155"/>
      <c r="O44" s="155"/>
      <c r="P44" s="155"/>
      <c r="Q44" s="155"/>
      <c r="R44" s="155"/>
      <c r="S44" s="155"/>
    </row>
    <row r="45" spans="1:28" ht="25.5" x14ac:dyDescent="0.2">
      <c r="B45" s="582" t="s">
        <v>283</v>
      </c>
      <c r="C45" s="577"/>
      <c r="D45" s="577"/>
      <c r="E45" s="577"/>
      <c r="F45" s="577"/>
      <c r="G45" s="577"/>
      <c r="H45" s="577"/>
      <c r="I45" s="577"/>
      <c r="J45" s="577"/>
      <c r="K45" s="581">
        <v>0</v>
      </c>
      <c r="L45" s="11"/>
      <c r="M45" s="581">
        <v>0</v>
      </c>
      <c r="N45" s="581">
        <v>0</v>
      </c>
      <c r="O45" s="581">
        <v>0</v>
      </c>
      <c r="P45" s="155"/>
      <c r="Q45" s="155"/>
      <c r="R45" s="155"/>
      <c r="S45" s="155"/>
      <c r="T45" s="155"/>
      <c r="U45" s="155"/>
      <c r="V45" s="155"/>
    </row>
    <row r="46" spans="1:28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1"/>
      <c r="M46" s="155"/>
    </row>
    <row r="47" spans="1:28" x14ac:dyDescent="0.2">
      <c r="B47" s="583" t="s">
        <v>117</v>
      </c>
      <c r="C47" s="547"/>
      <c r="M47" s="155"/>
    </row>
    <row r="49" spans="2:2" x14ac:dyDescent="0.2">
      <c r="B49" s="584" t="s">
        <v>118</v>
      </c>
    </row>
    <row r="50" spans="2:2" x14ac:dyDescent="0.2">
      <c r="B50" s="17" t="s">
        <v>415</v>
      </c>
    </row>
  </sheetData>
  <mergeCells count="7">
    <mergeCell ref="O38:O39"/>
    <mergeCell ref="N38:N39"/>
    <mergeCell ref="A9:L9"/>
    <mergeCell ref="B31:K31"/>
    <mergeCell ref="K38:K39"/>
    <mergeCell ref="M38:M39"/>
    <mergeCell ref="B18:O18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B14" sqref="B14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4.42578125" style="47" customWidth="1"/>
    <col min="4" max="4" width="13.5703125" customWidth="1"/>
    <col min="5" max="5" width="12.85546875" customWidth="1"/>
    <col min="6" max="6" width="11.42578125" bestFit="1" customWidth="1"/>
    <col min="7" max="7" width="11.7109375" customWidth="1"/>
  </cols>
  <sheetData>
    <row r="1" spans="1:10" ht="15" x14ac:dyDescent="0.25">
      <c r="A1" s="19"/>
      <c r="B1" s="60" t="s">
        <v>6</v>
      </c>
      <c r="C1" s="45"/>
      <c r="D1" s="77"/>
      <c r="E1" s="77"/>
      <c r="F1" s="77"/>
      <c r="G1" s="77"/>
      <c r="H1" s="77"/>
    </row>
    <row r="2" spans="1:10" ht="13.5" thickBot="1" x14ac:dyDescent="0.25">
      <c r="A2" s="20"/>
      <c r="B2" s="21"/>
      <c r="C2" s="46"/>
      <c r="D2" s="77"/>
      <c r="E2" s="77"/>
      <c r="F2" s="77"/>
      <c r="G2" s="77"/>
      <c r="H2" s="77"/>
    </row>
    <row r="3" spans="1:10" ht="30" customHeight="1" thickBot="1" x14ac:dyDescent="0.25">
      <c r="A3" s="115" t="s">
        <v>7</v>
      </c>
      <c r="B3" s="116" t="s">
        <v>8</v>
      </c>
      <c r="C3" s="117" t="s">
        <v>454</v>
      </c>
      <c r="D3" s="117" t="s">
        <v>449</v>
      </c>
      <c r="E3" s="117" t="s">
        <v>483</v>
      </c>
      <c r="F3" s="117" t="s">
        <v>440</v>
      </c>
      <c r="G3" s="77"/>
      <c r="H3" s="77"/>
      <c r="I3" s="77"/>
      <c r="J3" s="77"/>
    </row>
    <row r="4" spans="1:10" ht="12.75" customHeight="1" thickBot="1" x14ac:dyDescent="0.25">
      <c r="A4" s="112">
        <v>1</v>
      </c>
      <c r="B4" s="113">
        <v>2</v>
      </c>
      <c r="C4" s="114">
        <v>5</v>
      </c>
      <c r="D4" s="114">
        <v>4</v>
      </c>
      <c r="E4" s="114">
        <v>5</v>
      </c>
      <c r="F4" s="114">
        <v>6</v>
      </c>
      <c r="G4" s="77"/>
      <c r="H4" s="77"/>
      <c r="I4" s="77"/>
      <c r="J4" s="77"/>
    </row>
    <row r="5" spans="1:10" ht="20.100000000000001" customHeight="1" thickBot="1" x14ac:dyDescent="0.3">
      <c r="A5" s="89"/>
      <c r="B5" s="90" t="s">
        <v>233</v>
      </c>
      <c r="C5" s="91">
        <v>16595800</v>
      </c>
      <c r="D5" s="91">
        <f>D6</f>
        <v>110000</v>
      </c>
      <c r="E5" s="91">
        <f>E6+E24+E33</f>
        <v>16705800</v>
      </c>
      <c r="F5" s="814">
        <f>(E5/C5)-1</f>
        <v>6.6281830342616033E-3</v>
      </c>
      <c r="G5" s="77"/>
      <c r="H5" s="77"/>
      <c r="I5" s="77"/>
      <c r="J5" s="77"/>
    </row>
    <row r="6" spans="1:10" ht="20.100000000000001" customHeight="1" thickBot="1" x14ac:dyDescent="0.25">
      <c r="A6" s="105">
        <v>6</v>
      </c>
      <c r="B6" s="106" t="s">
        <v>6</v>
      </c>
      <c r="C6" s="111">
        <v>13345800</v>
      </c>
      <c r="D6" s="111">
        <f>D7</f>
        <v>110000</v>
      </c>
      <c r="E6" s="111">
        <f>E7+E11+E15+E18+E22</f>
        <v>13455800</v>
      </c>
      <c r="F6" s="827">
        <f t="shared" ref="F6:F32" si="0">(E6/C6)-1</f>
        <v>8.2422934556189986E-3</v>
      </c>
      <c r="G6" s="77"/>
      <c r="H6" s="77"/>
      <c r="I6" s="77"/>
      <c r="J6" s="77"/>
    </row>
    <row r="7" spans="1:10" ht="15" customHeight="1" x14ac:dyDescent="0.2">
      <c r="A7" s="108">
        <v>61</v>
      </c>
      <c r="B7" s="109" t="s">
        <v>9</v>
      </c>
      <c r="C7" s="110">
        <v>2781000</v>
      </c>
      <c r="D7" s="110">
        <f>D8</f>
        <v>110000</v>
      </c>
      <c r="E7" s="110">
        <f>E8+E9+E10</f>
        <v>2891000</v>
      </c>
      <c r="F7" s="828">
        <f t="shared" si="0"/>
        <v>3.9554117224020136E-2</v>
      </c>
      <c r="G7" s="77"/>
      <c r="H7" s="77"/>
      <c r="I7" s="77"/>
      <c r="J7" s="77"/>
    </row>
    <row r="8" spans="1:10" ht="12.75" customHeight="1" x14ac:dyDescent="0.2">
      <c r="A8" s="97">
        <v>611</v>
      </c>
      <c r="B8" s="71" t="s">
        <v>10</v>
      </c>
      <c r="C8" s="93">
        <v>2631000</v>
      </c>
      <c r="D8" s="844">
        <v>110000</v>
      </c>
      <c r="E8" s="93">
        <f>C8+D8</f>
        <v>2741000</v>
      </c>
      <c r="F8" s="829">
        <f t="shared" si="0"/>
        <v>4.1809198023565086E-2</v>
      </c>
      <c r="G8" s="77"/>
      <c r="H8" s="77"/>
      <c r="I8" s="77"/>
      <c r="J8" s="77"/>
    </row>
    <row r="9" spans="1:10" ht="12.75" customHeight="1" x14ac:dyDescent="0.2">
      <c r="A9" s="97">
        <v>613</v>
      </c>
      <c r="B9" s="71" t="s">
        <v>11</v>
      </c>
      <c r="C9" s="93">
        <v>100000</v>
      </c>
      <c r="D9" s="93">
        <v>0</v>
      </c>
      <c r="E9" s="93">
        <f t="shared" ref="E9:E30" si="1">C9+D9</f>
        <v>100000</v>
      </c>
      <c r="F9" s="829">
        <f t="shared" si="0"/>
        <v>0</v>
      </c>
      <c r="G9" s="77"/>
      <c r="H9" s="77"/>
      <c r="I9" s="77"/>
      <c r="J9" s="77"/>
    </row>
    <row r="10" spans="1:10" ht="12.75" customHeight="1" x14ac:dyDescent="0.2">
      <c r="A10" s="97">
        <v>614</v>
      </c>
      <c r="B10" s="71" t="s">
        <v>12</v>
      </c>
      <c r="C10" s="93">
        <v>50000</v>
      </c>
      <c r="D10" s="93">
        <v>0</v>
      </c>
      <c r="E10" s="93">
        <f t="shared" si="1"/>
        <v>50000</v>
      </c>
      <c r="F10" s="829">
        <f t="shared" si="0"/>
        <v>0</v>
      </c>
      <c r="G10" s="77"/>
      <c r="H10" s="77"/>
      <c r="I10" s="77"/>
      <c r="J10" s="77"/>
    </row>
    <row r="11" spans="1:10" ht="15" customHeight="1" x14ac:dyDescent="0.2">
      <c r="A11" s="92">
        <v>63</v>
      </c>
      <c r="B11" s="100" t="s">
        <v>13</v>
      </c>
      <c r="C11" s="101">
        <v>6900000</v>
      </c>
      <c r="D11" s="101">
        <f>D12+D13+D14</f>
        <v>0</v>
      </c>
      <c r="E11" s="101">
        <f t="shared" si="1"/>
        <v>6900000</v>
      </c>
      <c r="F11" s="830">
        <f t="shared" si="0"/>
        <v>0</v>
      </c>
      <c r="G11" s="77"/>
      <c r="H11" s="77"/>
      <c r="I11" s="77"/>
      <c r="J11" s="77"/>
    </row>
    <row r="12" spans="1:10" ht="12.75" customHeight="1" x14ac:dyDescent="0.2">
      <c r="A12" s="97">
        <v>6324</v>
      </c>
      <c r="B12" s="71" t="s">
        <v>236</v>
      </c>
      <c r="C12" s="93">
        <v>4500000</v>
      </c>
      <c r="D12" s="93">
        <v>0</v>
      </c>
      <c r="E12" s="93">
        <f t="shared" si="1"/>
        <v>4500000</v>
      </c>
      <c r="F12" s="829">
        <f t="shared" si="0"/>
        <v>0</v>
      </c>
      <c r="G12" s="77"/>
      <c r="H12" s="77"/>
      <c r="I12" s="77"/>
      <c r="J12" s="77"/>
    </row>
    <row r="13" spans="1:10" ht="12.75" customHeight="1" x14ac:dyDescent="0.2">
      <c r="A13" s="97">
        <v>633</v>
      </c>
      <c r="B13" s="71" t="s">
        <v>14</v>
      </c>
      <c r="C13" s="93">
        <v>2300000</v>
      </c>
      <c r="D13" s="93">
        <v>0</v>
      </c>
      <c r="E13" s="93">
        <f t="shared" si="1"/>
        <v>2300000</v>
      </c>
      <c r="F13" s="829">
        <f t="shared" si="0"/>
        <v>0</v>
      </c>
      <c r="G13" s="77"/>
      <c r="H13" s="77"/>
      <c r="I13" s="77"/>
      <c r="J13" s="77"/>
    </row>
    <row r="14" spans="1:10" ht="12.75" customHeight="1" x14ac:dyDescent="0.2">
      <c r="A14" s="97">
        <v>634</v>
      </c>
      <c r="B14" s="71" t="s">
        <v>234</v>
      </c>
      <c r="C14" s="93">
        <v>100000</v>
      </c>
      <c r="D14" s="93">
        <v>0</v>
      </c>
      <c r="E14" s="93">
        <f t="shared" si="1"/>
        <v>100000</v>
      </c>
      <c r="F14" s="829">
        <f t="shared" si="0"/>
        <v>0</v>
      </c>
      <c r="G14" s="77"/>
      <c r="H14" s="77"/>
      <c r="I14" s="77"/>
      <c r="J14" s="77"/>
    </row>
    <row r="15" spans="1:10" ht="15" customHeight="1" x14ac:dyDescent="0.2">
      <c r="A15" s="92">
        <v>64</v>
      </c>
      <c r="B15" s="100" t="s">
        <v>15</v>
      </c>
      <c r="C15" s="101">
        <v>2194800</v>
      </c>
      <c r="D15" s="101">
        <f>D16+D17</f>
        <v>0</v>
      </c>
      <c r="E15" s="101">
        <f t="shared" si="1"/>
        <v>2194800</v>
      </c>
      <c r="F15" s="830">
        <f t="shared" si="0"/>
        <v>0</v>
      </c>
      <c r="G15" s="77"/>
      <c r="H15" s="77"/>
      <c r="I15" s="77"/>
      <c r="J15" s="77"/>
    </row>
    <row r="16" spans="1:10" ht="12.75" customHeight="1" x14ac:dyDescent="0.2">
      <c r="A16" s="97">
        <v>641</v>
      </c>
      <c r="B16" s="71" t="s">
        <v>16</v>
      </c>
      <c r="C16" s="93">
        <v>5000</v>
      </c>
      <c r="D16" s="93">
        <v>0</v>
      </c>
      <c r="E16" s="93">
        <f t="shared" si="1"/>
        <v>5000</v>
      </c>
      <c r="F16" s="829">
        <f t="shared" si="0"/>
        <v>0</v>
      </c>
      <c r="G16" s="77"/>
      <c r="H16" s="77"/>
      <c r="I16" s="77"/>
      <c r="J16" s="77"/>
    </row>
    <row r="17" spans="1:10" ht="12.75" customHeight="1" x14ac:dyDescent="0.2">
      <c r="A17" s="97">
        <v>642</v>
      </c>
      <c r="B17" s="71" t="s">
        <v>17</v>
      </c>
      <c r="C17" s="93">
        <v>2189800</v>
      </c>
      <c r="D17" s="93">
        <v>0</v>
      </c>
      <c r="E17" s="93">
        <f t="shared" si="1"/>
        <v>2189800</v>
      </c>
      <c r="F17" s="829">
        <f t="shared" si="0"/>
        <v>0</v>
      </c>
      <c r="G17" s="77"/>
      <c r="H17" s="77"/>
      <c r="I17" s="77"/>
      <c r="J17" s="77"/>
    </row>
    <row r="18" spans="1:10" ht="15" customHeight="1" x14ac:dyDescent="0.2">
      <c r="A18" s="94">
        <v>65</v>
      </c>
      <c r="B18" s="100" t="s">
        <v>18</v>
      </c>
      <c r="C18" s="101">
        <v>1460000</v>
      </c>
      <c r="D18" s="101">
        <f>D19+D20+D21</f>
        <v>0</v>
      </c>
      <c r="E18" s="101">
        <f t="shared" si="1"/>
        <v>1460000</v>
      </c>
      <c r="F18" s="830">
        <f t="shared" si="0"/>
        <v>0</v>
      </c>
      <c r="G18" s="77"/>
      <c r="H18" s="77"/>
      <c r="I18" s="77"/>
      <c r="J18" s="77"/>
    </row>
    <row r="19" spans="1:10" ht="12.75" customHeight="1" x14ac:dyDescent="0.2">
      <c r="A19" s="97">
        <v>651</v>
      </c>
      <c r="B19" s="71" t="s">
        <v>19</v>
      </c>
      <c r="C19" s="93">
        <v>60000</v>
      </c>
      <c r="D19" s="93">
        <v>0</v>
      </c>
      <c r="E19" s="93">
        <f t="shared" si="1"/>
        <v>60000</v>
      </c>
      <c r="F19" s="829">
        <f t="shared" si="0"/>
        <v>0</v>
      </c>
      <c r="G19" s="77"/>
      <c r="H19" s="77"/>
      <c r="I19" s="77"/>
      <c r="J19" s="77"/>
    </row>
    <row r="20" spans="1:10" ht="12.75" customHeight="1" x14ac:dyDescent="0.2">
      <c r="A20" s="97">
        <v>652</v>
      </c>
      <c r="B20" s="71" t="s">
        <v>20</v>
      </c>
      <c r="C20" s="93">
        <v>600000</v>
      </c>
      <c r="D20" s="93">
        <v>0</v>
      </c>
      <c r="E20" s="93">
        <f t="shared" si="1"/>
        <v>600000</v>
      </c>
      <c r="F20" s="829">
        <f t="shared" si="0"/>
        <v>0</v>
      </c>
      <c r="G20" s="77"/>
      <c r="H20" s="77"/>
      <c r="I20" s="77"/>
      <c r="J20" s="77"/>
    </row>
    <row r="21" spans="1:10" ht="12.75" customHeight="1" x14ac:dyDescent="0.2">
      <c r="A21" s="97">
        <v>653</v>
      </c>
      <c r="B21" s="71" t="s">
        <v>76</v>
      </c>
      <c r="C21" s="93">
        <v>800000</v>
      </c>
      <c r="D21" s="93">
        <v>0</v>
      </c>
      <c r="E21" s="93">
        <f t="shared" si="1"/>
        <v>800000</v>
      </c>
      <c r="F21" s="829">
        <f t="shared" si="0"/>
        <v>0</v>
      </c>
      <c r="G21" s="77"/>
      <c r="H21" s="77"/>
      <c r="I21" s="77"/>
      <c r="J21" s="77"/>
    </row>
    <row r="22" spans="1:10" ht="15" customHeight="1" x14ac:dyDescent="0.2">
      <c r="A22" s="94">
        <v>68</v>
      </c>
      <c r="B22" s="100" t="s">
        <v>124</v>
      </c>
      <c r="C22" s="101">
        <v>10000</v>
      </c>
      <c r="D22" s="101">
        <f>D23</f>
        <v>0</v>
      </c>
      <c r="E22" s="101">
        <f t="shared" si="1"/>
        <v>10000</v>
      </c>
      <c r="F22" s="830">
        <f t="shared" si="0"/>
        <v>0</v>
      </c>
      <c r="G22" s="77"/>
      <c r="H22" s="77"/>
      <c r="I22" s="77"/>
      <c r="J22" s="77"/>
    </row>
    <row r="23" spans="1:10" ht="12.75" customHeight="1" thickBot="1" x14ac:dyDescent="0.25">
      <c r="A23" s="98">
        <v>681</v>
      </c>
      <c r="B23" s="69" t="s">
        <v>125</v>
      </c>
      <c r="C23" s="95">
        <v>10000</v>
      </c>
      <c r="D23" s="95">
        <v>0</v>
      </c>
      <c r="E23" s="95">
        <f t="shared" si="1"/>
        <v>10000</v>
      </c>
      <c r="F23" s="831">
        <f t="shared" si="0"/>
        <v>0</v>
      </c>
      <c r="G23" s="77"/>
      <c r="H23" s="77"/>
      <c r="I23" s="77"/>
      <c r="J23" s="77"/>
    </row>
    <row r="24" spans="1:10" ht="20.100000000000001" customHeight="1" thickBot="1" x14ac:dyDescent="0.25">
      <c r="A24" s="105">
        <v>7</v>
      </c>
      <c r="B24" s="137" t="s">
        <v>21</v>
      </c>
      <c r="C24" s="107">
        <v>3250000</v>
      </c>
      <c r="D24" s="107">
        <f>D25</f>
        <v>0</v>
      </c>
      <c r="E24" s="107">
        <f>C24+D24</f>
        <v>3250000</v>
      </c>
      <c r="F24" s="832">
        <f t="shared" si="0"/>
        <v>0</v>
      </c>
      <c r="G24" s="77"/>
      <c r="H24" s="77"/>
      <c r="I24" s="77"/>
      <c r="J24" s="77"/>
    </row>
    <row r="25" spans="1:10" ht="15" customHeight="1" x14ac:dyDescent="0.2">
      <c r="A25" s="102">
        <v>71</v>
      </c>
      <c r="B25" s="103" t="s">
        <v>22</v>
      </c>
      <c r="C25" s="104">
        <v>450000</v>
      </c>
      <c r="D25" s="104">
        <f>D26+D27+D28</f>
        <v>0</v>
      </c>
      <c r="E25" s="104">
        <f t="shared" si="1"/>
        <v>450000</v>
      </c>
      <c r="F25" s="833">
        <f t="shared" si="0"/>
        <v>0</v>
      </c>
      <c r="G25" s="77"/>
      <c r="H25" s="77"/>
      <c r="I25" s="77"/>
      <c r="J25" s="77"/>
    </row>
    <row r="26" spans="1:10" ht="25.5" x14ac:dyDescent="0.2">
      <c r="A26" s="97">
        <v>711</v>
      </c>
      <c r="B26" s="71" t="s">
        <v>229</v>
      </c>
      <c r="C26" s="96">
        <v>100000</v>
      </c>
      <c r="D26" s="96">
        <v>0</v>
      </c>
      <c r="E26" s="96">
        <f t="shared" si="1"/>
        <v>100000</v>
      </c>
      <c r="F26" s="834">
        <f t="shared" si="0"/>
        <v>0</v>
      </c>
      <c r="G26" s="77"/>
      <c r="H26" s="77"/>
      <c r="I26" s="77"/>
      <c r="J26" s="77"/>
    </row>
    <row r="27" spans="1:10" ht="25.5" x14ac:dyDescent="0.2">
      <c r="A27" s="97">
        <v>711</v>
      </c>
      <c r="B27" s="71" t="s">
        <v>230</v>
      </c>
      <c r="C27" s="96">
        <v>100000</v>
      </c>
      <c r="D27" s="96">
        <v>0</v>
      </c>
      <c r="E27" s="96">
        <f t="shared" si="1"/>
        <v>100000</v>
      </c>
      <c r="F27" s="834">
        <f t="shared" si="0"/>
        <v>0</v>
      </c>
      <c r="G27" s="77"/>
      <c r="H27" s="77"/>
      <c r="I27" s="77"/>
      <c r="J27" s="77"/>
    </row>
    <row r="28" spans="1:10" x14ac:dyDescent="0.2">
      <c r="A28" s="840">
        <v>712</v>
      </c>
      <c r="B28" s="843" t="s">
        <v>479</v>
      </c>
      <c r="C28" s="841">
        <v>250000</v>
      </c>
      <c r="D28" s="841">
        <v>0</v>
      </c>
      <c r="E28" s="841">
        <v>250000</v>
      </c>
      <c r="F28" s="842">
        <v>0</v>
      </c>
      <c r="G28" s="77"/>
      <c r="H28" s="77"/>
      <c r="I28" s="77"/>
      <c r="J28" s="77"/>
    </row>
    <row r="29" spans="1:10" ht="15" customHeight="1" x14ac:dyDescent="0.2">
      <c r="A29" s="99">
        <v>72</v>
      </c>
      <c r="B29" s="81" t="s">
        <v>77</v>
      </c>
      <c r="C29" s="789">
        <v>2800000</v>
      </c>
      <c r="D29" s="789">
        <f>D30+D31+D32</f>
        <v>0</v>
      </c>
      <c r="E29" s="789">
        <f t="shared" si="1"/>
        <v>2800000</v>
      </c>
      <c r="F29" s="835">
        <f t="shared" si="0"/>
        <v>0</v>
      </c>
      <c r="G29" s="77"/>
      <c r="H29" s="77"/>
      <c r="I29" s="77"/>
      <c r="J29" s="77"/>
    </row>
    <row r="30" spans="1:10" x14ac:dyDescent="0.2">
      <c r="A30" s="97">
        <v>721</v>
      </c>
      <c r="B30" s="71" t="s">
        <v>232</v>
      </c>
      <c r="C30" s="96">
        <v>100000</v>
      </c>
      <c r="D30" s="96">
        <v>0</v>
      </c>
      <c r="E30" s="96">
        <f t="shared" si="1"/>
        <v>100000</v>
      </c>
      <c r="F30" s="834">
        <f t="shared" si="0"/>
        <v>0</v>
      </c>
      <c r="G30" s="77"/>
      <c r="H30" s="77"/>
      <c r="I30" s="77"/>
      <c r="J30" s="77"/>
    </row>
    <row r="31" spans="1:10" x14ac:dyDescent="0.2">
      <c r="A31" s="97">
        <v>721</v>
      </c>
      <c r="B31" s="71" t="s">
        <v>231</v>
      </c>
      <c r="C31" s="96">
        <v>200000</v>
      </c>
      <c r="D31" s="96">
        <v>0</v>
      </c>
      <c r="E31" s="96">
        <f>C31+D31</f>
        <v>200000</v>
      </c>
      <c r="F31" s="834">
        <f t="shared" si="0"/>
        <v>0</v>
      </c>
      <c r="G31" s="77"/>
      <c r="H31" s="77"/>
      <c r="I31" s="77"/>
      <c r="J31" s="77"/>
    </row>
    <row r="32" spans="1:10" ht="13.5" thickBot="1" x14ac:dyDescent="0.25">
      <c r="A32" s="695">
        <v>722</v>
      </c>
      <c r="B32" s="697" t="s">
        <v>410</v>
      </c>
      <c r="C32" s="696">
        <v>2500000</v>
      </c>
      <c r="D32" s="696">
        <v>0</v>
      </c>
      <c r="E32" s="696">
        <f t="shared" ref="E32:E35" si="2">C32+D32</f>
        <v>2500000</v>
      </c>
      <c r="F32" s="836">
        <f t="shared" si="0"/>
        <v>0</v>
      </c>
      <c r="G32" s="77"/>
      <c r="H32" s="77"/>
      <c r="I32" s="77"/>
      <c r="J32" s="77"/>
    </row>
    <row r="33" spans="1:10" ht="14.25" x14ac:dyDescent="0.2">
      <c r="A33" s="602">
        <v>8</v>
      </c>
      <c r="B33" s="603" t="s">
        <v>394</v>
      </c>
      <c r="C33" s="604">
        <v>0</v>
      </c>
      <c r="D33" s="604">
        <f>D34</f>
        <v>0</v>
      </c>
      <c r="E33" s="604">
        <f t="shared" si="2"/>
        <v>0</v>
      </c>
      <c r="F33" s="837">
        <v>0</v>
      </c>
      <c r="G33" s="77"/>
      <c r="H33" s="77"/>
      <c r="I33" s="77"/>
      <c r="J33" s="77"/>
    </row>
    <row r="34" spans="1:10" ht="25.5" x14ac:dyDescent="0.2">
      <c r="A34" s="605">
        <v>844</v>
      </c>
      <c r="B34" s="606" t="s">
        <v>395</v>
      </c>
      <c r="C34" s="607">
        <v>0</v>
      </c>
      <c r="D34" s="607">
        <f>D35</f>
        <v>0</v>
      </c>
      <c r="E34" s="607">
        <f t="shared" si="2"/>
        <v>0</v>
      </c>
      <c r="F34" s="838">
        <v>0</v>
      </c>
      <c r="G34" s="77"/>
      <c r="H34" s="77"/>
      <c r="I34" s="77"/>
      <c r="J34" s="77"/>
    </row>
    <row r="35" spans="1:10" ht="25.5" x14ac:dyDescent="0.2">
      <c r="A35" s="608">
        <v>844</v>
      </c>
      <c r="B35" s="609" t="s">
        <v>395</v>
      </c>
      <c r="C35" s="610">
        <v>0</v>
      </c>
      <c r="D35" s="610">
        <v>0</v>
      </c>
      <c r="E35" s="610">
        <f t="shared" si="2"/>
        <v>0</v>
      </c>
      <c r="F35" s="839">
        <v>0</v>
      </c>
      <c r="G35" s="77"/>
      <c r="H35" s="77"/>
      <c r="I35" s="77"/>
      <c r="J35" s="77"/>
    </row>
    <row r="36" spans="1:10" x14ac:dyDescent="0.2">
      <c r="D36" s="77"/>
      <c r="E36" s="77"/>
      <c r="F36" s="77"/>
      <c r="G36" s="77"/>
      <c r="H36" s="77"/>
    </row>
    <row r="37" spans="1:10" x14ac:dyDescent="0.2">
      <c r="D37" s="77"/>
      <c r="E37" s="77"/>
      <c r="F37" s="77"/>
      <c r="G37" s="77"/>
      <c r="H37" s="77"/>
    </row>
    <row r="38" spans="1:10" x14ac:dyDescent="0.2">
      <c r="D38" s="77"/>
      <c r="E38" s="77"/>
      <c r="F38" s="77"/>
      <c r="G38" s="77"/>
      <c r="H38" s="77"/>
    </row>
    <row r="39" spans="1:10" x14ac:dyDescent="0.2">
      <c r="D39" s="77"/>
      <c r="E39" s="77"/>
      <c r="F39" s="77"/>
      <c r="G39" s="77"/>
      <c r="H39" s="77"/>
    </row>
    <row r="40" spans="1:10" x14ac:dyDescent="0.2">
      <c r="D40" s="77"/>
      <c r="E40" s="77"/>
      <c r="F40" s="77"/>
      <c r="G40" s="77"/>
      <c r="H40" s="77"/>
    </row>
    <row r="41" spans="1:10" x14ac:dyDescent="0.2">
      <c r="D41" s="77"/>
      <c r="E41" s="77"/>
      <c r="F41" s="77"/>
      <c r="G41" s="77"/>
      <c r="H41" s="77"/>
    </row>
    <row r="42" spans="1:10" x14ac:dyDescent="0.2">
      <c r="D42" s="77"/>
      <c r="E42" s="77"/>
      <c r="F42" s="77"/>
      <c r="G42" s="77"/>
      <c r="H42" s="77"/>
    </row>
    <row r="43" spans="1:10" x14ac:dyDescent="0.2">
      <c r="D43" s="77"/>
      <c r="E43" s="77"/>
      <c r="F43" s="77"/>
      <c r="G43" s="77"/>
      <c r="H43" s="77"/>
    </row>
    <row r="44" spans="1:10" x14ac:dyDescent="0.2">
      <c r="D44" s="77"/>
      <c r="E44" s="77"/>
      <c r="F44" s="77"/>
      <c r="G44" s="77"/>
      <c r="H44" s="77"/>
    </row>
    <row r="45" spans="1:10" x14ac:dyDescent="0.2">
      <c r="D45" s="77"/>
      <c r="E45" s="77"/>
      <c r="F45" s="77"/>
      <c r="G45" s="77"/>
      <c r="H45" s="77"/>
    </row>
    <row r="46" spans="1:10" x14ac:dyDescent="0.2">
      <c r="D46" s="77"/>
      <c r="E46" s="77"/>
      <c r="F46" s="77"/>
      <c r="G46" s="77"/>
      <c r="H46" s="77"/>
    </row>
    <row r="47" spans="1:10" x14ac:dyDescent="0.2">
      <c r="D47" s="77"/>
      <c r="E47" s="77"/>
      <c r="F47" s="77"/>
      <c r="G47" s="77"/>
      <c r="H47" s="77"/>
    </row>
    <row r="48" spans="1:10" x14ac:dyDescent="0.2">
      <c r="D48" s="77"/>
      <c r="E48" s="77"/>
      <c r="F48" s="77"/>
      <c r="G48" s="77"/>
      <c r="H48" s="77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workbookViewId="0">
      <selection activeCell="G16" sqref="G16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  <col min="4" max="4" width="12" customWidth="1"/>
    <col min="5" max="5" width="12.7109375" customWidth="1"/>
    <col min="6" max="6" width="12.7109375" bestFit="1" customWidth="1"/>
  </cols>
  <sheetData>
    <row r="1" spans="1:20" ht="15.75" x14ac:dyDescent="0.25">
      <c r="A1" s="135"/>
      <c r="B1" s="60" t="s">
        <v>24</v>
      </c>
      <c r="C1" s="13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0" ht="13.5" thickBot="1" x14ac:dyDescent="0.25">
      <c r="A2" s="24"/>
      <c r="B2" s="2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0" ht="30" customHeight="1" thickBot="1" x14ac:dyDescent="0.25">
      <c r="A3" s="124" t="s">
        <v>7</v>
      </c>
      <c r="B3" s="125" t="s">
        <v>25</v>
      </c>
      <c r="C3" s="117" t="s">
        <v>482</v>
      </c>
      <c r="D3" s="117" t="s">
        <v>448</v>
      </c>
      <c r="E3" s="117" t="s">
        <v>483</v>
      </c>
      <c r="F3" s="117" t="s">
        <v>440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s="35" customFormat="1" ht="12.75" customHeight="1" thickBot="1" x14ac:dyDescent="0.25">
      <c r="A4" s="121">
        <v>1</v>
      </c>
      <c r="B4" s="122">
        <v>2</v>
      </c>
      <c r="C4" s="123">
        <v>3</v>
      </c>
      <c r="D4" s="123">
        <v>4</v>
      </c>
      <c r="E4" s="123">
        <v>5</v>
      </c>
      <c r="F4" s="123">
        <v>6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s="37" customFormat="1" ht="20.100000000000001" customHeight="1" thickBot="1" x14ac:dyDescent="0.3">
      <c r="A5" s="119"/>
      <c r="B5" s="120" t="s">
        <v>273</v>
      </c>
      <c r="C5" s="91">
        <v>16595800</v>
      </c>
      <c r="D5" s="91">
        <f>D6+D29+D38</f>
        <v>110000</v>
      </c>
      <c r="E5" s="91">
        <f>E6+E29+E38</f>
        <v>16705800</v>
      </c>
      <c r="F5" s="814">
        <f>(E5/C5)-1</f>
        <v>6.6281830342616033E-3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s="59" customFormat="1" ht="20.100000000000001" customHeight="1" thickBot="1" x14ac:dyDescent="0.25">
      <c r="A6" s="133">
        <v>3</v>
      </c>
      <c r="B6" s="106" t="s">
        <v>24</v>
      </c>
      <c r="C6" s="134">
        <v>10099800</v>
      </c>
      <c r="D6" s="134">
        <f>D7+D11+D17+D19+D21+D23+D25</f>
        <v>60000</v>
      </c>
      <c r="E6" s="134">
        <f>E7+E11+E17+E19+E21+E23+E25</f>
        <v>10159800</v>
      </c>
      <c r="F6" s="815">
        <f>(E6/C6)-1</f>
        <v>5.9407116972614027E-3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s="37" customFormat="1" ht="15" customHeight="1" x14ac:dyDescent="0.2">
      <c r="A7" s="131">
        <v>31</v>
      </c>
      <c r="B7" s="109" t="s">
        <v>26</v>
      </c>
      <c r="C7" s="132">
        <v>2954000</v>
      </c>
      <c r="D7" s="132">
        <f>D8+D9+D10</f>
        <v>0</v>
      </c>
      <c r="E7" s="132">
        <f t="shared" ref="E7:E28" si="0">C7+D7</f>
        <v>2954000</v>
      </c>
      <c r="F7" s="816">
        <f>(E7/C7)-1</f>
        <v>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12.75" customHeight="1" x14ac:dyDescent="0.2">
      <c r="A8" s="67">
        <v>311</v>
      </c>
      <c r="B8" s="68" t="s">
        <v>27</v>
      </c>
      <c r="C8" s="127">
        <v>2360000</v>
      </c>
      <c r="D8" s="127">
        <v>0</v>
      </c>
      <c r="E8" s="127">
        <f t="shared" si="0"/>
        <v>2360000</v>
      </c>
      <c r="F8" s="817">
        <f>(E8/C8)-1</f>
        <v>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2.75" customHeight="1" x14ac:dyDescent="0.2">
      <c r="A9" s="67">
        <v>312</v>
      </c>
      <c r="B9" s="68" t="s">
        <v>28</v>
      </c>
      <c r="C9" s="127">
        <v>144000</v>
      </c>
      <c r="D9" s="127">
        <v>0</v>
      </c>
      <c r="E9" s="127">
        <f t="shared" si="0"/>
        <v>144000</v>
      </c>
      <c r="F9" s="817">
        <f t="shared" ref="F9:F40" si="1">(E9/C9)-1</f>
        <v>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5" customHeight="1" x14ac:dyDescent="0.2">
      <c r="A10" s="67">
        <v>313</v>
      </c>
      <c r="B10" s="68" t="s">
        <v>29</v>
      </c>
      <c r="C10" s="127">
        <v>450000</v>
      </c>
      <c r="D10" s="127">
        <v>0</v>
      </c>
      <c r="E10" s="127">
        <f t="shared" si="0"/>
        <v>450000</v>
      </c>
      <c r="F10" s="817">
        <f t="shared" si="1"/>
        <v>0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ht="15" customHeight="1" x14ac:dyDescent="0.2">
      <c r="A11" s="79">
        <v>32</v>
      </c>
      <c r="B11" s="80" t="s">
        <v>30</v>
      </c>
      <c r="C11" s="126">
        <v>4363000</v>
      </c>
      <c r="D11" s="126">
        <f>D12+D13+D14+D15+D16</f>
        <v>20000</v>
      </c>
      <c r="E11" s="126">
        <f t="shared" si="0"/>
        <v>4383000</v>
      </c>
      <c r="F11" s="818">
        <f t="shared" si="1"/>
        <v>4.5840018336007482E-3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ht="12.75" customHeight="1" x14ac:dyDescent="0.2">
      <c r="A12" s="67">
        <v>321</v>
      </c>
      <c r="B12" s="68" t="s">
        <v>31</v>
      </c>
      <c r="C12" s="127">
        <v>115500</v>
      </c>
      <c r="D12" s="127">
        <v>0</v>
      </c>
      <c r="E12" s="127">
        <f t="shared" si="0"/>
        <v>115500</v>
      </c>
      <c r="F12" s="817">
        <f t="shared" si="1"/>
        <v>0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spans="1:20" ht="12.75" customHeight="1" x14ac:dyDescent="0.2">
      <c r="A13" s="67">
        <v>322</v>
      </c>
      <c r="B13" s="68" t="s">
        <v>32</v>
      </c>
      <c r="C13" s="127">
        <v>567000</v>
      </c>
      <c r="D13" s="127">
        <v>20000</v>
      </c>
      <c r="E13" s="127">
        <f t="shared" si="0"/>
        <v>587000</v>
      </c>
      <c r="F13" s="817">
        <f t="shared" si="1"/>
        <v>3.5273368606701938E-2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1:20" ht="12.75" customHeight="1" x14ac:dyDescent="0.2">
      <c r="A14" s="67">
        <v>323</v>
      </c>
      <c r="B14" s="68" t="s">
        <v>33</v>
      </c>
      <c r="C14" s="127">
        <v>2898000</v>
      </c>
      <c r="D14" s="127">
        <v>0</v>
      </c>
      <c r="E14" s="127">
        <f t="shared" si="0"/>
        <v>2898000</v>
      </c>
      <c r="F14" s="817">
        <f t="shared" si="1"/>
        <v>0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 ht="12.75" customHeight="1" x14ac:dyDescent="0.2">
      <c r="A15" s="67">
        <v>324</v>
      </c>
      <c r="B15" s="68" t="s">
        <v>237</v>
      </c>
      <c r="C15" s="127">
        <v>2000</v>
      </c>
      <c r="D15" s="127">
        <v>0</v>
      </c>
      <c r="E15" s="127">
        <f t="shared" si="0"/>
        <v>2000</v>
      </c>
      <c r="F15" s="817">
        <f t="shared" si="1"/>
        <v>0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0" ht="12.75" customHeight="1" x14ac:dyDescent="0.2">
      <c r="A16" s="67">
        <v>329</v>
      </c>
      <c r="B16" s="68" t="s">
        <v>34</v>
      </c>
      <c r="C16" s="127">
        <v>780500</v>
      </c>
      <c r="D16" s="127">
        <v>0</v>
      </c>
      <c r="E16" s="127">
        <f t="shared" si="0"/>
        <v>780500</v>
      </c>
      <c r="F16" s="817">
        <f t="shared" si="1"/>
        <v>0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5" customHeight="1" x14ac:dyDescent="0.2">
      <c r="A17" s="79">
        <v>34</v>
      </c>
      <c r="B17" s="80" t="s">
        <v>35</v>
      </c>
      <c r="C17" s="126">
        <v>183500</v>
      </c>
      <c r="D17" s="126">
        <f>D18</f>
        <v>0</v>
      </c>
      <c r="E17" s="126">
        <f t="shared" si="0"/>
        <v>183500</v>
      </c>
      <c r="F17" s="818">
        <f t="shared" si="1"/>
        <v>0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2.75" customHeight="1" x14ac:dyDescent="0.2">
      <c r="A18" s="67">
        <v>343</v>
      </c>
      <c r="B18" s="68" t="s">
        <v>36</v>
      </c>
      <c r="C18" s="127">
        <v>183500</v>
      </c>
      <c r="D18" s="127">
        <v>0</v>
      </c>
      <c r="E18" s="127">
        <f t="shared" si="0"/>
        <v>183500</v>
      </c>
      <c r="F18" s="817">
        <f t="shared" si="1"/>
        <v>0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1:20" ht="15" customHeight="1" x14ac:dyDescent="0.2">
      <c r="A19" s="82">
        <v>35</v>
      </c>
      <c r="B19" s="100" t="s">
        <v>74</v>
      </c>
      <c r="C19" s="128">
        <v>70000</v>
      </c>
      <c r="D19" s="128">
        <f>D20</f>
        <v>0</v>
      </c>
      <c r="E19" s="128">
        <f t="shared" si="0"/>
        <v>70000</v>
      </c>
      <c r="F19" s="819">
        <f t="shared" si="1"/>
        <v>0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ht="12.75" customHeight="1" x14ac:dyDescent="0.2">
      <c r="A20" s="72">
        <v>351</v>
      </c>
      <c r="B20" s="73" t="s">
        <v>285</v>
      </c>
      <c r="C20" s="129">
        <v>70000</v>
      </c>
      <c r="D20" s="129">
        <v>0</v>
      </c>
      <c r="E20" s="129">
        <f t="shared" si="0"/>
        <v>70000</v>
      </c>
      <c r="F20" s="820">
        <f t="shared" si="1"/>
        <v>0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ht="15" customHeight="1" x14ac:dyDescent="0.2">
      <c r="A21" s="82">
        <v>36</v>
      </c>
      <c r="B21" s="100" t="s">
        <v>460</v>
      </c>
      <c r="C21" s="128">
        <v>800000</v>
      </c>
      <c r="D21" s="128">
        <f>D22</f>
        <v>0</v>
      </c>
      <c r="E21" s="128">
        <f t="shared" si="0"/>
        <v>800000</v>
      </c>
      <c r="F21" s="819">
        <v>0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ht="27" customHeight="1" x14ac:dyDescent="0.2">
      <c r="A22" s="72">
        <v>363</v>
      </c>
      <c r="B22" s="826" t="s">
        <v>478</v>
      </c>
      <c r="C22" s="129">
        <v>800000</v>
      </c>
      <c r="D22" s="129">
        <v>0</v>
      </c>
      <c r="E22" s="129">
        <f t="shared" si="0"/>
        <v>800000</v>
      </c>
      <c r="F22" s="820">
        <v>0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ht="29.25" customHeight="1" x14ac:dyDescent="0.2">
      <c r="A23" s="118">
        <v>37</v>
      </c>
      <c r="B23" s="80" t="s">
        <v>78</v>
      </c>
      <c r="C23" s="130">
        <v>335000</v>
      </c>
      <c r="D23" s="130">
        <f>D24</f>
        <v>40000</v>
      </c>
      <c r="E23" s="130">
        <f t="shared" si="0"/>
        <v>375000</v>
      </c>
      <c r="F23" s="821">
        <f t="shared" si="1"/>
        <v>0.11940298507462677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23.25" customHeight="1" x14ac:dyDescent="0.2">
      <c r="A24" s="67">
        <v>372</v>
      </c>
      <c r="B24" s="68" t="s">
        <v>37</v>
      </c>
      <c r="C24" s="127">
        <v>335000</v>
      </c>
      <c r="D24" s="127">
        <v>40000</v>
      </c>
      <c r="E24" s="127">
        <f t="shared" si="0"/>
        <v>375000</v>
      </c>
      <c r="F24" s="817">
        <f t="shared" si="1"/>
        <v>0.11940298507462677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15" customHeight="1" x14ac:dyDescent="0.2">
      <c r="A25" s="79">
        <v>38</v>
      </c>
      <c r="B25" s="80" t="s">
        <v>38</v>
      </c>
      <c r="C25" s="126">
        <v>1394300</v>
      </c>
      <c r="D25" s="126">
        <f>D26+D27+D28</f>
        <v>0</v>
      </c>
      <c r="E25" s="126">
        <f t="shared" si="0"/>
        <v>1394300</v>
      </c>
      <c r="F25" s="818">
        <f t="shared" si="1"/>
        <v>0</v>
      </c>
      <c r="G25" s="75"/>
      <c r="H25" s="75"/>
      <c r="I25" s="686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 x14ac:dyDescent="0.2">
      <c r="A26" s="67">
        <v>381</v>
      </c>
      <c r="B26" s="68" t="s">
        <v>39</v>
      </c>
      <c r="C26" s="127">
        <v>986500</v>
      </c>
      <c r="D26" s="127">
        <v>0</v>
      </c>
      <c r="E26" s="127">
        <f t="shared" si="0"/>
        <v>986500</v>
      </c>
      <c r="F26" s="817">
        <f t="shared" si="1"/>
        <v>0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0" x14ac:dyDescent="0.2">
      <c r="A27" s="701">
        <v>383</v>
      </c>
      <c r="B27" s="702" t="s">
        <v>40</v>
      </c>
      <c r="C27" s="567">
        <v>400000</v>
      </c>
      <c r="D27" s="567">
        <v>0</v>
      </c>
      <c r="E27" s="567">
        <f t="shared" si="0"/>
        <v>400000</v>
      </c>
      <c r="F27" s="822">
        <f t="shared" si="1"/>
        <v>0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1:20" x14ac:dyDescent="0.2">
      <c r="A28" s="701">
        <v>386</v>
      </c>
      <c r="B28" s="702" t="s">
        <v>468</v>
      </c>
      <c r="C28" s="567">
        <v>7800</v>
      </c>
      <c r="D28" s="567">
        <v>0</v>
      </c>
      <c r="E28" s="567">
        <f t="shared" si="0"/>
        <v>7800</v>
      </c>
      <c r="F28" s="822">
        <v>0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1:20" ht="20.100000000000001" customHeight="1" thickBot="1" x14ac:dyDescent="0.25">
      <c r="A29" s="698">
        <v>4</v>
      </c>
      <c r="B29" s="699" t="s">
        <v>41</v>
      </c>
      <c r="C29" s="700">
        <v>1446000</v>
      </c>
      <c r="D29" s="700">
        <f>D30+D32</f>
        <v>50000</v>
      </c>
      <c r="E29" s="700">
        <f>E30+E32</f>
        <v>1496000</v>
      </c>
      <c r="F29" s="823">
        <f t="shared" si="1"/>
        <v>3.4578146611341731E-2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15" customHeight="1" x14ac:dyDescent="0.2">
      <c r="A30" s="131">
        <v>41</v>
      </c>
      <c r="B30" s="109" t="s">
        <v>44</v>
      </c>
      <c r="C30" s="132">
        <v>250000</v>
      </c>
      <c r="D30" s="132">
        <f>D31</f>
        <v>0</v>
      </c>
      <c r="E30" s="132">
        <f t="shared" ref="E30:E32" si="2">C30+D30</f>
        <v>250000</v>
      </c>
      <c r="F30" s="816">
        <f t="shared" si="1"/>
        <v>0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12.75" customHeight="1" x14ac:dyDescent="0.2">
      <c r="A31" s="67">
        <v>412</v>
      </c>
      <c r="B31" s="68" t="s">
        <v>58</v>
      </c>
      <c r="C31" s="127">
        <v>250000</v>
      </c>
      <c r="D31" s="127">
        <v>0</v>
      </c>
      <c r="E31" s="127">
        <f t="shared" si="2"/>
        <v>250000</v>
      </c>
      <c r="F31" s="817">
        <f t="shared" si="1"/>
        <v>0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0" ht="15" customHeight="1" x14ac:dyDescent="0.2">
      <c r="A32" s="79">
        <v>42</v>
      </c>
      <c r="B32" s="80" t="s">
        <v>45</v>
      </c>
      <c r="C32" s="126">
        <v>1196000</v>
      </c>
      <c r="D32" s="126">
        <f>D33+D34+D35+D36+D37</f>
        <v>50000</v>
      </c>
      <c r="E32" s="126">
        <f t="shared" si="2"/>
        <v>1246000</v>
      </c>
      <c r="F32" s="818">
        <f t="shared" si="1"/>
        <v>4.1806020066889715E-2</v>
      </c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12.75" customHeight="1" x14ac:dyDescent="0.2">
      <c r="A33" s="788">
        <v>421</v>
      </c>
      <c r="B33" s="787" t="s">
        <v>42</v>
      </c>
      <c r="C33" s="567">
        <v>955000</v>
      </c>
      <c r="D33" s="567">
        <v>0</v>
      </c>
      <c r="E33" s="567">
        <f>C33+D33</f>
        <v>955000</v>
      </c>
      <c r="F33" s="822">
        <f t="shared" si="1"/>
        <v>0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</row>
    <row r="34" spans="1:20" ht="12.75" customHeight="1" x14ac:dyDescent="0.2">
      <c r="A34" s="701">
        <v>422</v>
      </c>
      <c r="B34" s="702" t="s">
        <v>43</v>
      </c>
      <c r="C34" s="567">
        <v>174000</v>
      </c>
      <c r="D34" s="567">
        <v>50000</v>
      </c>
      <c r="E34" s="567">
        <f t="shared" ref="E34:E37" si="3">C34+D34</f>
        <v>224000</v>
      </c>
      <c r="F34" s="822">
        <f t="shared" si="1"/>
        <v>0.28735632183908044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</row>
    <row r="35" spans="1:20" x14ac:dyDescent="0.2">
      <c r="A35" s="84">
        <v>423</v>
      </c>
      <c r="B35" s="301" t="s">
        <v>434</v>
      </c>
      <c r="C35" s="127">
        <v>0</v>
      </c>
      <c r="D35" s="127">
        <v>0</v>
      </c>
      <c r="E35" s="127">
        <f t="shared" si="3"/>
        <v>0</v>
      </c>
      <c r="F35" s="817">
        <v>0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</row>
    <row r="36" spans="1:20" x14ac:dyDescent="0.2">
      <c r="A36" s="565">
        <v>424</v>
      </c>
      <c r="B36" s="566" t="s">
        <v>390</v>
      </c>
      <c r="C36" s="567">
        <v>40000</v>
      </c>
      <c r="D36" s="567">
        <v>0</v>
      </c>
      <c r="E36" s="567">
        <f t="shared" si="3"/>
        <v>40000</v>
      </c>
      <c r="F36" s="822">
        <f t="shared" si="1"/>
        <v>0</v>
      </c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</row>
    <row r="37" spans="1:20" ht="13.5" thickBot="1" x14ac:dyDescent="0.25">
      <c r="A37" s="84">
        <v>426</v>
      </c>
      <c r="B37" s="301" t="s">
        <v>134</v>
      </c>
      <c r="C37" s="127">
        <v>27000</v>
      </c>
      <c r="D37" s="127">
        <v>0</v>
      </c>
      <c r="E37" s="127">
        <f t="shared" si="3"/>
        <v>27000</v>
      </c>
      <c r="F37" s="817">
        <f t="shared" si="1"/>
        <v>0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</row>
    <row r="38" spans="1:20" ht="32.25" customHeight="1" x14ac:dyDescent="0.2">
      <c r="A38" s="568">
        <v>5</v>
      </c>
      <c r="B38" s="569" t="s">
        <v>47</v>
      </c>
      <c r="C38" s="570">
        <v>5050000</v>
      </c>
      <c r="D38" s="570">
        <f>D39</f>
        <v>0</v>
      </c>
      <c r="E38" s="570">
        <f>E39</f>
        <v>5050000</v>
      </c>
      <c r="F38" s="824">
        <f t="shared" si="1"/>
        <v>0</v>
      </c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1:20" ht="22.5" customHeight="1" x14ac:dyDescent="0.2">
      <c r="A39" s="573">
        <v>54</v>
      </c>
      <c r="B39" s="574" t="s">
        <v>348</v>
      </c>
      <c r="C39" s="575">
        <v>5050000</v>
      </c>
      <c r="D39" s="575">
        <f>D40</f>
        <v>0</v>
      </c>
      <c r="E39" s="575">
        <f>E40</f>
        <v>5050000</v>
      </c>
      <c r="F39" s="825">
        <f t="shared" si="1"/>
        <v>0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0" ht="22.5" x14ac:dyDescent="0.2">
      <c r="A40" s="572">
        <v>544</v>
      </c>
      <c r="B40" s="571" t="s">
        <v>391</v>
      </c>
      <c r="C40" s="557">
        <v>5050000</v>
      </c>
      <c r="D40" s="557">
        <v>0</v>
      </c>
      <c r="E40" s="557">
        <f>C40+D40</f>
        <v>5050000</v>
      </c>
      <c r="F40" s="683">
        <f t="shared" si="1"/>
        <v>0</v>
      </c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</row>
    <row r="41" spans="1:20" x14ac:dyDescent="0.2"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0" x14ac:dyDescent="0.2"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20" x14ac:dyDescent="0.2">
      <c r="A43" s="13"/>
      <c r="B43" s="23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0" x14ac:dyDescent="0.2">
      <c r="A44" s="13"/>
      <c r="B44" s="23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1:20" x14ac:dyDescent="0.2">
      <c r="A45" s="13"/>
      <c r="B45" s="23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0" x14ac:dyDescent="0.2">
      <c r="A46" s="159"/>
      <c r="B46" s="160"/>
      <c r="C46" s="59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1:20" x14ac:dyDescent="0.2">
      <c r="A47" s="159"/>
      <c r="B47" s="160"/>
      <c r="C47" s="59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0" x14ac:dyDescent="0.2">
      <c r="A48" s="159"/>
      <c r="B48" s="160"/>
      <c r="C48" s="59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7" x14ac:dyDescent="0.2">
      <c r="A49" s="159"/>
      <c r="B49" s="160"/>
      <c r="C49" s="59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x14ac:dyDescent="0.2">
      <c r="A50" s="59"/>
      <c r="B50" s="160"/>
      <c r="C50" s="59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1:17" x14ac:dyDescent="0.2">
      <c r="A51" s="59"/>
      <c r="B51" s="160"/>
      <c r="C51" s="59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7" x14ac:dyDescent="0.2">
      <c r="A52" s="59"/>
      <c r="B52" s="160"/>
      <c r="C52" s="59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1:17" x14ac:dyDescent="0.2">
      <c r="A53" s="161"/>
      <c r="B53" s="162"/>
      <c r="C53" s="59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54" spans="1:17" x14ac:dyDescent="0.2">
      <c r="A54" s="163"/>
      <c r="B54" s="76"/>
      <c r="C54" s="59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17" x14ac:dyDescent="0.2">
      <c r="A55" s="164"/>
      <c r="B55" s="165"/>
      <c r="C55" s="166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</row>
    <row r="56" spans="1:17" x14ac:dyDescent="0.2">
      <c r="A56" s="167"/>
      <c r="B56" s="168"/>
      <c r="C56" s="167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</row>
    <row r="57" spans="1:17" x14ac:dyDescent="0.2">
      <c r="A57" s="169"/>
      <c r="B57" s="170"/>
      <c r="C57" s="171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spans="1:17" x14ac:dyDescent="0.2">
      <c r="A58" s="172"/>
      <c r="B58" s="173"/>
      <c r="C58" s="174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7" x14ac:dyDescent="0.2">
      <c r="A59" s="175"/>
      <c r="B59" s="76"/>
      <c r="C59" s="49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</row>
    <row r="60" spans="1:17" x14ac:dyDescent="0.2">
      <c r="A60" s="175"/>
      <c r="B60" s="76"/>
      <c r="C60" s="49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</row>
    <row r="61" spans="1:17" x14ac:dyDescent="0.2">
      <c r="A61" s="175"/>
      <c r="B61" s="76"/>
      <c r="C61" s="49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17" x14ac:dyDescent="0.2">
      <c r="A62" s="172"/>
      <c r="B62" s="173"/>
      <c r="C62" s="17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7" x14ac:dyDescent="0.2">
      <c r="A63" s="175"/>
      <c r="B63" s="76"/>
      <c r="C63" s="49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7" x14ac:dyDescent="0.2">
      <c r="A64" s="175"/>
      <c r="B64" s="76"/>
      <c r="C64" s="49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2">
      <c r="A65" s="175"/>
      <c r="B65" s="76"/>
      <c r="C65" s="49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2">
      <c r="A66" s="175"/>
      <c r="B66" s="76"/>
      <c r="C66" s="49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2">
      <c r="A67" s="172"/>
      <c r="B67" s="173"/>
      <c r="C67" s="174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2">
      <c r="A68" s="175"/>
      <c r="B68" s="76"/>
      <c r="C68" s="49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2">
      <c r="A69" s="176"/>
      <c r="B69" s="177"/>
      <c r="C69" s="178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1:17" x14ac:dyDescent="0.2">
      <c r="A70" s="175"/>
      <c r="B70" s="76"/>
      <c r="C70" s="4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</row>
    <row r="71" spans="1:17" x14ac:dyDescent="0.2">
      <c r="A71" s="175"/>
      <c r="B71" s="177"/>
      <c r="C71" s="49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x14ac:dyDescent="0.2">
      <c r="A72" s="179"/>
      <c r="B72" s="76"/>
      <c r="C72" s="49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7" x14ac:dyDescent="0.2">
      <c r="A73" s="175"/>
      <c r="B73" s="76"/>
      <c r="C73" s="49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</row>
    <row r="74" spans="1:17" x14ac:dyDescent="0.2">
      <c r="A74" s="172"/>
      <c r="B74" s="173"/>
      <c r="C74" s="174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</row>
    <row r="75" spans="1:17" x14ac:dyDescent="0.2">
      <c r="A75" s="175"/>
      <c r="B75" s="76"/>
      <c r="C75" s="49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</row>
    <row r="76" spans="1:17" x14ac:dyDescent="0.2">
      <c r="A76" s="172"/>
      <c r="B76" s="173"/>
      <c r="C76" s="174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</row>
    <row r="77" spans="1:17" x14ac:dyDescent="0.2">
      <c r="A77" s="175"/>
      <c r="B77" s="76"/>
      <c r="C77" s="4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</row>
    <row r="78" spans="1:17" x14ac:dyDescent="0.2">
      <c r="A78" s="175"/>
      <c r="B78" s="76"/>
      <c r="C78" s="4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spans="1:17" x14ac:dyDescent="0.2">
      <c r="A79" s="175"/>
      <c r="B79" s="76"/>
      <c r="C79" s="49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spans="1:17" x14ac:dyDescent="0.2">
      <c r="A80" s="169"/>
      <c r="B80" s="170"/>
      <c r="C80" s="171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x14ac:dyDescent="0.2">
      <c r="A81" s="172"/>
      <c r="B81" s="173"/>
      <c r="C81" s="17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spans="1:17" x14ac:dyDescent="0.2">
      <c r="A82" s="175"/>
      <c r="B82" s="76"/>
      <c r="C82" s="49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spans="1:17" x14ac:dyDescent="0.2">
      <c r="A83" s="175"/>
      <c r="B83" s="76"/>
      <c r="C83" s="49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x14ac:dyDescent="0.2">
      <c r="A84" s="172"/>
      <c r="B84" s="173"/>
      <c r="C84" s="174"/>
      <c r="D84" s="75"/>
      <c r="E84" s="75"/>
      <c r="F84" s="75"/>
    </row>
    <row r="85" spans="1:17" x14ac:dyDescent="0.2">
      <c r="A85" s="175"/>
      <c r="B85" s="76"/>
      <c r="C85" s="49"/>
      <c r="D85" s="75"/>
      <c r="E85" s="75"/>
      <c r="F85" s="75"/>
    </row>
    <row r="86" spans="1:17" x14ac:dyDescent="0.2">
      <c r="A86" s="175"/>
      <c r="B86" s="76"/>
      <c r="C86" s="49"/>
      <c r="D86" s="75"/>
      <c r="E86" s="75"/>
      <c r="F86" s="75"/>
    </row>
    <row r="87" spans="1:17" x14ac:dyDescent="0.2">
      <c r="A87" s="59"/>
      <c r="B87" s="160"/>
      <c r="C87" s="59"/>
    </row>
    <row r="88" spans="1:17" x14ac:dyDescent="0.2">
      <c r="A88" s="59"/>
      <c r="B88" s="160"/>
      <c r="C88" s="59"/>
    </row>
    <row r="89" spans="1:17" x14ac:dyDescent="0.2">
      <c r="A89" s="59"/>
      <c r="B89" s="160"/>
      <c r="C89" s="59"/>
    </row>
    <row r="90" spans="1:17" x14ac:dyDescent="0.2">
      <c r="A90" s="59"/>
      <c r="B90" s="160"/>
      <c r="C90" s="59"/>
    </row>
    <row r="93" spans="1:17" x14ac:dyDescent="0.2">
      <c r="A93" s="13"/>
      <c r="B93" s="23"/>
    </row>
    <row r="94" spans="1:17" x14ac:dyDescent="0.2">
      <c r="A94" s="13"/>
      <c r="B94" s="23"/>
    </row>
    <row r="95" spans="1:17" x14ac:dyDescent="0.2">
      <c r="A95" s="13"/>
      <c r="B95" s="23"/>
    </row>
    <row r="96" spans="1:17" x14ac:dyDescent="0.2">
      <c r="A96" s="14"/>
      <c r="B96" s="23"/>
    </row>
    <row r="97" spans="1:1" x14ac:dyDescent="0.2">
      <c r="A97" s="9"/>
    </row>
    <row r="98" spans="1:1" x14ac:dyDescent="0.2">
      <c r="A98" s="9"/>
    </row>
    <row r="99" spans="1:1" x14ac:dyDescent="0.2">
      <c r="A99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opLeftCell="A4" workbookViewId="0">
      <selection activeCell="K23" sqref="K23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5.28515625" style="15" customWidth="1"/>
    <col min="4" max="4" width="13.42578125" customWidth="1"/>
    <col min="5" max="5" width="15.7109375" customWidth="1"/>
    <col min="6" max="6" width="14.42578125" customWidth="1"/>
  </cols>
  <sheetData>
    <row r="1" spans="1:6" s="10" customFormat="1" x14ac:dyDescent="0.2">
      <c r="A1" s="22"/>
      <c r="B1" s="26"/>
      <c r="C1" s="26"/>
    </row>
    <row r="2" spans="1:6" s="10" customFormat="1" x14ac:dyDescent="0.2">
      <c r="A2" s="855" t="s">
        <v>59</v>
      </c>
      <c r="B2" s="856"/>
      <c r="C2" s="856"/>
    </row>
    <row r="3" spans="1:6" s="10" customFormat="1" x14ac:dyDescent="0.2">
      <c r="A3" s="857" t="s">
        <v>60</v>
      </c>
      <c r="B3" s="858"/>
      <c r="C3" s="858"/>
    </row>
    <row r="4" spans="1:6" s="10" customFormat="1" ht="13.5" thickBot="1" x14ac:dyDescent="0.25">
      <c r="A4" s="39"/>
      <c r="B4" s="38"/>
      <c r="C4" s="38"/>
    </row>
    <row r="5" spans="1:6" s="8" customFormat="1" ht="30" customHeight="1" thickBot="1" x14ac:dyDescent="0.25">
      <c r="A5" s="124" t="s">
        <v>7</v>
      </c>
      <c r="B5" s="125" t="s">
        <v>46</v>
      </c>
      <c r="C5" s="302" t="s">
        <v>454</v>
      </c>
      <c r="D5" s="302" t="s">
        <v>447</v>
      </c>
      <c r="E5" s="302" t="s">
        <v>483</v>
      </c>
      <c r="F5" s="302" t="s">
        <v>440</v>
      </c>
    </row>
    <row r="6" spans="1:6" s="34" customFormat="1" ht="12.75" customHeight="1" thickBot="1" x14ac:dyDescent="0.25">
      <c r="A6" s="112">
        <v>1</v>
      </c>
      <c r="B6" s="113">
        <v>2</v>
      </c>
      <c r="C6" s="776">
        <v>5</v>
      </c>
      <c r="D6" s="323"/>
      <c r="E6" s="323"/>
      <c r="F6" s="323">
        <v>6</v>
      </c>
    </row>
    <row r="7" spans="1:6" s="4" customFormat="1" ht="24.95" customHeight="1" thickBot="1" x14ac:dyDescent="0.25">
      <c r="A7" s="146" t="s">
        <v>48</v>
      </c>
      <c r="B7" s="309" t="s">
        <v>72</v>
      </c>
      <c r="C7" s="324">
        <v>514000</v>
      </c>
      <c r="D7" s="515">
        <f>D8</f>
        <v>0</v>
      </c>
      <c r="E7" s="515">
        <f>E8</f>
        <v>514000</v>
      </c>
      <c r="F7" s="669">
        <f>(E7/C7)-1</f>
        <v>0</v>
      </c>
    </row>
    <row r="8" spans="1:6" s="4" customFormat="1" ht="24.95" customHeight="1" thickBot="1" x14ac:dyDescent="0.25">
      <c r="A8" s="148" t="s">
        <v>79</v>
      </c>
      <c r="B8" s="310" t="s">
        <v>93</v>
      </c>
      <c r="C8" s="326">
        <v>514000</v>
      </c>
      <c r="D8" s="516">
        <f>D9+D16</f>
        <v>0</v>
      </c>
      <c r="E8" s="516">
        <f>E9+E16</f>
        <v>514000</v>
      </c>
      <c r="F8" s="670">
        <f t="shared" ref="F8:F35" si="0">(E8/C8)-1</f>
        <v>0</v>
      </c>
    </row>
    <row r="9" spans="1:6" s="12" customFormat="1" ht="22.5" customHeight="1" x14ac:dyDescent="0.2">
      <c r="A9" s="147" t="s">
        <v>80</v>
      </c>
      <c r="B9" s="311" t="s">
        <v>90</v>
      </c>
      <c r="C9" s="325">
        <v>180000</v>
      </c>
      <c r="D9" s="517">
        <f>D11</f>
        <v>0</v>
      </c>
      <c r="E9" s="517">
        <f>E11</f>
        <v>180000</v>
      </c>
      <c r="F9" s="671">
        <f t="shared" si="0"/>
        <v>0</v>
      </c>
    </row>
    <row r="10" spans="1:6" s="12" customFormat="1" ht="15" customHeight="1" x14ac:dyDescent="0.2">
      <c r="A10" s="139" t="s">
        <v>81</v>
      </c>
      <c r="B10" s="83" t="s">
        <v>75</v>
      </c>
      <c r="C10" s="318"/>
      <c r="D10" s="462"/>
      <c r="E10" s="463"/>
      <c r="F10" s="672"/>
    </row>
    <row r="11" spans="1:6" s="12" customFormat="1" ht="15" customHeight="1" x14ac:dyDescent="0.2">
      <c r="A11" s="140"/>
      <c r="B11" s="83" t="s">
        <v>84</v>
      </c>
      <c r="C11" s="318">
        <v>180000</v>
      </c>
      <c r="D11" s="518">
        <v>0</v>
      </c>
      <c r="E11" s="518">
        <f>C11+D11</f>
        <v>180000</v>
      </c>
      <c r="F11" s="673">
        <f t="shared" si="0"/>
        <v>0</v>
      </c>
    </row>
    <row r="12" spans="1:6" s="12" customFormat="1" ht="12.75" customHeight="1" x14ac:dyDescent="0.2">
      <c r="A12" s="141" t="s">
        <v>83</v>
      </c>
      <c r="B12" s="312" t="s">
        <v>114</v>
      </c>
      <c r="C12" s="70"/>
      <c r="D12" s="308"/>
      <c r="E12" s="308"/>
      <c r="F12" s="674"/>
    </row>
    <row r="13" spans="1:6" s="4" customFormat="1" ht="12.75" customHeight="1" x14ac:dyDescent="0.2">
      <c r="A13" s="142">
        <v>3</v>
      </c>
      <c r="B13" s="313" t="s">
        <v>61</v>
      </c>
      <c r="C13" s="319">
        <v>180000</v>
      </c>
      <c r="D13" s="519">
        <v>0</v>
      </c>
      <c r="E13" s="519">
        <f>C13+D13</f>
        <v>180000</v>
      </c>
      <c r="F13" s="675">
        <f t="shared" si="0"/>
        <v>0</v>
      </c>
    </row>
    <row r="14" spans="1:6" s="4" customFormat="1" ht="12.75" customHeight="1" x14ac:dyDescent="0.2">
      <c r="A14" s="143">
        <v>32</v>
      </c>
      <c r="B14" s="314" t="s">
        <v>30</v>
      </c>
      <c r="C14" s="320">
        <v>180000</v>
      </c>
      <c r="D14" s="520">
        <v>0</v>
      </c>
      <c r="E14" s="520">
        <f>C14+D14</f>
        <v>180000</v>
      </c>
      <c r="F14" s="676">
        <f t="shared" si="0"/>
        <v>0</v>
      </c>
    </row>
    <row r="15" spans="1:6" s="4" customFormat="1" ht="12.75" customHeight="1" x14ac:dyDescent="0.2">
      <c r="A15" s="144">
        <v>329</v>
      </c>
      <c r="B15" s="315" t="s">
        <v>107</v>
      </c>
      <c r="C15" s="322">
        <v>180000</v>
      </c>
      <c r="D15" s="307">
        <v>0</v>
      </c>
      <c r="E15" s="307">
        <f>C15+D15</f>
        <v>180000</v>
      </c>
      <c r="F15" s="677">
        <f t="shared" si="0"/>
        <v>0</v>
      </c>
    </row>
    <row r="16" spans="1:6" s="10" customFormat="1" ht="22.5" customHeight="1" x14ac:dyDescent="0.2">
      <c r="A16" s="138" t="s">
        <v>82</v>
      </c>
      <c r="B16" s="316" t="s">
        <v>85</v>
      </c>
      <c r="C16" s="317">
        <v>334000</v>
      </c>
      <c r="D16" s="521">
        <f>D17+D23+D30</f>
        <v>0</v>
      </c>
      <c r="E16" s="521">
        <f>E17+E23+E30</f>
        <v>334000</v>
      </c>
      <c r="F16" s="678">
        <f t="shared" si="0"/>
        <v>0</v>
      </c>
    </row>
    <row r="17" spans="1:6" s="10" customFormat="1" ht="15" customHeight="1" x14ac:dyDescent="0.2">
      <c r="A17" s="139" t="s">
        <v>86</v>
      </c>
      <c r="B17" s="83" t="s">
        <v>87</v>
      </c>
      <c r="C17" s="318">
        <v>14000</v>
      </c>
      <c r="D17" s="518">
        <v>0</v>
      </c>
      <c r="E17" s="518">
        <f>E20</f>
        <v>14000</v>
      </c>
      <c r="F17" s="673">
        <f t="shared" si="0"/>
        <v>0</v>
      </c>
    </row>
    <row r="18" spans="1:6" s="10" customFormat="1" ht="15" customHeight="1" x14ac:dyDescent="0.2">
      <c r="A18" s="145"/>
      <c r="B18" s="83" t="s">
        <v>84</v>
      </c>
      <c r="C18" s="318"/>
      <c r="D18" s="518"/>
      <c r="E18" s="518"/>
      <c r="F18" s="673"/>
    </row>
    <row r="19" spans="1:6" s="10" customFormat="1" ht="12.75" customHeight="1" x14ac:dyDescent="0.2">
      <c r="A19" s="141" t="s">
        <v>88</v>
      </c>
      <c r="B19" s="312" t="s">
        <v>114</v>
      </c>
      <c r="C19" s="70"/>
      <c r="D19" s="307"/>
      <c r="E19" s="307"/>
      <c r="F19" s="677"/>
    </row>
    <row r="20" spans="1:6" s="10" customFormat="1" ht="12.75" customHeight="1" x14ac:dyDescent="0.2">
      <c r="A20" s="142">
        <v>3</v>
      </c>
      <c r="B20" s="313" t="s">
        <v>61</v>
      </c>
      <c r="C20" s="319">
        <v>14000</v>
      </c>
      <c r="D20" s="519">
        <v>0</v>
      </c>
      <c r="E20" s="519">
        <f>E21</f>
        <v>14000</v>
      </c>
      <c r="F20" s="675">
        <f t="shared" si="0"/>
        <v>0</v>
      </c>
    </row>
    <row r="21" spans="1:6" s="4" customFormat="1" ht="12.75" customHeight="1" x14ac:dyDescent="0.2">
      <c r="A21" s="143">
        <v>38</v>
      </c>
      <c r="B21" s="314" t="s">
        <v>62</v>
      </c>
      <c r="C21" s="320">
        <v>14000</v>
      </c>
      <c r="D21" s="520">
        <v>0</v>
      </c>
      <c r="E21" s="520">
        <f>E22</f>
        <v>14000</v>
      </c>
      <c r="F21" s="679">
        <f t="shared" si="0"/>
        <v>0</v>
      </c>
    </row>
    <row r="22" spans="1:6" s="4" customFormat="1" ht="12.75" customHeight="1" x14ac:dyDescent="0.2">
      <c r="A22" s="144">
        <v>381</v>
      </c>
      <c r="B22" s="315" t="s">
        <v>63</v>
      </c>
      <c r="C22" s="322">
        <v>14000</v>
      </c>
      <c r="D22" s="307">
        <v>0</v>
      </c>
      <c r="E22" s="307">
        <f>C22</f>
        <v>14000</v>
      </c>
      <c r="F22" s="677">
        <f t="shared" si="0"/>
        <v>0</v>
      </c>
    </row>
    <row r="23" spans="1:6" ht="15" customHeight="1" x14ac:dyDescent="0.2">
      <c r="A23" s="139" t="s">
        <v>126</v>
      </c>
      <c r="B23" s="83" t="s">
        <v>127</v>
      </c>
      <c r="C23" s="318">
        <v>40000</v>
      </c>
      <c r="D23" s="518">
        <v>0</v>
      </c>
      <c r="E23" s="518">
        <f>E26</f>
        <v>40000</v>
      </c>
      <c r="F23" s="673">
        <f t="shared" si="0"/>
        <v>0</v>
      </c>
    </row>
    <row r="24" spans="1:6" ht="15" customHeight="1" x14ac:dyDescent="0.2">
      <c r="A24" s="140"/>
      <c r="B24" s="83" t="s">
        <v>84</v>
      </c>
      <c r="C24" s="318"/>
      <c r="D24" s="518"/>
      <c r="E24" s="518"/>
      <c r="F24" s="673"/>
    </row>
    <row r="25" spans="1:6" ht="12.75" customHeight="1" x14ac:dyDescent="0.2">
      <c r="A25" s="141" t="s">
        <v>83</v>
      </c>
      <c r="B25" s="312" t="s">
        <v>114</v>
      </c>
      <c r="C25" s="70"/>
      <c r="D25" s="307"/>
      <c r="E25" s="307"/>
      <c r="F25" s="677"/>
    </row>
    <row r="26" spans="1:6" ht="12.75" customHeight="1" x14ac:dyDescent="0.2">
      <c r="A26" s="142">
        <v>3</v>
      </c>
      <c r="B26" s="313" t="s">
        <v>61</v>
      </c>
      <c r="C26" s="319">
        <v>40000</v>
      </c>
      <c r="D26" s="519">
        <v>0</v>
      </c>
      <c r="E26" s="519">
        <f>E27</f>
        <v>40000</v>
      </c>
      <c r="F26" s="680">
        <f t="shared" si="0"/>
        <v>0</v>
      </c>
    </row>
    <row r="27" spans="1:6" ht="12.75" customHeight="1" x14ac:dyDescent="0.2">
      <c r="A27" s="143">
        <v>32</v>
      </c>
      <c r="B27" s="314" t="s">
        <v>30</v>
      </c>
      <c r="C27" s="320">
        <v>40000</v>
      </c>
      <c r="D27" s="520">
        <v>0</v>
      </c>
      <c r="E27" s="520">
        <f>E28+E29</f>
        <v>40000</v>
      </c>
      <c r="F27" s="676">
        <f t="shared" si="0"/>
        <v>0</v>
      </c>
    </row>
    <row r="28" spans="1:6" ht="12.75" customHeight="1" x14ac:dyDescent="0.2">
      <c r="A28" s="144">
        <v>323</v>
      </c>
      <c r="B28" s="315" t="s">
        <v>33</v>
      </c>
      <c r="C28" s="321">
        <v>10000</v>
      </c>
      <c r="D28" s="307">
        <v>0</v>
      </c>
      <c r="E28" s="307">
        <f>C28+D28</f>
        <v>10000</v>
      </c>
      <c r="F28" s="677">
        <f t="shared" si="0"/>
        <v>0</v>
      </c>
    </row>
    <row r="29" spans="1:6" ht="12.75" customHeight="1" x14ac:dyDescent="0.2">
      <c r="A29" s="560">
        <v>329</v>
      </c>
      <c r="B29" s="561" t="s">
        <v>107</v>
      </c>
      <c r="C29" s="562">
        <v>30000</v>
      </c>
      <c r="D29" s="563">
        <v>0</v>
      </c>
      <c r="E29" s="563">
        <f>C29+D29</f>
        <v>30000</v>
      </c>
      <c r="F29" s="681">
        <f t="shared" si="0"/>
        <v>0</v>
      </c>
    </row>
    <row r="30" spans="1:6" x14ac:dyDescent="0.2">
      <c r="A30" s="564" t="s">
        <v>388</v>
      </c>
      <c r="B30" s="549" t="s">
        <v>389</v>
      </c>
      <c r="C30" s="553">
        <v>280000</v>
      </c>
      <c r="D30" s="619">
        <v>0</v>
      </c>
      <c r="E30" s="619">
        <f>E33</f>
        <v>280000</v>
      </c>
      <c r="F30" s="682">
        <f t="shared" si="0"/>
        <v>0</v>
      </c>
    </row>
    <row r="31" spans="1:6" x14ac:dyDescent="0.2">
      <c r="A31" s="585"/>
      <c r="B31" s="549" t="s">
        <v>84</v>
      </c>
      <c r="C31" s="553"/>
      <c r="D31" s="619"/>
      <c r="E31" s="619"/>
      <c r="F31" s="682"/>
    </row>
    <row r="32" spans="1:6" x14ac:dyDescent="0.2">
      <c r="A32" s="586" t="s">
        <v>83</v>
      </c>
      <c r="B32" s="550" t="s">
        <v>114</v>
      </c>
      <c r="C32" s="554"/>
      <c r="D32" s="557"/>
      <c r="E32" s="557"/>
      <c r="F32" s="683"/>
    </row>
    <row r="33" spans="1:6" x14ac:dyDescent="0.2">
      <c r="A33" s="587">
        <v>3</v>
      </c>
      <c r="B33" s="551" t="s">
        <v>61</v>
      </c>
      <c r="C33" s="555">
        <v>280000</v>
      </c>
      <c r="D33" s="558">
        <v>0</v>
      </c>
      <c r="E33" s="558">
        <f>C33+D33</f>
        <v>280000</v>
      </c>
      <c r="F33" s="684">
        <f t="shared" si="0"/>
        <v>0</v>
      </c>
    </row>
    <row r="34" spans="1:6" x14ac:dyDescent="0.2">
      <c r="A34" s="588">
        <v>32</v>
      </c>
      <c r="B34" s="552" t="s">
        <v>30</v>
      </c>
      <c r="C34" s="556">
        <v>280000</v>
      </c>
      <c r="D34" s="559">
        <v>0</v>
      </c>
      <c r="E34" s="559">
        <f>C34+D34</f>
        <v>280000</v>
      </c>
      <c r="F34" s="685">
        <f t="shared" si="0"/>
        <v>0</v>
      </c>
    </row>
    <row r="35" spans="1:6" x14ac:dyDescent="0.2">
      <c r="A35" s="589">
        <v>329</v>
      </c>
      <c r="B35" s="590" t="s">
        <v>107</v>
      </c>
      <c r="C35" s="591">
        <v>280000</v>
      </c>
      <c r="D35" s="557">
        <v>0</v>
      </c>
      <c r="E35" s="557">
        <f>C35+D35</f>
        <v>280000</v>
      </c>
      <c r="F35" s="683">
        <f t="shared" si="0"/>
        <v>0</v>
      </c>
    </row>
    <row r="156" spans="1:1" x14ac:dyDescent="0.2">
      <c r="A156" s="37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9"/>
  <sheetViews>
    <sheetView topLeftCell="A40" workbookViewId="0">
      <selection activeCell="B39" sqref="B39:B40"/>
    </sheetView>
  </sheetViews>
  <sheetFormatPr defaultRowHeight="12.75" x14ac:dyDescent="0.2"/>
  <cols>
    <col min="1" max="1" width="17.7109375" style="51" customWidth="1"/>
    <col min="2" max="2" width="45.28515625" style="15" customWidth="1"/>
    <col min="3" max="3" width="16.85546875" style="15" customWidth="1"/>
    <col min="4" max="4" width="17" customWidth="1"/>
    <col min="5" max="5" width="13.85546875" customWidth="1"/>
    <col min="6" max="6" width="16.5703125" customWidth="1"/>
  </cols>
  <sheetData>
    <row r="1" spans="1:40" s="8" customFormat="1" ht="30" customHeight="1" thickBot="1" x14ac:dyDescent="0.25">
      <c r="A1" s="85" t="s">
        <v>7</v>
      </c>
      <c r="B1" s="86" t="s">
        <v>46</v>
      </c>
      <c r="C1" s="782" t="s">
        <v>482</v>
      </c>
      <c r="D1" s="302" t="s">
        <v>438</v>
      </c>
      <c r="E1" s="302" t="s">
        <v>483</v>
      </c>
      <c r="F1" s="302" t="s">
        <v>440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</row>
    <row r="2" spans="1:40" s="34" customFormat="1" ht="12.75" customHeight="1" thickBot="1" x14ac:dyDescent="0.25">
      <c r="A2" s="442">
        <v>1</v>
      </c>
      <c r="B2" s="443">
        <v>2</v>
      </c>
      <c r="C2" s="455">
        <v>5</v>
      </c>
      <c r="D2" s="456">
        <v>4</v>
      </c>
      <c r="E2" s="456">
        <v>5</v>
      </c>
      <c r="F2" s="456">
        <v>6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</row>
    <row r="3" spans="1:40" s="4" customFormat="1" ht="24.95" customHeight="1" thickBot="1" x14ac:dyDescent="0.3">
      <c r="A3" s="87" t="s">
        <v>49</v>
      </c>
      <c r="B3" s="327" t="s">
        <v>50</v>
      </c>
      <c r="C3" s="444">
        <v>16081800</v>
      </c>
      <c r="D3" s="457">
        <f>D4+D604+D640</f>
        <v>110000</v>
      </c>
      <c r="E3" s="444">
        <f>E4+E604+E640</f>
        <v>16191800</v>
      </c>
      <c r="F3" s="629">
        <f>(E3/C3)-1</f>
        <v>6.8400303448619137E-3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0" s="4" customFormat="1" ht="24.95" customHeight="1" thickBot="1" x14ac:dyDescent="0.3">
      <c r="A4" s="446" t="s">
        <v>217</v>
      </c>
      <c r="B4" s="447" t="s">
        <v>64</v>
      </c>
      <c r="C4" s="448">
        <v>8795800</v>
      </c>
      <c r="D4" s="458">
        <f>D5+D120+D149+D166+D196+D220+D313+D328+D345+D395+D425+D455+D498+D528+D536+D553</f>
        <v>90000</v>
      </c>
      <c r="E4" s="448">
        <f>E5+E120+E149+E166+E196+E220+E313+E328+E345+E395+E425+E455+E498+E528+E536+E553</f>
        <v>8885800</v>
      </c>
      <c r="F4" s="630">
        <f t="shared" ref="F4:F67" si="0">(E4/C4)-1</f>
        <v>1.0232156256395175E-2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40" s="12" customFormat="1" ht="28.5" customHeight="1" x14ac:dyDescent="0.2">
      <c r="A5" s="861" t="s">
        <v>242</v>
      </c>
      <c r="B5" s="862"/>
      <c r="C5" s="445">
        <v>3629500</v>
      </c>
      <c r="D5" s="459">
        <f>D6+D24+D91+D105+D113</f>
        <v>50000</v>
      </c>
      <c r="E5" s="445">
        <f>E6+E24++E91+E105+E113</f>
        <v>3679500</v>
      </c>
      <c r="F5" s="631">
        <f t="shared" si="0"/>
        <v>1.377600220416042E-2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</row>
    <row r="6" spans="1:40" s="12" customFormat="1" ht="15" customHeight="1" x14ac:dyDescent="0.2">
      <c r="A6" s="193" t="s">
        <v>259</v>
      </c>
      <c r="B6" s="304" t="s">
        <v>26</v>
      </c>
      <c r="C6" s="411">
        <v>1512000</v>
      </c>
      <c r="D6" s="452">
        <v>0</v>
      </c>
      <c r="E6" s="411">
        <f>E9</f>
        <v>1512000</v>
      </c>
      <c r="F6" s="632">
        <f t="shared" si="0"/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</row>
    <row r="7" spans="1:40" s="12" customFormat="1" ht="15" customHeight="1" x14ac:dyDescent="0.2">
      <c r="A7" s="194"/>
      <c r="B7" s="304" t="s">
        <v>135</v>
      </c>
      <c r="C7" s="411"/>
      <c r="D7" s="703"/>
      <c r="E7" s="411"/>
      <c r="F7" s="632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</row>
    <row r="8" spans="1:40" s="40" customFormat="1" ht="12.75" customHeight="1" x14ac:dyDescent="0.2">
      <c r="A8" s="195" t="s">
        <v>89</v>
      </c>
      <c r="B8" s="328" t="s">
        <v>115</v>
      </c>
      <c r="C8" s="412"/>
      <c r="D8" s="704"/>
      <c r="E8" s="412"/>
      <c r="F8" s="633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</row>
    <row r="9" spans="1:40" s="4" customFormat="1" ht="12.75" customHeight="1" x14ac:dyDescent="0.2">
      <c r="A9" s="196">
        <v>3</v>
      </c>
      <c r="B9" s="329" t="s">
        <v>61</v>
      </c>
      <c r="C9" s="705">
        <v>1512000</v>
      </c>
      <c r="D9" s="460">
        <v>0</v>
      </c>
      <c r="E9" s="705">
        <f>E10+E17</f>
        <v>1512000</v>
      </c>
      <c r="F9" s="706">
        <f t="shared" si="0"/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2.75" customHeight="1" x14ac:dyDescent="0.2">
      <c r="A10" s="197">
        <v>31</v>
      </c>
      <c r="B10" s="330" t="s">
        <v>26</v>
      </c>
      <c r="C10" s="707">
        <v>1460000</v>
      </c>
      <c r="D10" s="461">
        <v>0</v>
      </c>
      <c r="E10" s="707">
        <f>E11+E13+E15</f>
        <v>1460000</v>
      </c>
      <c r="F10" s="708">
        <f t="shared" si="0"/>
        <v>0</v>
      </c>
      <c r="G10" s="78"/>
      <c r="H10" s="78"/>
      <c r="I10" s="78"/>
      <c r="J10" s="78"/>
      <c r="K10" s="78"/>
      <c r="L10" s="78"/>
      <c r="M10" s="78"/>
      <c r="N10" s="78"/>
      <c r="O10" s="786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</row>
    <row r="11" spans="1:40" ht="12.75" customHeight="1" x14ac:dyDescent="0.2">
      <c r="A11" s="198">
        <v>311</v>
      </c>
      <c r="B11" s="331" t="s">
        <v>182</v>
      </c>
      <c r="C11" s="709">
        <v>1150000</v>
      </c>
      <c r="D11" s="710">
        <v>0</v>
      </c>
      <c r="E11" s="709">
        <f t="shared" ref="E11:E16" si="1">C11+D11</f>
        <v>1150000</v>
      </c>
      <c r="F11" s="711">
        <f t="shared" si="0"/>
        <v>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</row>
    <row r="12" spans="1:40" s="4" customFormat="1" ht="12.75" customHeight="1" x14ac:dyDescent="0.2">
      <c r="A12" s="199">
        <v>311</v>
      </c>
      <c r="B12" s="332" t="s">
        <v>66</v>
      </c>
      <c r="C12" s="422">
        <v>1150000</v>
      </c>
      <c r="D12" s="704">
        <v>0</v>
      </c>
      <c r="E12" s="422">
        <f t="shared" si="1"/>
        <v>1150000</v>
      </c>
      <c r="F12" s="647">
        <f t="shared" si="0"/>
        <v>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</row>
    <row r="13" spans="1:40" ht="12.75" customHeight="1" x14ac:dyDescent="0.2">
      <c r="A13" s="198">
        <v>312</v>
      </c>
      <c r="B13" s="331" t="s">
        <v>28</v>
      </c>
      <c r="C13" s="709">
        <v>80000</v>
      </c>
      <c r="D13" s="710">
        <v>0</v>
      </c>
      <c r="E13" s="709">
        <f t="shared" si="1"/>
        <v>80000</v>
      </c>
      <c r="F13" s="711">
        <f t="shared" si="0"/>
        <v>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</row>
    <row r="14" spans="1:40" s="4" customFormat="1" ht="12.75" customHeight="1" x14ac:dyDescent="0.2">
      <c r="A14" s="199">
        <v>312</v>
      </c>
      <c r="B14" s="332" t="s">
        <v>28</v>
      </c>
      <c r="C14" s="422">
        <v>80000</v>
      </c>
      <c r="D14" s="704">
        <v>0</v>
      </c>
      <c r="E14" s="422">
        <f t="shared" si="1"/>
        <v>80000</v>
      </c>
      <c r="F14" s="647">
        <f t="shared" si="0"/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</row>
    <row r="15" spans="1:40" ht="12.75" customHeight="1" x14ac:dyDescent="0.2">
      <c r="A15" s="198">
        <v>313</v>
      </c>
      <c r="B15" s="331" t="s">
        <v>110</v>
      </c>
      <c r="C15" s="709">
        <v>230000</v>
      </c>
      <c r="D15" s="710">
        <v>0</v>
      </c>
      <c r="E15" s="709">
        <f t="shared" si="1"/>
        <v>230000</v>
      </c>
      <c r="F15" s="711">
        <f t="shared" si="0"/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</row>
    <row r="16" spans="1:40" ht="12.75" customHeight="1" x14ac:dyDescent="0.2">
      <c r="A16" s="200">
        <v>313</v>
      </c>
      <c r="B16" s="333" t="s">
        <v>399</v>
      </c>
      <c r="C16" s="712">
        <v>230000</v>
      </c>
      <c r="D16" s="704">
        <v>0</v>
      </c>
      <c r="E16" s="712">
        <f t="shared" si="1"/>
        <v>230000</v>
      </c>
      <c r="F16" s="713">
        <f t="shared" si="0"/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</row>
    <row r="17" spans="1:40" s="4" customFormat="1" ht="12.75" customHeight="1" x14ac:dyDescent="0.2">
      <c r="A17" s="197">
        <v>32</v>
      </c>
      <c r="B17" s="330" t="s">
        <v>30</v>
      </c>
      <c r="C17" s="707">
        <v>52000</v>
      </c>
      <c r="D17" s="461">
        <v>0</v>
      </c>
      <c r="E17" s="707">
        <f>E18</f>
        <v>52000</v>
      </c>
      <c r="F17" s="708">
        <f t="shared" si="0"/>
        <v>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1:40" s="74" customFormat="1" ht="12.75" customHeight="1" x14ac:dyDescent="0.2">
      <c r="A18" s="198">
        <v>321</v>
      </c>
      <c r="B18" s="331" t="s">
        <v>183</v>
      </c>
      <c r="C18" s="709">
        <v>52000</v>
      </c>
      <c r="D18" s="710">
        <v>0</v>
      </c>
      <c r="E18" s="709">
        <f>E19+E20+E21+E22+E23</f>
        <v>52000</v>
      </c>
      <c r="F18" s="711">
        <f t="shared" si="0"/>
        <v>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</row>
    <row r="19" spans="1:40" s="74" customFormat="1" ht="12.75" customHeight="1" x14ac:dyDescent="0.2">
      <c r="A19" s="199">
        <v>321</v>
      </c>
      <c r="B19" s="332" t="s">
        <v>141</v>
      </c>
      <c r="C19" s="422">
        <v>5000</v>
      </c>
      <c r="D19" s="704">
        <v>0</v>
      </c>
      <c r="E19" s="422">
        <f>C19+D19</f>
        <v>5000</v>
      </c>
      <c r="F19" s="647">
        <f t="shared" si="0"/>
        <v>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</row>
    <row r="20" spans="1:40" s="74" customFormat="1" ht="12.75" customHeight="1" x14ac:dyDescent="0.2">
      <c r="A20" s="199">
        <v>321</v>
      </c>
      <c r="B20" s="332" t="s">
        <v>142</v>
      </c>
      <c r="C20" s="422">
        <v>20000</v>
      </c>
      <c r="D20" s="704">
        <v>0</v>
      </c>
      <c r="E20" s="422">
        <f>C20+D20</f>
        <v>20000</v>
      </c>
      <c r="F20" s="647">
        <f t="shared" si="0"/>
        <v>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</row>
    <row r="21" spans="1:40" s="4" customFormat="1" ht="12.75" customHeight="1" x14ac:dyDescent="0.2">
      <c r="A21" s="200">
        <v>321</v>
      </c>
      <c r="B21" s="333" t="s">
        <v>143</v>
      </c>
      <c r="C21" s="712">
        <v>20000</v>
      </c>
      <c r="D21" s="704">
        <v>0</v>
      </c>
      <c r="E21" s="712">
        <f>C21+D21</f>
        <v>20000</v>
      </c>
      <c r="F21" s="713">
        <f t="shared" si="0"/>
        <v>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</row>
    <row r="22" spans="1:40" s="4" customFormat="1" ht="12.75" customHeight="1" x14ac:dyDescent="0.2">
      <c r="A22" s="199">
        <v>321</v>
      </c>
      <c r="B22" s="332" t="s">
        <v>184</v>
      </c>
      <c r="C22" s="422">
        <v>5000</v>
      </c>
      <c r="D22" s="704">
        <v>0</v>
      </c>
      <c r="E22" s="422">
        <f>C22+D22</f>
        <v>5000</v>
      </c>
      <c r="F22" s="647">
        <f t="shared" si="0"/>
        <v>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</row>
    <row r="23" spans="1:40" s="36" customFormat="1" ht="12.75" customHeight="1" x14ac:dyDescent="0.2">
      <c r="A23" s="199">
        <v>321</v>
      </c>
      <c r="B23" s="332" t="s">
        <v>185</v>
      </c>
      <c r="C23" s="422">
        <v>2000</v>
      </c>
      <c r="D23" s="704">
        <v>0</v>
      </c>
      <c r="E23" s="422">
        <f>C23+D23</f>
        <v>2000</v>
      </c>
      <c r="F23" s="647">
        <f t="shared" si="0"/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</row>
    <row r="24" spans="1:40" s="36" customFormat="1" ht="15" customHeight="1" x14ac:dyDescent="0.2">
      <c r="A24" s="201" t="s">
        <v>296</v>
      </c>
      <c r="B24" s="334" t="s">
        <v>30</v>
      </c>
      <c r="C24" s="411">
        <v>1771500</v>
      </c>
      <c r="D24" s="452">
        <v>0</v>
      </c>
      <c r="E24" s="411">
        <f>E27</f>
        <v>1771500</v>
      </c>
      <c r="F24" s="632">
        <f t="shared" si="0"/>
        <v>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</row>
    <row r="25" spans="1:40" s="52" customFormat="1" ht="15" customHeight="1" x14ac:dyDescent="0.2">
      <c r="A25" s="202"/>
      <c r="B25" s="304" t="s">
        <v>135</v>
      </c>
      <c r="C25" s="413"/>
      <c r="D25" s="703"/>
      <c r="E25" s="413"/>
      <c r="F25" s="635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</row>
    <row r="26" spans="1:40" s="36" customFormat="1" ht="12.75" customHeight="1" x14ac:dyDescent="0.2">
      <c r="A26" s="203" t="s">
        <v>91</v>
      </c>
      <c r="B26" s="328" t="s">
        <v>115</v>
      </c>
      <c r="C26" s="414"/>
      <c r="D26" s="704"/>
      <c r="E26" s="414"/>
      <c r="F26" s="636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</row>
    <row r="27" spans="1:40" s="37" customFormat="1" ht="12.75" customHeight="1" x14ac:dyDescent="0.2">
      <c r="A27" s="204">
        <v>3</v>
      </c>
      <c r="B27" s="329" t="s">
        <v>61</v>
      </c>
      <c r="C27" s="717">
        <v>1771500</v>
      </c>
      <c r="D27" s="460"/>
      <c r="E27" s="717">
        <f>E28</f>
        <v>1771500</v>
      </c>
      <c r="F27" s="718">
        <f t="shared" si="0"/>
        <v>0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</row>
    <row r="28" spans="1:40" s="37" customFormat="1" ht="12.75" customHeight="1" x14ac:dyDescent="0.2">
      <c r="A28" s="205">
        <v>32</v>
      </c>
      <c r="B28" s="330" t="s">
        <v>30</v>
      </c>
      <c r="C28" s="719">
        <v>1771500</v>
      </c>
      <c r="D28" s="461">
        <v>0</v>
      </c>
      <c r="E28" s="719">
        <f>E29+E41+E72+E75</f>
        <v>1771500</v>
      </c>
      <c r="F28" s="720">
        <f t="shared" si="0"/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</row>
    <row r="29" spans="1:40" s="53" customFormat="1" ht="12.75" customHeight="1" x14ac:dyDescent="0.2">
      <c r="A29" s="206">
        <v>322</v>
      </c>
      <c r="B29" s="335" t="s">
        <v>32</v>
      </c>
      <c r="C29" s="709">
        <v>282000</v>
      </c>
      <c r="D29" s="710">
        <v>0</v>
      </c>
      <c r="E29" s="709">
        <f>E30+E31+E32+E33+E34+E35+E36+E37+E38+E39+E40</f>
        <v>282000</v>
      </c>
      <c r="F29" s="711">
        <f t="shared" si="0"/>
        <v>0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</row>
    <row r="30" spans="1:40" ht="12.75" customHeight="1" x14ac:dyDescent="0.2">
      <c r="A30" s="199">
        <v>322</v>
      </c>
      <c r="B30" s="332" t="s">
        <v>145</v>
      </c>
      <c r="C30" s="422">
        <v>30000</v>
      </c>
      <c r="D30" s="704">
        <v>0</v>
      </c>
      <c r="E30" s="422">
        <f t="shared" ref="E30:E40" si="2">C30+D30</f>
        <v>30000</v>
      </c>
      <c r="F30" s="647">
        <f t="shared" si="0"/>
        <v>0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</row>
    <row r="31" spans="1:40" ht="12.75" customHeight="1" x14ac:dyDescent="0.2">
      <c r="A31" s="199">
        <v>322</v>
      </c>
      <c r="B31" s="332" t="s">
        <v>144</v>
      </c>
      <c r="C31" s="422">
        <v>6000</v>
      </c>
      <c r="D31" s="704">
        <v>0</v>
      </c>
      <c r="E31" s="422">
        <f t="shared" si="2"/>
        <v>6000</v>
      </c>
      <c r="F31" s="647">
        <f t="shared" si="0"/>
        <v>0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</row>
    <row r="32" spans="1:40" ht="12.75" customHeight="1" x14ac:dyDescent="0.2">
      <c r="A32" s="199">
        <v>322</v>
      </c>
      <c r="B32" s="332" t="s">
        <v>146</v>
      </c>
      <c r="C32" s="422">
        <v>6000</v>
      </c>
      <c r="D32" s="704">
        <v>0</v>
      </c>
      <c r="E32" s="422">
        <f t="shared" si="2"/>
        <v>6000</v>
      </c>
      <c r="F32" s="647">
        <f t="shared" si="0"/>
        <v>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</row>
    <row r="33" spans="1:40" ht="12.75" customHeight="1" x14ac:dyDescent="0.2">
      <c r="A33" s="199">
        <v>322</v>
      </c>
      <c r="B33" s="332" t="s">
        <v>147</v>
      </c>
      <c r="C33" s="422">
        <v>80000</v>
      </c>
      <c r="D33" s="704">
        <v>0</v>
      </c>
      <c r="E33" s="422">
        <f t="shared" si="2"/>
        <v>80000</v>
      </c>
      <c r="F33" s="647">
        <f t="shared" si="0"/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</row>
    <row r="34" spans="1:40" ht="12.75" customHeight="1" x14ac:dyDescent="0.2">
      <c r="A34" s="199">
        <v>322</v>
      </c>
      <c r="B34" s="332" t="s">
        <v>148</v>
      </c>
      <c r="C34" s="422">
        <v>85000</v>
      </c>
      <c r="D34" s="704">
        <v>0</v>
      </c>
      <c r="E34" s="422">
        <f t="shared" si="2"/>
        <v>85000</v>
      </c>
      <c r="F34" s="647">
        <f t="shared" si="0"/>
        <v>0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</row>
    <row r="35" spans="1:40" ht="12.75" customHeight="1" x14ac:dyDescent="0.2">
      <c r="A35" s="199">
        <v>322</v>
      </c>
      <c r="B35" s="332" t="s">
        <v>149</v>
      </c>
      <c r="C35" s="422">
        <v>8000</v>
      </c>
      <c r="D35" s="704">
        <v>0</v>
      </c>
      <c r="E35" s="422">
        <f t="shared" si="2"/>
        <v>8000</v>
      </c>
      <c r="F35" s="647">
        <f t="shared" si="0"/>
        <v>0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</row>
    <row r="36" spans="1:40" ht="12.75" customHeight="1" x14ac:dyDescent="0.2">
      <c r="A36" s="207">
        <v>322</v>
      </c>
      <c r="B36" s="336" t="s">
        <v>219</v>
      </c>
      <c r="C36" s="721">
        <v>5000</v>
      </c>
      <c r="D36" s="704">
        <v>0</v>
      </c>
      <c r="E36" s="721">
        <f t="shared" si="2"/>
        <v>5000</v>
      </c>
      <c r="F36" s="722">
        <f t="shared" si="0"/>
        <v>0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</row>
    <row r="37" spans="1:40" s="50" customFormat="1" ht="12.75" customHeight="1" x14ac:dyDescent="0.2">
      <c r="A37" s="199">
        <v>322</v>
      </c>
      <c r="B37" s="337" t="s">
        <v>220</v>
      </c>
      <c r="C37" s="721">
        <v>35000</v>
      </c>
      <c r="D37" s="704">
        <v>0</v>
      </c>
      <c r="E37" s="721">
        <f t="shared" si="2"/>
        <v>35000</v>
      </c>
      <c r="F37" s="722">
        <f t="shared" si="0"/>
        <v>0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</row>
    <row r="38" spans="1:40" ht="12.75" customHeight="1" x14ac:dyDescent="0.2">
      <c r="A38" s="199">
        <v>322</v>
      </c>
      <c r="B38" s="337" t="s">
        <v>120</v>
      </c>
      <c r="C38" s="721">
        <v>20000</v>
      </c>
      <c r="D38" s="704">
        <v>0</v>
      </c>
      <c r="E38" s="721">
        <f t="shared" si="2"/>
        <v>20000</v>
      </c>
      <c r="F38" s="722">
        <f t="shared" si="0"/>
        <v>0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</row>
    <row r="39" spans="1:40" ht="12.75" customHeight="1" x14ac:dyDescent="0.2">
      <c r="A39" s="199">
        <v>322</v>
      </c>
      <c r="B39" s="337" t="s">
        <v>150</v>
      </c>
      <c r="C39" s="721">
        <v>4000</v>
      </c>
      <c r="D39" s="704">
        <v>0</v>
      </c>
      <c r="E39" s="721">
        <f t="shared" si="2"/>
        <v>4000</v>
      </c>
      <c r="F39" s="722">
        <f t="shared" si="0"/>
        <v>0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</row>
    <row r="40" spans="1:40" ht="12.75" customHeight="1" x14ac:dyDescent="0.2">
      <c r="A40" s="199">
        <v>322</v>
      </c>
      <c r="B40" s="337" t="s">
        <v>151</v>
      </c>
      <c r="C40" s="721">
        <v>3000</v>
      </c>
      <c r="D40" s="704">
        <v>0</v>
      </c>
      <c r="E40" s="721">
        <f t="shared" si="2"/>
        <v>3000</v>
      </c>
      <c r="F40" s="722">
        <f t="shared" si="0"/>
        <v>0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</row>
    <row r="41" spans="1:40" ht="12.75" customHeight="1" x14ac:dyDescent="0.2">
      <c r="A41" s="208">
        <v>323</v>
      </c>
      <c r="B41" s="338" t="s">
        <v>33</v>
      </c>
      <c r="C41" s="723">
        <v>1310000</v>
      </c>
      <c r="D41" s="724">
        <v>0</v>
      </c>
      <c r="E41" s="723">
        <f>E42+E47+E52+E58+E65+E68</f>
        <v>1310000</v>
      </c>
      <c r="F41" s="725">
        <f t="shared" si="0"/>
        <v>0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1:40" ht="12.75" customHeight="1" x14ac:dyDescent="0.2">
      <c r="A42" s="209">
        <v>323</v>
      </c>
      <c r="B42" s="339" t="s">
        <v>235</v>
      </c>
      <c r="C42" s="726">
        <v>167000</v>
      </c>
      <c r="D42" s="727"/>
      <c r="E42" s="726">
        <f>E43+E44+E45+E46</f>
        <v>167000</v>
      </c>
      <c r="F42" s="728">
        <f t="shared" si="0"/>
        <v>0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</row>
    <row r="43" spans="1:40" s="50" customFormat="1" ht="12.75" customHeight="1" x14ac:dyDescent="0.2">
      <c r="A43" s="199">
        <v>323</v>
      </c>
      <c r="B43" s="337" t="s">
        <v>152</v>
      </c>
      <c r="C43" s="721">
        <v>72000</v>
      </c>
      <c r="D43" s="704">
        <v>0</v>
      </c>
      <c r="E43" s="721">
        <f>C43+D43</f>
        <v>72000</v>
      </c>
      <c r="F43" s="722">
        <f t="shared" si="0"/>
        <v>0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</row>
    <row r="44" spans="1:40" ht="12.75" customHeight="1" x14ac:dyDescent="0.2">
      <c r="A44" s="199">
        <v>323</v>
      </c>
      <c r="B44" s="337" t="s">
        <v>153</v>
      </c>
      <c r="C44" s="721">
        <v>20000</v>
      </c>
      <c r="D44" s="704">
        <v>0</v>
      </c>
      <c r="E44" s="721">
        <f>C44+D44</f>
        <v>20000</v>
      </c>
      <c r="F44" s="722">
        <f t="shared" si="0"/>
        <v>0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</row>
    <row r="45" spans="1:40" ht="12.75" customHeight="1" x14ac:dyDescent="0.2">
      <c r="A45" s="199">
        <v>323</v>
      </c>
      <c r="B45" s="337" t="s">
        <v>154</v>
      </c>
      <c r="C45" s="721">
        <v>40000</v>
      </c>
      <c r="D45" s="704">
        <v>0</v>
      </c>
      <c r="E45" s="721">
        <f>C45+D45</f>
        <v>40000</v>
      </c>
      <c r="F45" s="722">
        <f t="shared" si="0"/>
        <v>0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</row>
    <row r="46" spans="1:40" s="50" customFormat="1" ht="12.75" customHeight="1" x14ac:dyDescent="0.2">
      <c r="A46" s="199">
        <v>323</v>
      </c>
      <c r="B46" s="337" t="s">
        <v>332</v>
      </c>
      <c r="C46" s="721">
        <v>35000</v>
      </c>
      <c r="D46" s="704">
        <v>0</v>
      </c>
      <c r="E46" s="721">
        <f>C46+D46</f>
        <v>35000</v>
      </c>
      <c r="F46" s="722">
        <f t="shared" si="0"/>
        <v>0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</row>
    <row r="47" spans="1:40" s="50" customFormat="1" ht="12.75" customHeight="1" x14ac:dyDescent="0.2">
      <c r="A47" s="210">
        <v>323</v>
      </c>
      <c r="B47" s="340" t="s">
        <v>155</v>
      </c>
      <c r="C47" s="729">
        <v>130000</v>
      </c>
      <c r="D47" s="727">
        <v>0</v>
      </c>
      <c r="E47" s="729">
        <f>E48+E49+E50+E51</f>
        <v>130000</v>
      </c>
      <c r="F47" s="730">
        <f t="shared" si="0"/>
        <v>0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</row>
    <row r="48" spans="1:40" ht="12.75" customHeight="1" x14ac:dyDescent="0.2">
      <c r="A48" s="199">
        <v>323</v>
      </c>
      <c r="B48" s="337" t="s">
        <v>294</v>
      </c>
      <c r="C48" s="721">
        <v>70000</v>
      </c>
      <c r="D48" s="704">
        <v>0</v>
      </c>
      <c r="E48" s="721">
        <f>C48+D48</f>
        <v>70000</v>
      </c>
      <c r="F48" s="722">
        <f t="shared" si="0"/>
        <v>0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</row>
    <row r="49" spans="1:40" ht="12.75" customHeight="1" x14ac:dyDescent="0.2">
      <c r="A49" s="199">
        <v>323</v>
      </c>
      <c r="B49" s="337" t="s">
        <v>221</v>
      </c>
      <c r="C49" s="721">
        <v>5000</v>
      </c>
      <c r="D49" s="704">
        <v>0</v>
      </c>
      <c r="E49" s="721">
        <f>C49+D49</f>
        <v>5000</v>
      </c>
      <c r="F49" s="722">
        <f t="shared" si="0"/>
        <v>0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</row>
    <row r="50" spans="1:40" s="11" customFormat="1" ht="12.75" customHeight="1" x14ac:dyDescent="0.2">
      <c r="A50" s="199">
        <v>323</v>
      </c>
      <c r="B50" s="337" t="s">
        <v>156</v>
      </c>
      <c r="C50" s="721">
        <v>25000</v>
      </c>
      <c r="D50" s="704">
        <v>0</v>
      </c>
      <c r="E50" s="721">
        <f>C50+D50</f>
        <v>25000</v>
      </c>
      <c r="F50" s="722">
        <f t="shared" si="0"/>
        <v>0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</row>
    <row r="51" spans="1:40" s="11" customFormat="1" ht="12.75" customHeight="1" x14ac:dyDescent="0.2">
      <c r="A51" s="199">
        <v>323</v>
      </c>
      <c r="B51" s="337" t="s">
        <v>222</v>
      </c>
      <c r="C51" s="721">
        <v>30000</v>
      </c>
      <c r="D51" s="704">
        <v>0</v>
      </c>
      <c r="E51" s="721">
        <f>C51+D51</f>
        <v>30000</v>
      </c>
      <c r="F51" s="722">
        <f t="shared" si="0"/>
        <v>0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</row>
    <row r="52" spans="1:40" ht="12.75" customHeight="1" x14ac:dyDescent="0.2">
      <c r="A52" s="210">
        <v>323</v>
      </c>
      <c r="B52" s="340" t="s">
        <v>157</v>
      </c>
      <c r="C52" s="729">
        <v>230000</v>
      </c>
      <c r="D52" s="727">
        <v>0</v>
      </c>
      <c r="E52" s="729">
        <f>E53+E54+E55+E56+E57</f>
        <v>230000</v>
      </c>
      <c r="F52" s="730">
        <f t="shared" si="0"/>
        <v>0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</row>
    <row r="53" spans="1:40" ht="12.75" customHeight="1" x14ac:dyDescent="0.2">
      <c r="A53" s="200">
        <v>323</v>
      </c>
      <c r="B53" s="341" t="s">
        <v>158</v>
      </c>
      <c r="C53" s="731">
        <v>30000</v>
      </c>
      <c r="D53" s="704">
        <v>0</v>
      </c>
      <c r="E53" s="731">
        <f>C53+D53</f>
        <v>30000</v>
      </c>
      <c r="F53" s="732">
        <f t="shared" si="0"/>
        <v>0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</row>
    <row r="54" spans="1:40" ht="12.75" customHeight="1" x14ac:dyDescent="0.2">
      <c r="A54" s="200">
        <v>323</v>
      </c>
      <c r="B54" s="341" t="s">
        <v>159</v>
      </c>
      <c r="C54" s="731">
        <v>20000</v>
      </c>
      <c r="D54" s="704">
        <v>0</v>
      </c>
      <c r="E54" s="731">
        <f t="shared" ref="E54:E57" si="3">C54+D54</f>
        <v>20000</v>
      </c>
      <c r="F54" s="732">
        <f t="shared" si="0"/>
        <v>0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</row>
    <row r="55" spans="1:40" ht="12.75" customHeight="1" x14ac:dyDescent="0.2">
      <c r="A55" s="200">
        <v>323</v>
      </c>
      <c r="B55" s="341" t="s">
        <v>223</v>
      </c>
      <c r="C55" s="731">
        <v>165000</v>
      </c>
      <c r="D55" s="704">
        <v>0</v>
      </c>
      <c r="E55" s="731">
        <f t="shared" si="3"/>
        <v>165000</v>
      </c>
      <c r="F55" s="732">
        <f t="shared" si="0"/>
        <v>0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ht="12.75" customHeight="1" x14ac:dyDescent="0.2">
      <c r="A56" s="200">
        <v>323</v>
      </c>
      <c r="B56" s="341" t="s">
        <v>293</v>
      </c>
      <c r="C56" s="731">
        <v>10000</v>
      </c>
      <c r="D56" s="704">
        <v>0</v>
      </c>
      <c r="E56" s="731">
        <f t="shared" si="3"/>
        <v>10000</v>
      </c>
      <c r="F56" s="732">
        <f t="shared" si="0"/>
        <v>0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</row>
    <row r="57" spans="1:40" ht="12.75" customHeight="1" x14ac:dyDescent="0.2">
      <c r="A57" s="200">
        <v>323</v>
      </c>
      <c r="B57" s="341" t="s">
        <v>292</v>
      </c>
      <c r="C57" s="731">
        <v>5000</v>
      </c>
      <c r="D57" s="704">
        <v>0</v>
      </c>
      <c r="E57" s="731">
        <f t="shared" si="3"/>
        <v>5000</v>
      </c>
      <c r="F57" s="732">
        <f t="shared" si="0"/>
        <v>0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</row>
    <row r="58" spans="1:40" ht="12.75" customHeight="1" x14ac:dyDescent="0.2">
      <c r="A58" s="210">
        <v>323</v>
      </c>
      <c r="B58" s="340" t="s">
        <v>128</v>
      </c>
      <c r="C58" s="729">
        <v>530000</v>
      </c>
      <c r="D58" s="727">
        <v>0</v>
      </c>
      <c r="E58" s="729">
        <f>E59+E60+E61+E62+E63+E64</f>
        <v>530000</v>
      </c>
      <c r="F58" s="730">
        <f t="shared" si="0"/>
        <v>0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</row>
    <row r="59" spans="1:40" s="54" customFormat="1" ht="12.75" customHeight="1" x14ac:dyDescent="0.2">
      <c r="A59" s="200">
        <v>323</v>
      </c>
      <c r="B59" s="341" t="s">
        <v>160</v>
      </c>
      <c r="C59" s="731">
        <v>15000</v>
      </c>
      <c r="D59" s="704">
        <v>0</v>
      </c>
      <c r="E59" s="731">
        <f>C59+D59</f>
        <v>15000</v>
      </c>
      <c r="F59" s="732">
        <f t="shared" si="0"/>
        <v>0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</row>
    <row r="60" spans="1:40" ht="12.75" customHeight="1" x14ac:dyDescent="0.2">
      <c r="A60" s="200">
        <v>323</v>
      </c>
      <c r="B60" s="341" t="s">
        <v>224</v>
      </c>
      <c r="C60" s="731">
        <v>10000</v>
      </c>
      <c r="D60" s="704">
        <v>0</v>
      </c>
      <c r="E60" s="731">
        <f t="shared" ref="E60:E64" si="4">C60+D60</f>
        <v>10000</v>
      </c>
      <c r="F60" s="732">
        <f t="shared" si="0"/>
        <v>0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</row>
    <row r="61" spans="1:40" s="54" customFormat="1" ht="12.75" customHeight="1" x14ac:dyDescent="0.2">
      <c r="A61" s="200">
        <v>323</v>
      </c>
      <c r="B61" s="341" t="s">
        <v>161</v>
      </c>
      <c r="C61" s="731">
        <v>110000</v>
      </c>
      <c r="D61" s="704">
        <v>0</v>
      </c>
      <c r="E61" s="731">
        <f t="shared" si="4"/>
        <v>110000</v>
      </c>
      <c r="F61" s="732">
        <f t="shared" si="0"/>
        <v>0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</row>
    <row r="62" spans="1:40" s="54" customFormat="1" ht="12.75" customHeight="1" x14ac:dyDescent="0.2">
      <c r="A62" s="200">
        <v>323</v>
      </c>
      <c r="B62" s="341" t="s">
        <v>162</v>
      </c>
      <c r="C62" s="731">
        <v>30000</v>
      </c>
      <c r="D62" s="704">
        <v>0</v>
      </c>
      <c r="E62" s="731">
        <f t="shared" si="4"/>
        <v>30000</v>
      </c>
      <c r="F62" s="732">
        <f t="shared" si="0"/>
        <v>0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</row>
    <row r="63" spans="1:40" s="54" customFormat="1" ht="12.75" customHeight="1" x14ac:dyDescent="0.2">
      <c r="A63" s="200">
        <v>323</v>
      </c>
      <c r="B63" s="341" t="s">
        <v>163</v>
      </c>
      <c r="C63" s="731">
        <v>15000</v>
      </c>
      <c r="D63" s="704">
        <v>0</v>
      </c>
      <c r="E63" s="731">
        <f t="shared" si="4"/>
        <v>15000</v>
      </c>
      <c r="F63" s="732">
        <f t="shared" si="0"/>
        <v>0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</row>
    <row r="64" spans="1:40" ht="12.75" customHeight="1" x14ac:dyDescent="0.2">
      <c r="A64" s="200">
        <v>323</v>
      </c>
      <c r="B64" s="341" t="s">
        <v>164</v>
      </c>
      <c r="C64" s="731">
        <v>350000</v>
      </c>
      <c r="D64" s="704">
        <v>0</v>
      </c>
      <c r="E64" s="731">
        <f t="shared" si="4"/>
        <v>350000</v>
      </c>
      <c r="F64" s="732">
        <f t="shared" si="0"/>
        <v>0</v>
      </c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</row>
    <row r="65" spans="1:40" ht="12.75" customHeight="1" x14ac:dyDescent="0.2">
      <c r="A65" s="210">
        <v>323</v>
      </c>
      <c r="B65" s="340" t="s">
        <v>129</v>
      </c>
      <c r="C65" s="729">
        <v>70000</v>
      </c>
      <c r="D65" s="727">
        <v>0</v>
      </c>
      <c r="E65" s="729">
        <f>E66+E67</f>
        <v>70000</v>
      </c>
      <c r="F65" s="730">
        <f t="shared" si="0"/>
        <v>0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</row>
    <row r="66" spans="1:40" ht="12.75" customHeight="1" x14ac:dyDescent="0.2">
      <c r="A66" s="200">
        <v>323</v>
      </c>
      <c r="B66" s="341" t="s">
        <v>165</v>
      </c>
      <c r="C66" s="731">
        <v>10000</v>
      </c>
      <c r="D66" s="704">
        <v>0</v>
      </c>
      <c r="E66" s="731">
        <f>C66+D66</f>
        <v>10000</v>
      </c>
      <c r="F66" s="732">
        <f t="shared" si="0"/>
        <v>0</v>
      </c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</row>
    <row r="67" spans="1:40" ht="12.75" customHeight="1" x14ac:dyDescent="0.2">
      <c r="A67" s="200">
        <v>323</v>
      </c>
      <c r="B67" s="341" t="s">
        <v>166</v>
      </c>
      <c r="C67" s="731">
        <v>60000</v>
      </c>
      <c r="D67" s="704">
        <v>0</v>
      </c>
      <c r="E67" s="731">
        <f>C67+D67</f>
        <v>60000</v>
      </c>
      <c r="F67" s="732">
        <f t="shared" si="0"/>
        <v>0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</row>
    <row r="68" spans="1:40" ht="12.75" customHeight="1" x14ac:dyDescent="0.2">
      <c r="A68" s="210">
        <v>323</v>
      </c>
      <c r="B68" s="340" t="s">
        <v>130</v>
      </c>
      <c r="C68" s="729">
        <v>183000</v>
      </c>
      <c r="D68" s="727">
        <v>0</v>
      </c>
      <c r="E68" s="729">
        <f>E69+E70+E71</f>
        <v>183000</v>
      </c>
      <c r="F68" s="730">
        <f t="shared" ref="F68:F131" si="5">(E68/C68)-1</f>
        <v>0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</row>
    <row r="69" spans="1:40" ht="12.75" customHeight="1" x14ac:dyDescent="0.2">
      <c r="A69" s="200">
        <v>323</v>
      </c>
      <c r="B69" s="341" t="s">
        <v>167</v>
      </c>
      <c r="C69" s="731">
        <v>150000</v>
      </c>
      <c r="D69" s="704">
        <v>0</v>
      </c>
      <c r="E69" s="731">
        <f t="shared" ref="E69:E74" si="6">C69+D69</f>
        <v>150000</v>
      </c>
      <c r="F69" s="732">
        <f t="shared" si="5"/>
        <v>0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</row>
    <row r="70" spans="1:40" ht="12.75" customHeight="1" x14ac:dyDescent="0.2">
      <c r="A70" s="200">
        <v>323</v>
      </c>
      <c r="B70" s="341" t="s">
        <v>291</v>
      </c>
      <c r="C70" s="731">
        <v>3000</v>
      </c>
      <c r="D70" s="704">
        <v>0</v>
      </c>
      <c r="E70" s="731">
        <f t="shared" si="6"/>
        <v>3000</v>
      </c>
      <c r="F70" s="732">
        <f t="shared" si="5"/>
        <v>0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</row>
    <row r="71" spans="1:40" ht="12.75" customHeight="1" x14ac:dyDescent="0.2">
      <c r="A71" s="200">
        <v>323</v>
      </c>
      <c r="B71" s="341" t="s">
        <v>168</v>
      </c>
      <c r="C71" s="731">
        <v>30000</v>
      </c>
      <c r="D71" s="704">
        <v>0</v>
      </c>
      <c r="E71" s="731">
        <f t="shared" si="6"/>
        <v>30000</v>
      </c>
      <c r="F71" s="732">
        <f t="shared" si="5"/>
        <v>0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</row>
    <row r="72" spans="1:40" s="50" customFormat="1" ht="12.75" customHeight="1" x14ac:dyDescent="0.2">
      <c r="A72" s="211">
        <v>324</v>
      </c>
      <c r="B72" s="342" t="s">
        <v>169</v>
      </c>
      <c r="C72" s="733">
        <v>2000</v>
      </c>
      <c r="D72" s="710">
        <v>0</v>
      </c>
      <c r="E72" s="733">
        <f t="shared" si="6"/>
        <v>2000</v>
      </c>
      <c r="F72" s="734">
        <f t="shared" si="5"/>
        <v>0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</row>
    <row r="73" spans="1:40" ht="12.75" customHeight="1" x14ac:dyDescent="0.2">
      <c r="A73" s="200">
        <v>324</v>
      </c>
      <c r="B73" s="341" t="s">
        <v>170</v>
      </c>
      <c r="C73" s="731">
        <v>1000</v>
      </c>
      <c r="D73" s="704">
        <v>0</v>
      </c>
      <c r="E73" s="731">
        <f t="shared" si="6"/>
        <v>1000</v>
      </c>
      <c r="F73" s="732">
        <f t="shared" si="5"/>
        <v>0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</row>
    <row r="74" spans="1:40" ht="12.75" customHeight="1" x14ac:dyDescent="0.2">
      <c r="A74" s="200">
        <v>324</v>
      </c>
      <c r="B74" s="341" t="s">
        <v>171</v>
      </c>
      <c r="C74" s="731">
        <v>1000</v>
      </c>
      <c r="D74" s="704">
        <v>0</v>
      </c>
      <c r="E74" s="731">
        <f t="shared" si="6"/>
        <v>1000</v>
      </c>
      <c r="F74" s="732">
        <f t="shared" si="5"/>
        <v>0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</row>
    <row r="75" spans="1:40" ht="12.75" customHeight="1" x14ac:dyDescent="0.2">
      <c r="A75" s="198">
        <v>329</v>
      </c>
      <c r="B75" s="342" t="s">
        <v>34</v>
      </c>
      <c r="C75" s="733">
        <v>177500</v>
      </c>
      <c r="D75" s="710">
        <v>0</v>
      </c>
      <c r="E75" s="733">
        <f>E76+E80+E82+E87+E89</f>
        <v>177500</v>
      </c>
      <c r="F75" s="734">
        <f t="shared" si="5"/>
        <v>0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</row>
    <row r="76" spans="1:40" s="50" customFormat="1" ht="12.75" customHeight="1" x14ac:dyDescent="0.2">
      <c r="A76" s="210">
        <v>329</v>
      </c>
      <c r="B76" s="339" t="s">
        <v>131</v>
      </c>
      <c r="C76" s="726">
        <v>27500</v>
      </c>
      <c r="D76" s="727">
        <v>0</v>
      </c>
      <c r="E76" s="726">
        <f>C76+D76</f>
        <v>27500</v>
      </c>
      <c r="F76" s="728">
        <f t="shared" si="5"/>
        <v>0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</row>
    <row r="77" spans="1:40" s="50" customFormat="1" ht="12.75" customHeight="1" x14ac:dyDescent="0.2">
      <c r="A77" s="200">
        <v>329</v>
      </c>
      <c r="B77" s="333" t="s">
        <v>172</v>
      </c>
      <c r="C77" s="712">
        <v>2500</v>
      </c>
      <c r="D77" s="704">
        <v>0</v>
      </c>
      <c r="E77" s="712">
        <f>C77+D77</f>
        <v>2500</v>
      </c>
      <c r="F77" s="713">
        <f t="shared" si="5"/>
        <v>0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</row>
    <row r="78" spans="1:40" ht="12.75" customHeight="1" x14ac:dyDescent="0.2">
      <c r="A78" s="200">
        <v>329</v>
      </c>
      <c r="B78" s="341" t="s">
        <v>173</v>
      </c>
      <c r="C78" s="731">
        <v>10000</v>
      </c>
      <c r="D78" s="704">
        <v>0</v>
      </c>
      <c r="E78" s="731">
        <f>C78+D78</f>
        <v>10000</v>
      </c>
      <c r="F78" s="732">
        <f t="shared" si="5"/>
        <v>0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</row>
    <row r="79" spans="1:40" ht="12.75" customHeight="1" x14ac:dyDescent="0.2">
      <c r="A79" s="200">
        <v>329</v>
      </c>
      <c r="B79" s="333" t="s">
        <v>174</v>
      </c>
      <c r="C79" s="712">
        <v>15000</v>
      </c>
      <c r="D79" s="704"/>
      <c r="E79" s="712">
        <f>C79+D79</f>
        <v>15000</v>
      </c>
      <c r="F79" s="713">
        <f t="shared" si="5"/>
        <v>0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</row>
    <row r="80" spans="1:40" ht="12.75" customHeight="1" x14ac:dyDescent="0.2">
      <c r="A80" s="210">
        <v>329</v>
      </c>
      <c r="B80" s="339" t="s">
        <v>122</v>
      </c>
      <c r="C80" s="726">
        <v>35000</v>
      </c>
      <c r="D80" s="727">
        <v>0</v>
      </c>
      <c r="E80" s="726">
        <f>E81</f>
        <v>35000</v>
      </c>
      <c r="F80" s="728">
        <f t="shared" si="5"/>
        <v>0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</row>
    <row r="81" spans="1:40" s="50" customFormat="1" ht="12.75" customHeight="1" x14ac:dyDescent="0.2">
      <c r="A81" s="200">
        <v>329</v>
      </c>
      <c r="B81" s="333" t="s">
        <v>122</v>
      </c>
      <c r="C81" s="712">
        <v>35000</v>
      </c>
      <c r="D81" s="704">
        <v>0</v>
      </c>
      <c r="E81" s="712">
        <f>C81+D81</f>
        <v>35000</v>
      </c>
      <c r="F81" s="713">
        <f t="shared" si="5"/>
        <v>0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</row>
    <row r="82" spans="1:40" s="50" customFormat="1" ht="12.75" customHeight="1" x14ac:dyDescent="0.2">
      <c r="A82" s="210">
        <v>329</v>
      </c>
      <c r="B82" s="339" t="s">
        <v>175</v>
      </c>
      <c r="C82" s="726">
        <v>8000</v>
      </c>
      <c r="D82" s="727">
        <v>0</v>
      </c>
      <c r="E82" s="726">
        <f>E83+E84+E85+E86</f>
        <v>8000</v>
      </c>
      <c r="F82" s="728">
        <f t="shared" si="5"/>
        <v>0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</row>
    <row r="83" spans="1:40" ht="12.75" customHeight="1" x14ac:dyDescent="0.2">
      <c r="A83" s="200">
        <v>329</v>
      </c>
      <c r="B83" s="333" t="s">
        <v>176</v>
      </c>
      <c r="C83" s="712">
        <v>2000</v>
      </c>
      <c r="D83" s="704">
        <v>0</v>
      </c>
      <c r="E83" s="712">
        <f>C83+D83</f>
        <v>2000</v>
      </c>
      <c r="F83" s="713">
        <f t="shared" si="5"/>
        <v>0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</row>
    <row r="84" spans="1:40" ht="12.75" customHeight="1" x14ac:dyDescent="0.2">
      <c r="A84" s="200">
        <v>329</v>
      </c>
      <c r="B84" s="333" t="s">
        <v>177</v>
      </c>
      <c r="C84" s="712">
        <v>2000</v>
      </c>
      <c r="D84" s="704">
        <v>0</v>
      </c>
      <c r="E84" s="712">
        <f t="shared" ref="E84:E86" si="7">C84+D84</f>
        <v>2000</v>
      </c>
      <c r="F84" s="713">
        <f t="shared" si="5"/>
        <v>0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</row>
    <row r="85" spans="1:40" ht="12.75" customHeight="1" x14ac:dyDescent="0.2">
      <c r="A85" s="200">
        <v>329</v>
      </c>
      <c r="B85" s="333" t="s">
        <v>178</v>
      </c>
      <c r="C85" s="712">
        <v>2000</v>
      </c>
      <c r="D85" s="704">
        <v>0</v>
      </c>
      <c r="E85" s="712">
        <f t="shared" si="7"/>
        <v>2000</v>
      </c>
      <c r="F85" s="713">
        <f t="shared" si="5"/>
        <v>0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</row>
    <row r="86" spans="1:40" ht="12.75" customHeight="1" x14ac:dyDescent="0.2">
      <c r="A86" s="200">
        <v>329</v>
      </c>
      <c r="B86" s="333" t="s">
        <v>179</v>
      </c>
      <c r="C86" s="712">
        <v>2000</v>
      </c>
      <c r="D86" s="704">
        <v>0</v>
      </c>
      <c r="E86" s="712">
        <f t="shared" si="7"/>
        <v>2000</v>
      </c>
      <c r="F86" s="713">
        <f t="shared" si="5"/>
        <v>0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</row>
    <row r="87" spans="1:40" s="50" customFormat="1" ht="12.75" customHeight="1" x14ac:dyDescent="0.2">
      <c r="A87" s="210">
        <v>329</v>
      </c>
      <c r="B87" s="339" t="s">
        <v>180</v>
      </c>
      <c r="C87" s="726">
        <v>7000</v>
      </c>
      <c r="D87" s="727">
        <v>0</v>
      </c>
      <c r="E87" s="726">
        <f>C87+D87</f>
        <v>7000</v>
      </c>
      <c r="F87" s="728">
        <f t="shared" si="5"/>
        <v>0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</row>
    <row r="88" spans="1:40" ht="12.75" customHeight="1" x14ac:dyDescent="0.2">
      <c r="A88" s="200">
        <v>329</v>
      </c>
      <c r="B88" s="333" t="s">
        <v>180</v>
      </c>
      <c r="C88" s="712">
        <v>7000</v>
      </c>
      <c r="D88" s="704">
        <v>0</v>
      </c>
      <c r="E88" s="712">
        <f>C88+D88</f>
        <v>7000</v>
      </c>
      <c r="F88" s="713">
        <f t="shared" si="5"/>
        <v>0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</row>
    <row r="89" spans="1:40" s="11" customFormat="1" ht="12.75" customHeight="1" x14ac:dyDescent="0.2">
      <c r="A89" s="210">
        <v>329</v>
      </c>
      <c r="B89" s="339" t="s">
        <v>34</v>
      </c>
      <c r="C89" s="726">
        <v>100000</v>
      </c>
      <c r="D89" s="727">
        <v>0</v>
      </c>
      <c r="E89" s="726">
        <f>E90</f>
        <v>100000</v>
      </c>
      <c r="F89" s="728">
        <f t="shared" si="5"/>
        <v>0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</row>
    <row r="90" spans="1:40" s="11" customFormat="1" ht="12.75" customHeight="1" x14ac:dyDescent="0.2">
      <c r="A90" s="212">
        <v>329</v>
      </c>
      <c r="B90" s="333" t="s">
        <v>34</v>
      </c>
      <c r="C90" s="712">
        <v>100000</v>
      </c>
      <c r="D90" s="704">
        <v>0</v>
      </c>
      <c r="E90" s="712">
        <f>C90+D90</f>
        <v>100000</v>
      </c>
      <c r="F90" s="713">
        <f t="shared" si="5"/>
        <v>0</v>
      </c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</row>
    <row r="91" spans="1:40" s="16" customFormat="1" ht="15" customHeight="1" x14ac:dyDescent="0.2">
      <c r="A91" s="213" t="s">
        <v>405</v>
      </c>
      <c r="B91" s="343" t="s">
        <v>35</v>
      </c>
      <c r="C91" s="411">
        <v>96000</v>
      </c>
      <c r="D91" s="452">
        <v>0</v>
      </c>
      <c r="E91" s="411">
        <f>E94+E101</f>
        <v>96000</v>
      </c>
      <c r="F91" s="632">
        <f t="shared" si="5"/>
        <v>0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</row>
    <row r="92" spans="1:40" s="16" customFormat="1" ht="15" customHeight="1" x14ac:dyDescent="0.2">
      <c r="A92" s="214"/>
      <c r="B92" s="304" t="s">
        <v>135</v>
      </c>
      <c r="C92" s="413"/>
      <c r="D92" s="703"/>
      <c r="E92" s="413"/>
      <c r="F92" s="635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</row>
    <row r="93" spans="1:40" s="48" customFormat="1" ht="12.75" customHeight="1" x14ac:dyDescent="0.2">
      <c r="A93" s="215" t="s">
        <v>136</v>
      </c>
      <c r="B93" s="344" t="s">
        <v>115</v>
      </c>
      <c r="C93" s="712"/>
      <c r="D93" s="704"/>
      <c r="E93" s="712"/>
      <c r="F93" s="713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</row>
    <row r="94" spans="1:40" s="16" customFormat="1" ht="12.75" customHeight="1" x14ac:dyDescent="0.2">
      <c r="A94" s="216">
        <v>3</v>
      </c>
      <c r="B94" s="329" t="s">
        <v>61</v>
      </c>
      <c r="C94" s="705">
        <v>46000</v>
      </c>
      <c r="D94" s="460">
        <v>0</v>
      </c>
      <c r="E94" s="705">
        <f>E95</f>
        <v>46000</v>
      </c>
      <c r="F94" s="706">
        <f t="shared" si="5"/>
        <v>0</v>
      </c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</row>
    <row r="95" spans="1:40" s="16" customFormat="1" ht="12.75" customHeight="1" x14ac:dyDescent="0.2">
      <c r="A95" s="217">
        <v>34</v>
      </c>
      <c r="B95" s="345" t="s">
        <v>35</v>
      </c>
      <c r="C95" s="707">
        <v>46000</v>
      </c>
      <c r="D95" s="461">
        <v>0</v>
      </c>
      <c r="E95" s="707">
        <f>E96</f>
        <v>46000</v>
      </c>
      <c r="F95" s="708">
        <f t="shared" si="5"/>
        <v>0</v>
      </c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</row>
    <row r="96" spans="1:40" s="16" customFormat="1" ht="12.75" customHeight="1" x14ac:dyDescent="0.2">
      <c r="A96" s="218">
        <v>343</v>
      </c>
      <c r="B96" s="331" t="s">
        <v>36</v>
      </c>
      <c r="C96" s="709">
        <v>46000</v>
      </c>
      <c r="D96" s="710">
        <v>0</v>
      </c>
      <c r="E96" s="709">
        <f>C96+D96</f>
        <v>46000</v>
      </c>
      <c r="F96" s="711">
        <f t="shared" si="5"/>
        <v>0</v>
      </c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</row>
    <row r="97" spans="1:40" s="16" customFormat="1" ht="12.75" customHeight="1" x14ac:dyDescent="0.2">
      <c r="A97" s="219">
        <v>343</v>
      </c>
      <c r="B97" s="346" t="s">
        <v>121</v>
      </c>
      <c r="C97" s="712">
        <v>25000</v>
      </c>
      <c r="D97" s="704">
        <v>0</v>
      </c>
      <c r="E97" s="712">
        <f t="shared" ref="E97:E100" si="8">C97+D97</f>
        <v>25000</v>
      </c>
      <c r="F97" s="713">
        <f t="shared" si="5"/>
        <v>0</v>
      </c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</row>
    <row r="98" spans="1:40" s="16" customFormat="1" ht="12.75" customHeight="1" x14ac:dyDescent="0.2">
      <c r="A98" s="219">
        <v>343</v>
      </c>
      <c r="B98" s="346" t="s">
        <v>226</v>
      </c>
      <c r="C98" s="712">
        <v>3000</v>
      </c>
      <c r="D98" s="704">
        <v>0</v>
      </c>
      <c r="E98" s="712">
        <f t="shared" si="8"/>
        <v>3000</v>
      </c>
      <c r="F98" s="713">
        <f t="shared" si="5"/>
        <v>0</v>
      </c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</row>
    <row r="99" spans="1:40" s="16" customFormat="1" ht="12.75" customHeight="1" x14ac:dyDescent="0.2">
      <c r="A99" s="219">
        <v>343</v>
      </c>
      <c r="B99" s="346" t="s">
        <v>225</v>
      </c>
      <c r="C99" s="712">
        <v>8000</v>
      </c>
      <c r="D99" s="704">
        <v>0</v>
      </c>
      <c r="E99" s="712">
        <f t="shared" si="8"/>
        <v>8000</v>
      </c>
      <c r="F99" s="713">
        <f t="shared" si="5"/>
        <v>0</v>
      </c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</row>
    <row r="100" spans="1:40" s="16" customFormat="1" ht="12.75" customHeight="1" x14ac:dyDescent="0.2">
      <c r="A100" s="219">
        <v>343</v>
      </c>
      <c r="B100" s="346" t="s">
        <v>181</v>
      </c>
      <c r="C100" s="712">
        <v>10000</v>
      </c>
      <c r="D100" s="704"/>
      <c r="E100" s="712">
        <f t="shared" si="8"/>
        <v>10000</v>
      </c>
      <c r="F100" s="713">
        <f t="shared" si="5"/>
        <v>0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</row>
    <row r="101" spans="1:40" s="16" customFormat="1" ht="12.75" customHeight="1" x14ac:dyDescent="0.2">
      <c r="A101" s="541">
        <v>5</v>
      </c>
      <c r="B101" s="542" t="s">
        <v>347</v>
      </c>
      <c r="C101" s="736">
        <v>50000</v>
      </c>
      <c r="D101" s="735">
        <v>0</v>
      </c>
      <c r="E101" s="736">
        <f>C101+D101</f>
        <v>50000</v>
      </c>
      <c r="F101" s="737">
        <f t="shared" si="5"/>
        <v>0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</row>
    <row r="102" spans="1:40" s="16" customFormat="1" ht="12.75" customHeight="1" x14ac:dyDescent="0.2">
      <c r="A102" s="544">
        <v>54</v>
      </c>
      <c r="B102" s="545" t="s">
        <v>348</v>
      </c>
      <c r="C102" s="738">
        <v>50000</v>
      </c>
      <c r="D102" s="739">
        <v>0</v>
      </c>
      <c r="E102" s="738">
        <f>C102+D102</f>
        <v>50000</v>
      </c>
      <c r="F102" s="740">
        <f t="shared" si="5"/>
        <v>0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</row>
    <row r="103" spans="1:40" s="16" customFormat="1" ht="21.75" customHeight="1" x14ac:dyDescent="0.2">
      <c r="A103" s="543">
        <v>544</v>
      </c>
      <c r="B103" s="540" t="s">
        <v>349</v>
      </c>
      <c r="C103" s="770">
        <v>50000</v>
      </c>
      <c r="D103" s="742">
        <v>0</v>
      </c>
      <c r="E103" s="741">
        <f>C103+D103</f>
        <v>50000</v>
      </c>
      <c r="F103" s="743">
        <f t="shared" si="5"/>
        <v>0</v>
      </c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</row>
    <row r="104" spans="1:40" s="16" customFormat="1" ht="23.25" customHeight="1" x14ac:dyDescent="0.2">
      <c r="A104" s="535">
        <v>544</v>
      </c>
      <c r="B104" s="536" t="s">
        <v>349</v>
      </c>
      <c r="C104" s="744">
        <v>50000</v>
      </c>
      <c r="D104" s="715">
        <v>0</v>
      </c>
      <c r="E104" s="744">
        <f>C104+D104</f>
        <v>50000</v>
      </c>
      <c r="F104" s="745">
        <f t="shared" si="5"/>
        <v>0</v>
      </c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</row>
    <row r="105" spans="1:40" s="16" customFormat="1" ht="15" customHeight="1" x14ac:dyDescent="0.2">
      <c r="A105" s="220" t="s">
        <v>132</v>
      </c>
      <c r="B105" s="303" t="s">
        <v>137</v>
      </c>
      <c r="C105" s="415">
        <v>250000</v>
      </c>
      <c r="D105" s="452">
        <v>0</v>
      </c>
      <c r="E105" s="415">
        <f>C105+D105</f>
        <v>250000</v>
      </c>
      <c r="F105" s="637">
        <f t="shared" si="5"/>
        <v>0</v>
      </c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</row>
    <row r="106" spans="1:40" s="16" customFormat="1" ht="15" customHeight="1" x14ac:dyDescent="0.2">
      <c r="A106" s="221" t="s">
        <v>247</v>
      </c>
      <c r="B106" s="304" t="s">
        <v>135</v>
      </c>
      <c r="C106" s="411"/>
      <c r="D106" s="703"/>
      <c r="E106" s="411"/>
      <c r="F106" s="632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</row>
    <row r="107" spans="1:40" s="48" customFormat="1" ht="12.75" customHeight="1" x14ac:dyDescent="0.2">
      <c r="A107" s="222" t="s">
        <v>92</v>
      </c>
      <c r="B107" s="347" t="s">
        <v>115</v>
      </c>
      <c r="C107" s="412"/>
      <c r="D107" s="704"/>
      <c r="E107" s="412"/>
      <c r="F107" s="633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</row>
    <row r="108" spans="1:40" s="16" customFormat="1" ht="12.75" customHeight="1" x14ac:dyDescent="0.2">
      <c r="A108" s="223">
        <v>4</v>
      </c>
      <c r="B108" s="348" t="s">
        <v>123</v>
      </c>
      <c r="C108" s="416">
        <v>250000</v>
      </c>
      <c r="D108" s="460"/>
      <c r="E108" s="416">
        <f t="shared" ref="E108:E113" si="9">C108+D108</f>
        <v>250000</v>
      </c>
      <c r="F108" s="639">
        <f t="shared" si="5"/>
        <v>0</v>
      </c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</row>
    <row r="109" spans="1:40" s="16" customFormat="1" ht="12.75" customHeight="1" x14ac:dyDescent="0.2">
      <c r="A109" s="224">
        <v>41</v>
      </c>
      <c r="B109" s="349" t="s">
        <v>133</v>
      </c>
      <c r="C109" s="707">
        <v>250000</v>
      </c>
      <c r="D109" s="461">
        <v>0</v>
      </c>
      <c r="E109" s="707">
        <f t="shared" si="9"/>
        <v>250000</v>
      </c>
      <c r="F109" s="708">
        <f t="shared" si="5"/>
        <v>0</v>
      </c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</row>
    <row r="110" spans="1:40" s="16" customFormat="1" ht="12.75" customHeight="1" x14ac:dyDescent="0.2">
      <c r="A110" s="225">
        <v>412</v>
      </c>
      <c r="B110" s="335" t="s">
        <v>58</v>
      </c>
      <c r="C110" s="746">
        <v>250000</v>
      </c>
      <c r="D110" s="710">
        <v>0</v>
      </c>
      <c r="E110" s="746">
        <f t="shared" si="9"/>
        <v>250000</v>
      </c>
      <c r="F110" s="747">
        <f t="shared" si="5"/>
        <v>0</v>
      </c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</row>
    <row r="111" spans="1:40" s="48" customFormat="1" ht="12.75" customHeight="1" x14ac:dyDescent="0.2">
      <c r="A111" s="200">
        <v>412</v>
      </c>
      <c r="B111" s="333" t="s">
        <v>418</v>
      </c>
      <c r="C111" s="712">
        <v>150000</v>
      </c>
      <c r="D111" s="704">
        <v>0</v>
      </c>
      <c r="E111" s="712">
        <f t="shared" si="9"/>
        <v>150000</v>
      </c>
      <c r="F111" s="713">
        <f t="shared" si="5"/>
        <v>0</v>
      </c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</row>
    <row r="112" spans="1:40" s="16" customFormat="1" ht="17.25" customHeight="1" x14ac:dyDescent="0.2">
      <c r="A112" s="200">
        <v>412</v>
      </c>
      <c r="B112" s="333" t="s">
        <v>301</v>
      </c>
      <c r="C112" s="712">
        <v>100000</v>
      </c>
      <c r="D112" s="704">
        <v>0</v>
      </c>
      <c r="E112" s="712">
        <f t="shared" si="9"/>
        <v>100000</v>
      </c>
      <c r="F112" s="713">
        <f t="shared" si="5"/>
        <v>0</v>
      </c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</row>
    <row r="113" spans="1:40" s="16" customFormat="1" ht="15" customHeight="1" x14ac:dyDescent="0.2">
      <c r="A113" s="220" t="s">
        <v>132</v>
      </c>
      <c r="B113" s="303" t="s">
        <v>137</v>
      </c>
      <c r="C113" s="415">
        <v>0</v>
      </c>
      <c r="D113" s="452">
        <f>D116</f>
        <v>50000</v>
      </c>
      <c r="E113" s="415">
        <f t="shared" si="9"/>
        <v>50000</v>
      </c>
      <c r="F113" s="637">
        <v>0</v>
      </c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</row>
    <row r="114" spans="1:40" s="16" customFormat="1" ht="27" customHeight="1" x14ac:dyDescent="0.2">
      <c r="A114" s="221" t="s">
        <v>433</v>
      </c>
      <c r="B114" s="304" t="s">
        <v>490</v>
      </c>
      <c r="C114" s="411"/>
      <c r="D114" s="703"/>
      <c r="E114" s="411"/>
      <c r="F114" s="632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</row>
    <row r="115" spans="1:40" s="16" customFormat="1" ht="12.75" customHeight="1" x14ac:dyDescent="0.2">
      <c r="A115" s="222" t="s">
        <v>92</v>
      </c>
      <c r="B115" s="347" t="s">
        <v>115</v>
      </c>
      <c r="C115" s="412"/>
      <c r="D115" s="704"/>
      <c r="E115" s="412"/>
      <c r="F115" s="633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</row>
    <row r="116" spans="1:40" s="16" customFormat="1" ht="12.75" customHeight="1" x14ac:dyDescent="0.2">
      <c r="A116" s="223">
        <v>4</v>
      </c>
      <c r="B116" s="348" t="s">
        <v>123</v>
      </c>
      <c r="C116" s="416">
        <v>0</v>
      </c>
      <c r="D116" s="460">
        <f>D117</f>
        <v>50000</v>
      </c>
      <c r="E116" s="416">
        <f>C116+D116</f>
        <v>50000</v>
      </c>
      <c r="F116" s="639">
        <v>0</v>
      </c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</row>
    <row r="117" spans="1:40" s="16" customFormat="1" ht="12.75" customHeight="1" x14ac:dyDescent="0.2">
      <c r="A117" s="224">
        <v>42</v>
      </c>
      <c r="B117" s="349" t="s">
        <v>45</v>
      </c>
      <c r="C117" s="707">
        <v>0</v>
      </c>
      <c r="D117" s="461">
        <f>D118</f>
        <v>50000</v>
      </c>
      <c r="E117" s="707">
        <f>C117+D117</f>
        <v>50000</v>
      </c>
      <c r="F117" s="708">
        <v>0</v>
      </c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</row>
    <row r="118" spans="1:40" s="16" customFormat="1" ht="12.75" customHeight="1" x14ac:dyDescent="0.2">
      <c r="A118" s="225">
        <v>422</v>
      </c>
      <c r="B118" s="335" t="s">
        <v>484</v>
      </c>
      <c r="C118" s="746">
        <v>0</v>
      </c>
      <c r="D118" s="710">
        <f>D119</f>
        <v>50000</v>
      </c>
      <c r="E118" s="746">
        <f>C118+D118</f>
        <v>50000</v>
      </c>
      <c r="F118" s="747">
        <v>0</v>
      </c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</row>
    <row r="119" spans="1:40" s="42" customFormat="1" ht="12.75" customHeight="1" x14ac:dyDescent="0.2">
      <c r="A119" s="200">
        <v>422</v>
      </c>
      <c r="B119" s="333" t="s">
        <v>485</v>
      </c>
      <c r="C119" s="712">
        <v>0</v>
      </c>
      <c r="D119" s="704">
        <v>50000</v>
      </c>
      <c r="E119" s="712">
        <f>C119+D119</f>
        <v>50000</v>
      </c>
      <c r="F119" s="713">
        <v>0</v>
      </c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</row>
    <row r="120" spans="1:40" s="16" customFormat="1" ht="28.5" customHeight="1" x14ac:dyDescent="0.2">
      <c r="A120" s="226" t="s">
        <v>243</v>
      </c>
      <c r="B120" s="350"/>
      <c r="C120" s="410">
        <v>270000</v>
      </c>
      <c r="D120" s="451">
        <v>0</v>
      </c>
      <c r="E120" s="410">
        <f>E121+E128+E135+E142</f>
        <v>270000</v>
      </c>
      <c r="F120" s="638">
        <f t="shared" si="5"/>
        <v>0</v>
      </c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</row>
    <row r="121" spans="1:40" s="16" customFormat="1" ht="15" customHeight="1" x14ac:dyDescent="0.2">
      <c r="A121" s="227" t="s">
        <v>248</v>
      </c>
      <c r="B121" s="351" t="s">
        <v>140</v>
      </c>
      <c r="C121" s="411">
        <v>30000</v>
      </c>
      <c r="D121" s="452">
        <v>0</v>
      </c>
      <c r="E121" s="411">
        <f>C121+D121</f>
        <v>30000</v>
      </c>
      <c r="F121" s="632">
        <f t="shared" si="5"/>
        <v>0</v>
      </c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</row>
    <row r="122" spans="1:40" s="48" customFormat="1" ht="12.75" customHeight="1" x14ac:dyDescent="0.2">
      <c r="A122" s="228"/>
      <c r="B122" s="304" t="s">
        <v>135</v>
      </c>
      <c r="C122" s="413"/>
      <c r="D122" s="703"/>
      <c r="E122" s="413"/>
      <c r="F122" s="635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</row>
    <row r="123" spans="1:40" s="48" customFormat="1" ht="12.75" customHeight="1" x14ac:dyDescent="0.2">
      <c r="A123" s="229" t="s">
        <v>97</v>
      </c>
      <c r="B123" s="328" t="s">
        <v>114</v>
      </c>
      <c r="C123" s="412"/>
      <c r="D123" s="704"/>
      <c r="E123" s="412"/>
      <c r="F123" s="633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</row>
    <row r="124" spans="1:40" s="4" customFormat="1" ht="12.75" customHeight="1" x14ac:dyDescent="0.2">
      <c r="A124" s="204">
        <v>3</v>
      </c>
      <c r="B124" s="329" t="s">
        <v>61</v>
      </c>
      <c r="C124" s="705">
        <v>30000</v>
      </c>
      <c r="D124" s="460"/>
      <c r="E124" s="705">
        <f>C124+D124</f>
        <v>30000</v>
      </c>
      <c r="F124" s="706">
        <f t="shared" si="5"/>
        <v>0</v>
      </c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</row>
    <row r="125" spans="1:40" s="4" customFormat="1" ht="12.75" customHeight="1" x14ac:dyDescent="0.2">
      <c r="A125" s="197">
        <v>32</v>
      </c>
      <c r="B125" s="330" t="s">
        <v>30</v>
      </c>
      <c r="C125" s="707">
        <v>30000</v>
      </c>
      <c r="D125" s="461">
        <v>0</v>
      </c>
      <c r="E125" s="707">
        <f>C125+D125</f>
        <v>30000</v>
      </c>
      <c r="F125" s="708">
        <f t="shared" si="5"/>
        <v>0</v>
      </c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</row>
    <row r="126" spans="1:40" ht="12.75" customHeight="1" x14ac:dyDescent="0.2">
      <c r="A126" s="230">
        <v>323</v>
      </c>
      <c r="B126" s="352" t="s">
        <v>33</v>
      </c>
      <c r="C126" s="746">
        <v>30000</v>
      </c>
      <c r="D126" s="710">
        <v>0</v>
      </c>
      <c r="E126" s="746">
        <f>C126+D126</f>
        <v>30000</v>
      </c>
      <c r="F126" s="747">
        <f t="shared" si="5"/>
        <v>0</v>
      </c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</row>
    <row r="127" spans="1:40" ht="15" customHeight="1" x14ac:dyDescent="0.2">
      <c r="A127" s="231">
        <v>323</v>
      </c>
      <c r="B127" s="353" t="s">
        <v>33</v>
      </c>
      <c r="C127" s="412">
        <v>30000</v>
      </c>
      <c r="D127" s="704">
        <v>0</v>
      </c>
      <c r="E127" s="412">
        <f>C127+D127</f>
        <v>30000</v>
      </c>
      <c r="F127" s="633">
        <f t="shared" si="5"/>
        <v>0</v>
      </c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</row>
    <row r="128" spans="1:40" s="50" customFormat="1" ht="15" customHeight="1" x14ac:dyDescent="0.2">
      <c r="A128" s="227" t="s">
        <v>193</v>
      </c>
      <c r="B128" s="88" t="s">
        <v>419</v>
      </c>
      <c r="C128" s="411">
        <v>100000</v>
      </c>
      <c r="D128" s="452">
        <v>0</v>
      </c>
      <c r="E128" s="411">
        <f>C128+D128</f>
        <v>100000</v>
      </c>
      <c r="F128" s="632">
        <f t="shared" si="5"/>
        <v>0</v>
      </c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</row>
    <row r="129" spans="1:40" s="50" customFormat="1" ht="12.75" customHeight="1" x14ac:dyDescent="0.2">
      <c r="A129" s="228" t="s">
        <v>300</v>
      </c>
      <c r="B129" s="304" t="s">
        <v>135</v>
      </c>
      <c r="C129" s="411"/>
      <c r="D129" s="703"/>
      <c r="E129" s="411"/>
      <c r="F129" s="632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</row>
    <row r="130" spans="1:40" ht="12.75" customHeight="1" x14ac:dyDescent="0.2">
      <c r="A130" s="232" t="s">
        <v>95</v>
      </c>
      <c r="B130" s="328" t="s">
        <v>115</v>
      </c>
      <c r="C130" s="412"/>
      <c r="D130" s="704"/>
      <c r="E130" s="412"/>
      <c r="F130" s="633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</row>
    <row r="131" spans="1:40" ht="12.75" customHeight="1" x14ac:dyDescent="0.2">
      <c r="A131" s="223">
        <v>4</v>
      </c>
      <c r="B131" s="348" t="s">
        <v>123</v>
      </c>
      <c r="C131" s="705">
        <v>100000</v>
      </c>
      <c r="D131" s="460">
        <v>0</v>
      </c>
      <c r="E131" s="705">
        <f>C131+D131</f>
        <v>100000</v>
      </c>
      <c r="F131" s="706">
        <f t="shared" si="5"/>
        <v>0</v>
      </c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</row>
    <row r="132" spans="1:40" s="50" customFormat="1" ht="12.75" customHeight="1" x14ac:dyDescent="0.2">
      <c r="A132" s="233">
        <v>42</v>
      </c>
      <c r="B132" s="349" t="s">
        <v>138</v>
      </c>
      <c r="C132" s="707">
        <v>100000</v>
      </c>
      <c r="D132" s="461">
        <v>0</v>
      </c>
      <c r="E132" s="707">
        <f>C132+D132</f>
        <v>100000</v>
      </c>
      <c r="F132" s="708">
        <f t="shared" ref="F132:F209" si="10">(E132/C132)-1</f>
        <v>0</v>
      </c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</row>
    <row r="133" spans="1:40" ht="12.75" customHeight="1" x14ac:dyDescent="0.2">
      <c r="A133" s="234">
        <v>421</v>
      </c>
      <c r="B133" s="352" t="s">
        <v>42</v>
      </c>
      <c r="C133" s="746">
        <v>100000</v>
      </c>
      <c r="D133" s="710">
        <v>0</v>
      </c>
      <c r="E133" s="746">
        <f>C133+D133</f>
        <v>100000</v>
      </c>
      <c r="F133" s="747">
        <f t="shared" si="10"/>
        <v>0</v>
      </c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</row>
    <row r="134" spans="1:40" s="59" customFormat="1" ht="15" customHeight="1" x14ac:dyDescent="0.2">
      <c r="A134" s="235">
        <v>421</v>
      </c>
      <c r="B134" s="328" t="s">
        <v>42</v>
      </c>
      <c r="C134" s="412">
        <v>100000</v>
      </c>
      <c r="D134" s="704">
        <v>0</v>
      </c>
      <c r="E134" s="412">
        <f>C134+D134</f>
        <v>100000</v>
      </c>
      <c r="F134" s="633">
        <f t="shared" si="10"/>
        <v>0</v>
      </c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</row>
    <row r="135" spans="1:40" ht="26.25" customHeight="1" x14ac:dyDescent="0.2">
      <c r="A135" s="227" t="s">
        <v>193</v>
      </c>
      <c r="B135" s="88" t="s">
        <v>442</v>
      </c>
      <c r="C135" s="411">
        <v>130000</v>
      </c>
      <c r="D135" s="452">
        <v>0</v>
      </c>
      <c r="E135" s="411">
        <f>C135+D135</f>
        <v>130000</v>
      </c>
      <c r="F135" s="632">
        <v>1</v>
      </c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</row>
    <row r="136" spans="1:40" ht="12.75" customHeight="1" x14ac:dyDescent="0.2">
      <c r="A136" s="228" t="s">
        <v>441</v>
      </c>
      <c r="B136" s="304" t="s">
        <v>135</v>
      </c>
      <c r="C136" s="411"/>
      <c r="D136" s="703"/>
      <c r="E136" s="411"/>
      <c r="F136" s="632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</row>
    <row r="137" spans="1:40" ht="12.75" customHeight="1" x14ac:dyDescent="0.2">
      <c r="A137" s="232" t="s">
        <v>95</v>
      </c>
      <c r="B137" s="328" t="s">
        <v>115</v>
      </c>
      <c r="C137" s="412"/>
      <c r="D137" s="704"/>
      <c r="E137" s="412"/>
      <c r="F137" s="633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</row>
    <row r="138" spans="1:40" ht="26.25" customHeight="1" x14ac:dyDescent="0.2">
      <c r="A138" s="223">
        <v>4</v>
      </c>
      <c r="B138" s="348" t="s">
        <v>123</v>
      </c>
      <c r="C138" s="705">
        <v>130000</v>
      </c>
      <c r="D138" s="460"/>
      <c r="E138" s="705">
        <f>C138+D138</f>
        <v>130000</v>
      </c>
      <c r="F138" s="706">
        <v>1</v>
      </c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</row>
    <row r="139" spans="1:40" ht="20.100000000000001" customHeight="1" x14ac:dyDescent="0.2">
      <c r="A139" s="233">
        <v>42</v>
      </c>
      <c r="B139" s="349" t="s">
        <v>138</v>
      </c>
      <c r="C139" s="707">
        <v>130000</v>
      </c>
      <c r="D139" s="461">
        <v>0</v>
      </c>
      <c r="E139" s="707">
        <f>C139+D139</f>
        <v>130000</v>
      </c>
      <c r="F139" s="708">
        <v>1</v>
      </c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</row>
    <row r="140" spans="1:40" ht="15" customHeight="1" x14ac:dyDescent="0.2">
      <c r="A140" s="234">
        <v>421</v>
      </c>
      <c r="B140" s="352" t="s">
        <v>42</v>
      </c>
      <c r="C140" s="746">
        <v>130000</v>
      </c>
      <c r="D140" s="710">
        <v>0</v>
      </c>
      <c r="E140" s="746">
        <f>C140+D140</f>
        <v>130000</v>
      </c>
      <c r="F140" s="747">
        <v>1</v>
      </c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</row>
    <row r="141" spans="1:40" ht="15" customHeight="1" x14ac:dyDescent="0.2">
      <c r="A141" s="235">
        <v>421</v>
      </c>
      <c r="B141" s="328" t="s">
        <v>42</v>
      </c>
      <c r="C141" s="412">
        <v>130000</v>
      </c>
      <c r="D141" s="704">
        <v>0</v>
      </c>
      <c r="E141" s="412">
        <f>C141+D141</f>
        <v>130000</v>
      </c>
      <c r="F141" s="633">
        <v>1</v>
      </c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</row>
    <row r="142" spans="1:40" ht="12.75" customHeight="1" x14ac:dyDescent="0.2">
      <c r="A142" s="227" t="s">
        <v>193</v>
      </c>
      <c r="B142" s="88" t="s">
        <v>464</v>
      </c>
      <c r="C142" s="411">
        <v>10000</v>
      </c>
      <c r="D142" s="452">
        <v>0</v>
      </c>
      <c r="E142" s="411">
        <f>C142+D142</f>
        <v>10000</v>
      </c>
      <c r="F142" s="632">
        <v>1</v>
      </c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</row>
    <row r="143" spans="1:40" ht="12.75" customHeight="1" x14ac:dyDescent="0.2">
      <c r="A143" s="228" t="s">
        <v>463</v>
      </c>
      <c r="B143" s="304" t="s">
        <v>135</v>
      </c>
      <c r="C143" s="411"/>
      <c r="D143" s="703"/>
      <c r="E143" s="411"/>
      <c r="F143" s="632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</row>
    <row r="144" spans="1:40" ht="12.75" customHeight="1" x14ac:dyDescent="0.2">
      <c r="A144" s="232" t="s">
        <v>95</v>
      </c>
      <c r="B144" s="328" t="s">
        <v>115</v>
      </c>
      <c r="C144" s="412"/>
      <c r="D144" s="704"/>
      <c r="E144" s="412"/>
      <c r="F144" s="633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</row>
    <row r="145" spans="1:40" ht="24" customHeight="1" x14ac:dyDescent="0.2">
      <c r="A145" s="223">
        <v>4</v>
      </c>
      <c r="B145" s="348" t="s">
        <v>123</v>
      </c>
      <c r="C145" s="705">
        <v>10000</v>
      </c>
      <c r="D145" s="460">
        <v>0</v>
      </c>
      <c r="E145" s="705">
        <f t="shared" ref="E145:E150" si="11">C145+D145</f>
        <v>10000</v>
      </c>
      <c r="F145" s="706">
        <v>1</v>
      </c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</row>
    <row r="146" spans="1:40" ht="12.75" customHeight="1" x14ac:dyDescent="0.2">
      <c r="A146" s="233">
        <v>42</v>
      </c>
      <c r="B146" s="349" t="s">
        <v>138</v>
      </c>
      <c r="C146" s="707">
        <v>10000</v>
      </c>
      <c r="D146" s="461">
        <v>0</v>
      </c>
      <c r="E146" s="707">
        <f t="shared" si="11"/>
        <v>10000</v>
      </c>
      <c r="F146" s="708">
        <v>1</v>
      </c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</row>
    <row r="147" spans="1:40" ht="12.75" customHeight="1" x14ac:dyDescent="0.2">
      <c r="A147" s="234">
        <v>422</v>
      </c>
      <c r="B147" s="352" t="s">
        <v>465</v>
      </c>
      <c r="C147" s="746">
        <v>10000</v>
      </c>
      <c r="D147" s="710">
        <v>0</v>
      </c>
      <c r="E147" s="746">
        <f t="shared" si="11"/>
        <v>10000</v>
      </c>
      <c r="F147" s="747">
        <v>1</v>
      </c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</row>
    <row r="148" spans="1:40" ht="12.75" customHeight="1" x14ac:dyDescent="0.2">
      <c r="A148" s="235">
        <v>422</v>
      </c>
      <c r="B148" s="328" t="s">
        <v>466</v>
      </c>
      <c r="C148" s="412">
        <v>10000</v>
      </c>
      <c r="D148" s="704">
        <v>0</v>
      </c>
      <c r="E148" s="412">
        <f t="shared" si="11"/>
        <v>10000</v>
      </c>
      <c r="F148" s="633">
        <v>1</v>
      </c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</row>
    <row r="149" spans="1:40" ht="15" customHeight="1" x14ac:dyDescent="0.2">
      <c r="A149" s="871" t="s">
        <v>305</v>
      </c>
      <c r="B149" s="872"/>
      <c r="C149" s="410">
        <v>95000</v>
      </c>
      <c r="D149" s="451">
        <v>0</v>
      </c>
      <c r="E149" s="410">
        <f>E150+E159</f>
        <v>95000</v>
      </c>
      <c r="F149" s="638">
        <f t="shared" si="10"/>
        <v>0</v>
      </c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</row>
    <row r="150" spans="1:40" ht="15" customHeight="1" x14ac:dyDescent="0.2">
      <c r="A150" s="220" t="s">
        <v>132</v>
      </c>
      <c r="B150" s="303" t="s">
        <v>306</v>
      </c>
      <c r="C150" s="415">
        <v>55000</v>
      </c>
      <c r="D150" s="452">
        <v>0</v>
      </c>
      <c r="E150" s="415">
        <f t="shared" si="11"/>
        <v>55000</v>
      </c>
      <c r="F150" s="637">
        <f t="shared" si="10"/>
        <v>0</v>
      </c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</row>
    <row r="151" spans="1:40" ht="12.75" customHeight="1" x14ac:dyDescent="0.2">
      <c r="A151" s="221" t="s">
        <v>307</v>
      </c>
      <c r="B151" s="304" t="s">
        <v>135</v>
      </c>
      <c r="C151" s="411"/>
      <c r="D151" s="703"/>
      <c r="E151" s="411"/>
      <c r="F151" s="632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</row>
    <row r="152" spans="1:40" ht="12.75" customHeight="1" x14ac:dyDescent="0.2">
      <c r="A152" s="222" t="s">
        <v>136</v>
      </c>
      <c r="B152" s="328" t="s">
        <v>115</v>
      </c>
      <c r="C152" s="412"/>
      <c r="D152" s="704"/>
      <c r="E152" s="412"/>
      <c r="F152" s="633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</row>
    <row r="153" spans="1:40" ht="12.75" customHeight="1" x14ac:dyDescent="0.2">
      <c r="A153" s="223">
        <v>4</v>
      </c>
      <c r="B153" s="348" t="s">
        <v>123</v>
      </c>
      <c r="C153" s="416">
        <v>55000</v>
      </c>
      <c r="D153" s="460">
        <v>0</v>
      </c>
      <c r="E153" s="416">
        <f t="shared" ref="E153:E159" si="12">C153+D153</f>
        <v>55000</v>
      </c>
      <c r="F153" s="639">
        <f t="shared" si="10"/>
        <v>0</v>
      </c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</row>
    <row r="154" spans="1:40" ht="12.75" customHeight="1" x14ac:dyDescent="0.2">
      <c r="A154" s="233">
        <v>42</v>
      </c>
      <c r="B154" s="349" t="s">
        <v>138</v>
      </c>
      <c r="C154" s="417">
        <v>55000</v>
      </c>
      <c r="D154" s="461">
        <v>0</v>
      </c>
      <c r="E154" s="417">
        <f t="shared" si="12"/>
        <v>55000</v>
      </c>
      <c r="F154" s="640">
        <f t="shared" si="10"/>
        <v>0</v>
      </c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</row>
    <row r="155" spans="1:40" ht="12.75" customHeight="1" x14ac:dyDescent="0.2">
      <c r="A155" s="230">
        <v>422</v>
      </c>
      <c r="B155" s="352" t="s">
        <v>43</v>
      </c>
      <c r="C155" s="418">
        <v>30000</v>
      </c>
      <c r="D155" s="710">
        <v>0</v>
      </c>
      <c r="E155" s="418">
        <f t="shared" si="12"/>
        <v>30000</v>
      </c>
      <c r="F155" s="641">
        <f t="shared" si="10"/>
        <v>0</v>
      </c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</row>
    <row r="156" spans="1:40" ht="20.100000000000001" customHeight="1" x14ac:dyDescent="0.2">
      <c r="A156" s="305">
        <v>422</v>
      </c>
      <c r="B156" s="354" t="s">
        <v>308</v>
      </c>
      <c r="C156" s="419">
        <v>30000</v>
      </c>
      <c r="D156" s="704">
        <v>0</v>
      </c>
      <c r="E156" s="419">
        <f t="shared" si="12"/>
        <v>30000</v>
      </c>
      <c r="F156" s="642">
        <f t="shared" si="10"/>
        <v>0</v>
      </c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</row>
    <row r="157" spans="1:40" ht="20.100000000000001" customHeight="1" x14ac:dyDescent="0.2">
      <c r="A157" s="230">
        <v>426</v>
      </c>
      <c r="B157" s="352" t="s">
        <v>309</v>
      </c>
      <c r="C157" s="418">
        <v>25000</v>
      </c>
      <c r="D157" s="710">
        <v>0</v>
      </c>
      <c r="E157" s="418">
        <f t="shared" si="12"/>
        <v>25000</v>
      </c>
      <c r="F157" s="641">
        <f t="shared" si="10"/>
        <v>0</v>
      </c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</row>
    <row r="158" spans="1:40" x14ac:dyDescent="0.2">
      <c r="A158" s="305">
        <v>426</v>
      </c>
      <c r="B158" s="354" t="s">
        <v>134</v>
      </c>
      <c r="C158" s="419">
        <v>25000</v>
      </c>
      <c r="D158" s="704">
        <v>0</v>
      </c>
      <c r="E158" s="419">
        <f t="shared" si="12"/>
        <v>25000</v>
      </c>
      <c r="F158" s="642">
        <f t="shared" si="10"/>
        <v>0</v>
      </c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</row>
    <row r="159" spans="1:40" ht="15" customHeight="1" x14ac:dyDescent="0.2">
      <c r="A159" s="220" t="s">
        <v>132</v>
      </c>
      <c r="B159" s="303" t="s">
        <v>306</v>
      </c>
      <c r="C159" s="415">
        <v>40000</v>
      </c>
      <c r="D159" s="452">
        <v>0</v>
      </c>
      <c r="E159" s="415">
        <f t="shared" si="12"/>
        <v>40000</v>
      </c>
      <c r="F159" s="637">
        <v>0</v>
      </c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</row>
    <row r="160" spans="1:40" ht="12.75" customHeight="1" x14ac:dyDescent="0.2">
      <c r="A160" s="221" t="s">
        <v>472</v>
      </c>
      <c r="B160" s="304" t="s">
        <v>135</v>
      </c>
      <c r="C160" s="411"/>
      <c r="D160" s="703"/>
      <c r="E160" s="411"/>
      <c r="F160" s="632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</row>
    <row r="161" spans="1:40" ht="12.75" customHeight="1" x14ac:dyDescent="0.2">
      <c r="A161" s="222" t="s">
        <v>136</v>
      </c>
      <c r="B161" s="328" t="s">
        <v>115</v>
      </c>
      <c r="C161" s="412"/>
      <c r="D161" s="704"/>
      <c r="E161" s="412"/>
      <c r="F161" s="633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</row>
    <row r="162" spans="1:40" ht="12.75" customHeight="1" x14ac:dyDescent="0.2">
      <c r="A162" s="223">
        <v>4</v>
      </c>
      <c r="B162" s="348" t="s">
        <v>123</v>
      </c>
      <c r="C162" s="416">
        <v>40000</v>
      </c>
      <c r="D162" s="460">
        <v>0</v>
      </c>
      <c r="E162" s="416">
        <f t="shared" ref="E162:E165" si="13">C162+D162</f>
        <v>40000</v>
      </c>
      <c r="F162" s="639">
        <v>0</v>
      </c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</row>
    <row r="163" spans="1:40" ht="12.75" customHeight="1" x14ac:dyDescent="0.2">
      <c r="A163" s="233">
        <v>42</v>
      </c>
      <c r="B163" s="349" t="s">
        <v>138</v>
      </c>
      <c r="C163" s="417">
        <v>40000</v>
      </c>
      <c r="D163" s="461">
        <v>0</v>
      </c>
      <c r="E163" s="417">
        <f t="shared" si="13"/>
        <v>40000</v>
      </c>
      <c r="F163" s="640">
        <v>0</v>
      </c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</row>
    <row r="164" spans="1:40" ht="12.75" customHeight="1" x14ac:dyDescent="0.2">
      <c r="A164" s="230">
        <v>422</v>
      </c>
      <c r="B164" s="352" t="s">
        <v>43</v>
      </c>
      <c r="C164" s="418">
        <v>40000</v>
      </c>
      <c r="D164" s="710">
        <v>0</v>
      </c>
      <c r="E164" s="418">
        <f t="shared" si="13"/>
        <v>40000</v>
      </c>
      <c r="F164" s="641">
        <v>0</v>
      </c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</row>
    <row r="165" spans="1:40" ht="22.5" customHeight="1" x14ac:dyDescent="0.2">
      <c r="A165" s="305">
        <v>422</v>
      </c>
      <c r="B165" s="354" t="s">
        <v>473</v>
      </c>
      <c r="C165" s="419">
        <v>40000</v>
      </c>
      <c r="D165" s="704">
        <v>0</v>
      </c>
      <c r="E165" s="419">
        <f t="shared" si="13"/>
        <v>40000</v>
      </c>
      <c r="F165" s="642">
        <v>0</v>
      </c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</row>
    <row r="166" spans="1:40" ht="12.75" customHeight="1" x14ac:dyDescent="0.2">
      <c r="A166" s="236" t="s">
        <v>310</v>
      </c>
      <c r="B166" s="355"/>
      <c r="C166" s="420">
        <v>800000</v>
      </c>
      <c r="D166" s="451">
        <v>0</v>
      </c>
      <c r="E166" s="420">
        <f>E167+E174+E181+E188</f>
        <v>800000</v>
      </c>
      <c r="F166" s="644">
        <f t="shared" si="10"/>
        <v>0</v>
      </c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</row>
    <row r="167" spans="1:40" ht="12.75" customHeight="1" x14ac:dyDescent="0.2">
      <c r="A167" s="227" t="s">
        <v>193</v>
      </c>
      <c r="B167" s="88" t="s">
        <v>409</v>
      </c>
      <c r="C167" s="411">
        <v>0</v>
      </c>
      <c r="D167" s="452">
        <v>0</v>
      </c>
      <c r="E167" s="411">
        <f>C167+D167</f>
        <v>0</v>
      </c>
      <c r="F167" s="632">
        <v>0</v>
      </c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</row>
    <row r="168" spans="1:40" ht="12.75" customHeight="1" x14ac:dyDescent="0.2">
      <c r="A168" s="228" t="s">
        <v>311</v>
      </c>
      <c r="B168" s="304" t="s">
        <v>271</v>
      </c>
      <c r="C168" s="411"/>
      <c r="D168" s="703"/>
      <c r="E168" s="411"/>
      <c r="F168" s="632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</row>
    <row r="169" spans="1:40" ht="12.75" customHeight="1" x14ac:dyDescent="0.2">
      <c r="A169" s="232" t="s">
        <v>95</v>
      </c>
      <c r="B169" s="328" t="s">
        <v>115</v>
      </c>
      <c r="C169" s="412"/>
      <c r="D169" s="704"/>
      <c r="E169" s="412"/>
      <c r="F169" s="633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</row>
    <row r="170" spans="1:40" ht="18" customHeight="1" x14ac:dyDescent="0.2">
      <c r="A170" s="223">
        <v>4</v>
      </c>
      <c r="B170" s="348" t="s">
        <v>123</v>
      </c>
      <c r="C170" s="705">
        <v>0</v>
      </c>
      <c r="D170" s="460">
        <v>0</v>
      </c>
      <c r="E170" s="705">
        <f>C170+D170</f>
        <v>0</v>
      </c>
      <c r="F170" s="706">
        <v>0</v>
      </c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</row>
    <row r="171" spans="1:40" ht="15" customHeight="1" x14ac:dyDescent="0.2">
      <c r="A171" s="233">
        <v>42</v>
      </c>
      <c r="B171" s="349" t="s">
        <v>138</v>
      </c>
      <c r="C171" s="707">
        <v>0</v>
      </c>
      <c r="D171" s="461">
        <v>0</v>
      </c>
      <c r="E171" s="707">
        <f>C171+D171</f>
        <v>0</v>
      </c>
      <c r="F171" s="708">
        <v>0</v>
      </c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</row>
    <row r="172" spans="1:40" ht="29.25" customHeight="1" x14ac:dyDescent="0.2">
      <c r="A172" s="234">
        <v>421</v>
      </c>
      <c r="B172" s="352" t="s">
        <v>42</v>
      </c>
      <c r="C172" s="746">
        <v>0</v>
      </c>
      <c r="D172" s="710">
        <v>0</v>
      </c>
      <c r="E172" s="746">
        <f>C172+D172</f>
        <v>0</v>
      </c>
      <c r="F172" s="747">
        <v>0</v>
      </c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</row>
    <row r="173" spans="1:40" ht="30" customHeight="1" x14ac:dyDescent="0.2">
      <c r="A173" s="235">
        <v>421</v>
      </c>
      <c r="B173" s="328" t="s">
        <v>333</v>
      </c>
      <c r="C173" s="412">
        <v>0</v>
      </c>
      <c r="D173" s="704">
        <v>0</v>
      </c>
      <c r="E173" s="412">
        <f>C173+D173</f>
        <v>0</v>
      </c>
      <c r="F173" s="633">
        <v>0</v>
      </c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</row>
    <row r="174" spans="1:40" ht="12.75" customHeight="1" x14ac:dyDescent="0.2">
      <c r="A174" s="227" t="s">
        <v>193</v>
      </c>
      <c r="B174" s="88" t="s">
        <v>334</v>
      </c>
      <c r="C174" s="411">
        <v>0</v>
      </c>
      <c r="D174" s="452">
        <v>0</v>
      </c>
      <c r="E174" s="411">
        <f>C174+D174</f>
        <v>0</v>
      </c>
      <c r="F174" s="632">
        <v>0</v>
      </c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</row>
    <row r="175" spans="1:40" ht="12.75" customHeight="1" x14ac:dyDescent="0.2">
      <c r="A175" s="228" t="s">
        <v>323</v>
      </c>
      <c r="B175" s="304" t="s">
        <v>271</v>
      </c>
      <c r="C175" s="411"/>
      <c r="D175" s="703"/>
      <c r="E175" s="411"/>
      <c r="F175" s="632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</row>
    <row r="176" spans="1:40" ht="12.75" customHeight="1" x14ac:dyDescent="0.2">
      <c r="A176" s="232" t="s">
        <v>95</v>
      </c>
      <c r="B176" s="328" t="s">
        <v>115</v>
      </c>
      <c r="C176" s="412"/>
      <c r="D176" s="704"/>
      <c r="E176" s="412"/>
      <c r="F176" s="633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</row>
    <row r="177" spans="1:40" ht="16.5" customHeight="1" x14ac:dyDescent="0.2">
      <c r="A177" s="223">
        <v>4</v>
      </c>
      <c r="B177" s="348" t="s">
        <v>123</v>
      </c>
      <c r="C177" s="705">
        <v>0</v>
      </c>
      <c r="D177" s="460">
        <v>0</v>
      </c>
      <c r="E177" s="705">
        <f>C177+D177</f>
        <v>0</v>
      </c>
      <c r="F177" s="706">
        <v>0</v>
      </c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</row>
    <row r="178" spans="1:40" ht="15" customHeight="1" x14ac:dyDescent="0.2">
      <c r="A178" s="233">
        <v>42</v>
      </c>
      <c r="B178" s="349" t="s">
        <v>138</v>
      </c>
      <c r="C178" s="707">
        <v>0</v>
      </c>
      <c r="D178" s="461"/>
      <c r="E178" s="707">
        <f>C178+D178</f>
        <v>0</v>
      </c>
      <c r="F178" s="708">
        <v>0</v>
      </c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</row>
    <row r="179" spans="1:40" ht="24.75" customHeight="1" x14ac:dyDescent="0.2">
      <c r="A179" s="234">
        <v>421</v>
      </c>
      <c r="B179" s="352" t="s">
        <v>42</v>
      </c>
      <c r="C179" s="746">
        <v>0</v>
      </c>
      <c r="D179" s="710">
        <v>0</v>
      </c>
      <c r="E179" s="746">
        <f>C179+D179</f>
        <v>0</v>
      </c>
      <c r="F179" s="747">
        <v>0</v>
      </c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</row>
    <row r="180" spans="1:40" ht="12.75" customHeight="1" x14ac:dyDescent="0.2">
      <c r="A180" s="235">
        <v>421</v>
      </c>
      <c r="B180" s="328" t="s">
        <v>333</v>
      </c>
      <c r="C180" s="412">
        <v>0</v>
      </c>
      <c r="D180" s="704">
        <v>0</v>
      </c>
      <c r="E180" s="412">
        <f>C180+D180</f>
        <v>0</v>
      </c>
      <c r="F180" s="633">
        <v>0</v>
      </c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</row>
    <row r="181" spans="1:40" ht="12.75" customHeight="1" x14ac:dyDescent="0.2">
      <c r="A181" s="227" t="s">
        <v>193</v>
      </c>
      <c r="B181" s="514" t="s">
        <v>353</v>
      </c>
      <c r="C181" s="411">
        <v>0</v>
      </c>
      <c r="D181" s="452">
        <v>0</v>
      </c>
      <c r="E181" s="411">
        <f>C181+D181</f>
        <v>0</v>
      </c>
      <c r="F181" s="632">
        <v>0</v>
      </c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</row>
    <row r="182" spans="1:40" ht="12.75" customHeight="1" x14ac:dyDescent="0.2">
      <c r="A182" s="228" t="s">
        <v>324</v>
      </c>
      <c r="B182" s="304" t="s">
        <v>271</v>
      </c>
      <c r="C182" s="411"/>
      <c r="D182" s="703"/>
      <c r="E182" s="411"/>
      <c r="F182" s="632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</row>
    <row r="183" spans="1:40" ht="21.75" customHeight="1" x14ac:dyDescent="0.2">
      <c r="A183" s="232" t="s">
        <v>95</v>
      </c>
      <c r="B183" s="328" t="s">
        <v>115</v>
      </c>
      <c r="C183" s="412"/>
      <c r="D183" s="704"/>
      <c r="E183" s="412"/>
      <c r="F183" s="633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</row>
    <row r="184" spans="1:40" ht="15" customHeight="1" x14ac:dyDescent="0.2">
      <c r="A184" s="223">
        <v>4</v>
      </c>
      <c r="B184" s="348" t="s">
        <v>123</v>
      </c>
      <c r="C184" s="705">
        <v>0</v>
      </c>
      <c r="D184" s="460">
        <v>0</v>
      </c>
      <c r="E184" s="705">
        <f>C184+D184</f>
        <v>0</v>
      </c>
      <c r="F184" s="706">
        <v>0</v>
      </c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</row>
    <row r="185" spans="1:40" ht="27.75" customHeight="1" x14ac:dyDescent="0.2">
      <c r="A185" s="233">
        <v>42</v>
      </c>
      <c r="B185" s="349" t="s">
        <v>138</v>
      </c>
      <c r="C185" s="707">
        <v>0</v>
      </c>
      <c r="D185" s="461">
        <v>0</v>
      </c>
      <c r="E185" s="707">
        <f>C185+D185</f>
        <v>0</v>
      </c>
      <c r="F185" s="708">
        <v>0</v>
      </c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</row>
    <row r="186" spans="1:40" ht="12.75" customHeight="1" x14ac:dyDescent="0.2">
      <c r="A186" s="234">
        <v>421</v>
      </c>
      <c r="B186" s="352" t="s">
        <v>42</v>
      </c>
      <c r="C186" s="746">
        <v>0</v>
      </c>
      <c r="D186" s="710">
        <v>0</v>
      </c>
      <c r="E186" s="746">
        <f>C186+D186</f>
        <v>0</v>
      </c>
      <c r="F186" s="747">
        <v>0</v>
      </c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</row>
    <row r="187" spans="1:40" ht="12.75" customHeight="1" x14ac:dyDescent="0.2">
      <c r="A187" s="235">
        <v>421</v>
      </c>
      <c r="B187" s="328" t="s">
        <v>333</v>
      </c>
      <c r="C187" s="412">
        <v>0</v>
      </c>
      <c r="D187" s="704">
        <v>0</v>
      </c>
      <c r="E187" s="412">
        <f>C187+D187</f>
        <v>0</v>
      </c>
      <c r="F187" s="633">
        <v>0</v>
      </c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</row>
    <row r="188" spans="1:40" ht="12.75" customHeight="1" x14ac:dyDescent="0.2">
      <c r="A188" s="227" t="s">
        <v>193</v>
      </c>
      <c r="B188" s="514" t="s">
        <v>459</v>
      </c>
      <c r="C188" s="411">
        <v>800000</v>
      </c>
      <c r="D188" s="452">
        <v>0</v>
      </c>
      <c r="E188" s="411">
        <f>C188+D188</f>
        <v>800000</v>
      </c>
      <c r="F188" s="632">
        <f t="shared" si="10"/>
        <v>0</v>
      </c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</row>
    <row r="189" spans="1:40" ht="12.75" customHeight="1" x14ac:dyDescent="0.2">
      <c r="A189" s="228" t="s">
        <v>462</v>
      </c>
      <c r="B189" s="304" t="s">
        <v>271</v>
      </c>
      <c r="C189" s="411"/>
      <c r="D189" s="703"/>
      <c r="E189" s="411"/>
      <c r="F189" s="632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</row>
    <row r="190" spans="1:40" ht="23.25" customHeight="1" x14ac:dyDescent="0.2">
      <c r="A190" s="232" t="s">
        <v>95</v>
      </c>
      <c r="B190" s="328" t="s">
        <v>115</v>
      </c>
      <c r="C190" s="412"/>
      <c r="D190" s="704"/>
      <c r="E190" s="412"/>
      <c r="F190" s="633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</row>
    <row r="191" spans="1:40" ht="15" customHeight="1" x14ac:dyDescent="0.2">
      <c r="A191" s="223">
        <v>3</v>
      </c>
      <c r="B191" s="348" t="s">
        <v>61</v>
      </c>
      <c r="C191" s="705">
        <v>800000</v>
      </c>
      <c r="D191" s="460">
        <v>0</v>
      </c>
      <c r="E191" s="705">
        <f>C191+D191</f>
        <v>800000</v>
      </c>
      <c r="F191" s="706">
        <f t="shared" si="10"/>
        <v>0</v>
      </c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</row>
    <row r="192" spans="1:40" ht="12.75" customHeight="1" x14ac:dyDescent="0.2">
      <c r="A192" s="233">
        <v>36</v>
      </c>
      <c r="B192" s="349" t="s">
        <v>460</v>
      </c>
      <c r="C192" s="707">
        <v>800000</v>
      </c>
      <c r="D192" s="461">
        <v>0</v>
      </c>
      <c r="E192" s="707">
        <f>C192+D192</f>
        <v>800000</v>
      </c>
      <c r="F192" s="708">
        <f t="shared" si="10"/>
        <v>0</v>
      </c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</row>
    <row r="193" spans="1:40" ht="12.75" customHeight="1" x14ac:dyDescent="0.2">
      <c r="A193" s="234">
        <v>363</v>
      </c>
      <c r="B193" s="352" t="s">
        <v>461</v>
      </c>
      <c r="C193" s="746">
        <v>800000</v>
      </c>
      <c r="D193" s="710">
        <v>0</v>
      </c>
      <c r="E193" s="746">
        <f>C193+D193</f>
        <v>800000</v>
      </c>
      <c r="F193" s="747">
        <f t="shared" si="10"/>
        <v>0</v>
      </c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</row>
    <row r="194" spans="1:40" ht="27.75" customHeight="1" x14ac:dyDescent="0.2">
      <c r="A194" s="235">
        <v>363</v>
      </c>
      <c r="B194" s="328" t="s">
        <v>471</v>
      </c>
      <c r="C194" s="412">
        <v>800000</v>
      </c>
      <c r="D194" s="704">
        <v>0</v>
      </c>
      <c r="E194" s="412">
        <f>C194+D194</f>
        <v>800000</v>
      </c>
      <c r="F194" s="633">
        <f t="shared" si="10"/>
        <v>0</v>
      </c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</row>
    <row r="195" spans="1:40" ht="12.75" customHeight="1" x14ac:dyDescent="0.2">
      <c r="A195" s="867" t="s">
        <v>98</v>
      </c>
      <c r="B195" s="868"/>
      <c r="C195" s="421"/>
      <c r="D195" s="748"/>
      <c r="E195" s="421"/>
      <c r="F195" s="645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</row>
    <row r="196" spans="1:40" ht="12.75" customHeight="1" x14ac:dyDescent="0.2">
      <c r="A196" s="237" t="s">
        <v>244</v>
      </c>
      <c r="B196" s="356"/>
      <c r="C196" s="410">
        <v>220000</v>
      </c>
      <c r="D196" s="451">
        <v>0</v>
      </c>
      <c r="E196" s="410">
        <f>E197+E205+E212</f>
        <v>220000</v>
      </c>
      <c r="F196" s="638">
        <f t="shared" si="10"/>
        <v>0</v>
      </c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</row>
    <row r="197" spans="1:40" ht="31.5" customHeight="1" x14ac:dyDescent="0.2">
      <c r="A197" s="238" t="s">
        <v>249</v>
      </c>
      <c r="B197" s="357" t="s">
        <v>186</v>
      </c>
      <c r="C197" s="411">
        <v>210000</v>
      </c>
      <c r="D197" s="452">
        <v>0</v>
      </c>
      <c r="E197" s="411">
        <f>C197+D197</f>
        <v>210000</v>
      </c>
      <c r="F197" s="632">
        <f t="shared" si="10"/>
        <v>0</v>
      </c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</row>
    <row r="198" spans="1:40" ht="28.5" customHeight="1" x14ac:dyDescent="0.2">
      <c r="A198" s="228"/>
      <c r="B198" s="351" t="s">
        <v>270</v>
      </c>
      <c r="C198" s="411"/>
      <c r="D198" s="703"/>
      <c r="E198" s="411"/>
      <c r="F198" s="632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</row>
    <row r="199" spans="1:40" ht="15" customHeight="1" x14ac:dyDescent="0.2">
      <c r="A199" s="229" t="s">
        <v>99</v>
      </c>
      <c r="B199" s="358" t="s">
        <v>114</v>
      </c>
      <c r="C199" s="412"/>
      <c r="D199" s="704"/>
      <c r="E199" s="412"/>
      <c r="F199" s="633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</row>
    <row r="200" spans="1:40" ht="15" customHeight="1" x14ac:dyDescent="0.2">
      <c r="A200" s="204">
        <v>3</v>
      </c>
      <c r="B200" s="329" t="s">
        <v>61</v>
      </c>
      <c r="C200" s="705">
        <v>210000</v>
      </c>
      <c r="D200" s="460">
        <v>0</v>
      </c>
      <c r="E200" s="705">
        <f t="shared" ref="E200:E205" si="14">C200+D200</f>
        <v>210000</v>
      </c>
      <c r="F200" s="706">
        <f t="shared" si="10"/>
        <v>0</v>
      </c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</row>
    <row r="201" spans="1:40" ht="12.75" customHeight="1" x14ac:dyDescent="0.2">
      <c r="A201" s="197">
        <v>38</v>
      </c>
      <c r="B201" s="330" t="s">
        <v>38</v>
      </c>
      <c r="C201" s="707">
        <v>210000</v>
      </c>
      <c r="D201" s="461"/>
      <c r="E201" s="707">
        <f t="shared" si="14"/>
        <v>210000</v>
      </c>
      <c r="F201" s="708">
        <f t="shared" si="10"/>
        <v>0</v>
      </c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</row>
    <row r="202" spans="1:40" ht="12.75" customHeight="1" x14ac:dyDescent="0.2">
      <c r="A202" s="225">
        <v>381</v>
      </c>
      <c r="B202" s="335" t="s">
        <v>109</v>
      </c>
      <c r="C202" s="746">
        <v>210000</v>
      </c>
      <c r="D202" s="710">
        <v>0</v>
      </c>
      <c r="E202" s="746">
        <f t="shared" si="14"/>
        <v>210000</v>
      </c>
      <c r="F202" s="747">
        <f t="shared" si="10"/>
        <v>0</v>
      </c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</row>
    <row r="203" spans="1:40" ht="12.75" customHeight="1" x14ac:dyDescent="0.2">
      <c r="A203" s="199">
        <v>381</v>
      </c>
      <c r="B203" s="332" t="s">
        <v>109</v>
      </c>
      <c r="C203" s="422">
        <v>205000</v>
      </c>
      <c r="D203" s="704">
        <v>0</v>
      </c>
      <c r="E203" s="422">
        <f t="shared" si="14"/>
        <v>205000</v>
      </c>
      <c r="F203" s="647">
        <f t="shared" si="10"/>
        <v>0</v>
      </c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</row>
    <row r="204" spans="1:40" ht="20.100000000000001" customHeight="1" x14ac:dyDescent="0.2">
      <c r="A204" s="531">
        <v>381</v>
      </c>
      <c r="B204" s="532" t="s">
        <v>335</v>
      </c>
      <c r="C204" s="714">
        <v>5000</v>
      </c>
      <c r="D204" s="715">
        <v>0</v>
      </c>
      <c r="E204" s="714">
        <f t="shared" si="14"/>
        <v>5000</v>
      </c>
      <c r="F204" s="716">
        <f t="shared" si="10"/>
        <v>0</v>
      </c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</row>
    <row r="205" spans="1:40" ht="25.5" customHeight="1" x14ac:dyDescent="0.2">
      <c r="A205" s="528" t="s">
        <v>250</v>
      </c>
      <c r="B205" s="88" t="s">
        <v>187</v>
      </c>
      <c r="C205" s="529">
        <v>5000</v>
      </c>
      <c r="D205" s="530">
        <v>0</v>
      </c>
      <c r="E205" s="529">
        <f t="shared" si="14"/>
        <v>5000</v>
      </c>
      <c r="F205" s="646">
        <f t="shared" si="10"/>
        <v>0</v>
      </c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</row>
    <row r="206" spans="1:40" ht="15" customHeight="1" x14ac:dyDescent="0.2">
      <c r="A206" s="239"/>
      <c r="B206" s="304" t="s">
        <v>270</v>
      </c>
      <c r="C206" s="413"/>
      <c r="D206" s="703"/>
      <c r="E206" s="413"/>
      <c r="F206" s="635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</row>
    <row r="207" spans="1:40" ht="15" customHeight="1" x14ac:dyDescent="0.2">
      <c r="A207" s="240" t="s">
        <v>97</v>
      </c>
      <c r="B207" s="332" t="s">
        <v>114</v>
      </c>
      <c r="C207" s="422"/>
      <c r="D207" s="704"/>
      <c r="E207" s="422"/>
      <c r="F207" s="647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</row>
    <row r="208" spans="1:40" ht="12.75" customHeight="1" x14ac:dyDescent="0.2">
      <c r="A208" s="204">
        <v>3</v>
      </c>
      <c r="B208" s="329" t="s">
        <v>61</v>
      </c>
      <c r="C208" s="705">
        <v>5000</v>
      </c>
      <c r="D208" s="460">
        <v>0</v>
      </c>
      <c r="E208" s="705">
        <f>C208+D208</f>
        <v>5000</v>
      </c>
      <c r="F208" s="706">
        <f t="shared" si="10"/>
        <v>0</v>
      </c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</row>
    <row r="209" spans="1:40" ht="12.75" customHeight="1" x14ac:dyDescent="0.2">
      <c r="A209" s="197">
        <v>38</v>
      </c>
      <c r="B209" s="330" t="s">
        <v>38</v>
      </c>
      <c r="C209" s="707">
        <v>5000</v>
      </c>
      <c r="D209" s="461">
        <v>0</v>
      </c>
      <c r="E209" s="707">
        <f>C209+D209</f>
        <v>5000</v>
      </c>
      <c r="F209" s="708">
        <f t="shared" si="10"/>
        <v>0</v>
      </c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</row>
    <row r="210" spans="1:40" ht="12.75" customHeight="1" x14ac:dyDescent="0.2">
      <c r="A210" s="225">
        <v>381</v>
      </c>
      <c r="B210" s="335" t="s">
        <v>109</v>
      </c>
      <c r="C210" s="746">
        <v>5000</v>
      </c>
      <c r="D210" s="710">
        <v>0</v>
      </c>
      <c r="E210" s="746">
        <f>C210+D210</f>
        <v>5000</v>
      </c>
      <c r="F210" s="747">
        <f t="shared" ref="F210:F273" si="15">(E210/C210)-1</f>
        <v>0</v>
      </c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</row>
    <row r="211" spans="1:40" ht="12.75" customHeight="1" x14ac:dyDescent="0.2">
      <c r="A211" s="199">
        <v>381</v>
      </c>
      <c r="B211" s="332" t="s">
        <v>109</v>
      </c>
      <c r="C211" s="749">
        <v>5000</v>
      </c>
      <c r="D211" s="704">
        <v>0</v>
      </c>
      <c r="E211" s="749">
        <f>C211+D211</f>
        <v>5000</v>
      </c>
      <c r="F211" s="750">
        <f t="shared" si="15"/>
        <v>0</v>
      </c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</row>
    <row r="212" spans="1:40" ht="12.75" customHeight="1" x14ac:dyDescent="0.2">
      <c r="A212" s="227" t="s">
        <v>251</v>
      </c>
      <c r="B212" s="357" t="s">
        <v>188</v>
      </c>
      <c r="C212" s="411">
        <v>5000</v>
      </c>
      <c r="D212" s="452">
        <v>0</v>
      </c>
      <c r="E212" s="411">
        <f>C212+D212</f>
        <v>5000</v>
      </c>
      <c r="F212" s="632">
        <f t="shared" si="15"/>
        <v>0</v>
      </c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</row>
    <row r="213" spans="1:40" ht="15" customHeight="1" x14ac:dyDescent="0.2">
      <c r="A213" s="228"/>
      <c r="B213" s="304" t="s">
        <v>270</v>
      </c>
      <c r="C213" s="411"/>
      <c r="D213" s="703"/>
      <c r="E213" s="411"/>
      <c r="F213" s="632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</row>
    <row r="214" spans="1:40" ht="15" customHeight="1" x14ac:dyDescent="0.2">
      <c r="A214" s="240" t="s">
        <v>97</v>
      </c>
      <c r="B214" s="332" t="s">
        <v>114</v>
      </c>
      <c r="C214" s="422"/>
      <c r="D214" s="704"/>
      <c r="E214" s="422"/>
      <c r="F214" s="647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</row>
    <row r="215" spans="1:40" ht="12.75" customHeight="1" x14ac:dyDescent="0.2">
      <c r="A215" s="204">
        <v>3</v>
      </c>
      <c r="B215" s="329" t="s">
        <v>61</v>
      </c>
      <c r="C215" s="705">
        <v>5000</v>
      </c>
      <c r="D215" s="460">
        <v>0</v>
      </c>
      <c r="E215" s="705">
        <f>C215+D215</f>
        <v>5000</v>
      </c>
      <c r="F215" s="706">
        <f t="shared" si="15"/>
        <v>0</v>
      </c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</row>
    <row r="216" spans="1:40" ht="12.75" customHeight="1" x14ac:dyDescent="0.2">
      <c r="A216" s="197">
        <v>38</v>
      </c>
      <c r="B216" s="330" t="s">
        <v>38</v>
      </c>
      <c r="C216" s="707">
        <v>5000</v>
      </c>
      <c r="D216" s="461">
        <v>0</v>
      </c>
      <c r="E216" s="707">
        <f>C216+D216</f>
        <v>5000</v>
      </c>
      <c r="F216" s="708">
        <f t="shared" si="15"/>
        <v>0</v>
      </c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</row>
    <row r="217" spans="1:40" ht="12.75" customHeight="1" x14ac:dyDescent="0.2">
      <c r="A217" s="225">
        <v>381</v>
      </c>
      <c r="B217" s="335" t="s">
        <v>109</v>
      </c>
      <c r="C217" s="746">
        <v>5000</v>
      </c>
      <c r="D217" s="710">
        <v>0</v>
      </c>
      <c r="E217" s="746">
        <f>C217+D217</f>
        <v>5000</v>
      </c>
      <c r="F217" s="747">
        <f t="shared" si="15"/>
        <v>0</v>
      </c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</row>
    <row r="218" spans="1:40" ht="12.75" customHeight="1" x14ac:dyDescent="0.2">
      <c r="A218" s="199">
        <v>381</v>
      </c>
      <c r="B218" s="332" t="s">
        <v>109</v>
      </c>
      <c r="C218" s="749">
        <v>5000</v>
      </c>
      <c r="D218" s="704">
        <v>0</v>
      </c>
      <c r="E218" s="749">
        <f>C218+D218</f>
        <v>5000</v>
      </c>
      <c r="F218" s="750">
        <f t="shared" si="15"/>
        <v>0</v>
      </c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</row>
    <row r="219" spans="1:40" ht="12.75" customHeight="1" x14ac:dyDescent="0.2">
      <c r="A219" s="865" t="s">
        <v>65</v>
      </c>
      <c r="B219" s="866"/>
      <c r="C219" s="423"/>
      <c r="D219" s="748"/>
      <c r="E219" s="423"/>
      <c r="F219" s="64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</row>
    <row r="220" spans="1:40" ht="15" customHeight="1" x14ac:dyDescent="0.2">
      <c r="A220" s="869" t="s">
        <v>295</v>
      </c>
      <c r="B220" s="870"/>
      <c r="C220" s="420">
        <v>1890000</v>
      </c>
      <c r="D220" s="451">
        <v>0</v>
      </c>
      <c r="E220" s="420">
        <f>E221+E228+E235+E242+E249+E256+E263+E270+E277+E284++E291+E298+E305</f>
        <v>1890000</v>
      </c>
      <c r="F220" s="644">
        <f t="shared" si="15"/>
        <v>0</v>
      </c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</row>
    <row r="221" spans="1:40" ht="22.5" x14ac:dyDescent="0.2">
      <c r="A221" s="241" t="s">
        <v>252</v>
      </c>
      <c r="B221" s="359" t="s">
        <v>119</v>
      </c>
      <c r="C221" s="424">
        <v>350000</v>
      </c>
      <c r="D221" s="452">
        <v>0</v>
      </c>
      <c r="E221" s="424">
        <f>E224</f>
        <v>350000</v>
      </c>
      <c r="F221" s="649">
        <f t="shared" si="15"/>
        <v>0</v>
      </c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</row>
    <row r="222" spans="1:40" ht="12.75" customHeight="1" x14ac:dyDescent="0.2">
      <c r="A222" s="242"/>
      <c r="B222" s="360" t="s">
        <v>267</v>
      </c>
      <c r="C222" s="424"/>
      <c r="D222" s="703"/>
      <c r="E222" s="424"/>
      <c r="F222" s="649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</row>
    <row r="223" spans="1:40" ht="12.75" customHeight="1" x14ac:dyDescent="0.2">
      <c r="A223" s="243" t="s">
        <v>91</v>
      </c>
      <c r="B223" s="361" t="s">
        <v>114</v>
      </c>
      <c r="C223" s="425"/>
      <c r="D223" s="704"/>
      <c r="E223" s="425"/>
      <c r="F223" s="650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</row>
    <row r="224" spans="1:40" ht="12.75" customHeight="1" x14ac:dyDescent="0.2">
      <c r="A224" s="204">
        <v>3</v>
      </c>
      <c r="B224" s="329" t="s">
        <v>61</v>
      </c>
      <c r="C224" s="416">
        <v>350000</v>
      </c>
      <c r="D224" s="460">
        <v>0</v>
      </c>
      <c r="E224" s="416">
        <f>C224+D224</f>
        <v>350000</v>
      </c>
      <c r="F224" s="639">
        <f t="shared" si="15"/>
        <v>0</v>
      </c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</row>
    <row r="225" spans="1:40" ht="15.75" customHeight="1" x14ac:dyDescent="0.2">
      <c r="A225" s="197">
        <v>32</v>
      </c>
      <c r="B225" s="330" t="s">
        <v>30</v>
      </c>
      <c r="C225" s="417">
        <v>350000</v>
      </c>
      <c r="D225" s="461">
        <v>0</v>
      </c>
      <c r="E225" s="417">
        <f>C225+D225</f>
        <v>350000</v>
      </c>
      <c r="F225" s="640">
        <f t="shared" si="15"/>
        <v>0</v>
      </c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</row>
    <row r="226" spans="1:40" ht="26.25" customHeight="1" x14ac:dyDescent="0.2">
      <c r="A226" s="230">
        <v>323</v>
      </c>
      <c r="B226" s="352" t="s">
        <v>33</v>
      </c>
      <c r="C226" s="848">
        <v>350000</v>
      </c>
      <c r="D226" s="710">
        <v>0</v>
      </c>
      <c r="E226" s="418">
        <f>C226+D226</f>
        <v>350000</v>
      </c>
      <c r="F226" s="641">
        <f t="shared" si="15"/>
        <v>0</v>
      </c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</row>
    <row r="227" spans="1:40" ht="20.100000000000001" customHeight="1" x14ac:dyDescent="0.2">
      <c r="A227" s="231">
        <v>323</v>
      </c>
      <c r="B227" s="353" t="s">
        <v>33</v>
      </c>
      <c r="C227" s="751">
        <v>350000</v>
      </c>
      <c r="D227" s="704">
        <v>0</v>
      </c>
      <c r="E227" s="751">
        <f>C227+D227</f>
        <v>350000</v>
      </c>
      <c r="F227" s="752">
        <f t="shared" si="15"/>
        <v>0</v>
      </c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</row>
    <row r="228" spans="1:40" ht="15" customHeight="1" x14ac:dyDescent="0.2">
      <c r="A228" s="244" t="s">
        <v>253</v>
      </c>
      <c r="B228" s="362" t="s">
        <v>189</v>
      </c>
      <c r="C228" s="424">
        <v>250000</v>
      </c>
      <c r="D228" s="452">
        <v>0</v>
      </c>
      <c r="E228" s="424">
        <f>C228+D228</f>
        <v>250000</v>
      </c>
      <c r="F228" s="649">
        <f t="shared" si="15"/>
        <v>0</v>
      </c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</row>
    <row r="229" spans="1:40" ht="15" customHeight="1" x14ac:dyDescent="0.2">
      <c r="A229" s="242"/>
      <c r="B229" s="363" t="s">
        <v>267</v>
      </c>
      <c r="C229" s="424"/>
      <c r="D229" s="703"/>
      <c r="E229" s="424"/>
      <c r="F229" s="649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</row>
    <row r="230" spans="1:40" ht="12.75" customHeight="1" x14ac:dyDescent="0.2">
      <c r="A230" s="245" t="s">
        <v>92</v>
      </c>
      <c r="B230" s="364" t="s">
        <v>114</v>
      </c>
      <c r="C230" s="426"/>
      <c r="D230" s="704"/>
      <c r="E230" s="426"/>
      <c r="F230" s="651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</row>
    <row r="231" spans="1:40" ht="12.75" customHeight="1" x14ac:dyDescent="0.2">
      <c r="A231" s="204">
        <v>3</v>
      </c>
      <c r="B231" s="329" t="s">
        <v>61</v>
      </c>
      <c r="C231" s="416">
        <v>250000</v>
      </c>
      <c r="D231" s="460">
        <v>0</v>
      </c>
      <c r="E231" s="416">
        <f>C231+D231</f>
        <v>250000</v>
      </c>
      <c r="F231" s="639">
        <f t="shared" si="15"/>
        <v>0</v>
      </c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</row>
    <row r="232" spans="1:40" ht="12.75" customHeight="1" x14ac:dyDescent="0.2">
      <c r="A232" s="197">
        <v>32</v>
      </c>
      <c r="B232" s="330" t="s">
        <v>30</v>
      </c>
      <c r="C232" s="417">
        <v>250000</v>
      </c>
      <c r="D232" s="461">
        <v>0</v>
      </c>
      <c r="E232" s="417">
        <f>C232+D232</f>
        <v>250000</v>
      </c>
      <c r="F232" s="640">
        <f t="shared" si="15"/>
        <v>0</v>
      </c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</row>
    <row r="233" spans="1:40" ht="34.5" customHeight="1" x14ac:dyDescent="0.2">
      <c r="A233" s="230">
        <v>323</v>
      </c>
      <c r="B233" s="352" t="s">
        <v>33</v>
      </c>
      <c r="C233" s="418">
        <v>250000</v>
      </c>
      <c r="D233" s="710">
        <v>0</v>
      </c>
      <c r="E233" s="418">
        <f>C233+D233</f>
        <v>250000</v>
      </c>
      <c r="F233" s="641">
        <f t="shared" si="15"/>
        <v>0</v>
      </c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</row>
    <row r="234" spans="1:40" ht="14.25" customHeight="1" x14ac:dyDescent="0.2">
      <c r="A234" s="231">
        <v>323</v>
      </c>
      <c r="B234" s="353" t="s">
        <v>33</v>
      </c>
      <c r="C234" s="751">
        <v>250000</v>
      </c>
      <c r="D234" s="704">
        <v>0</v>
      </c>
      <c r="E234" s="751">
        <f>C234+D234</f>
        <v>250000</v>
      </c>
      <c r="F234" s="752">
        <f t="shared" si="15"/>
        <v>0</v>
      </c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</row>
    <row r="235" spans="1:40" ht="12.75" customHeight="1" x14ac:dyDescent="0.2">
      <c r="A235" s="244" t="s">
        <v>254</v>
      </c>
      <c r="B235" s="362" t="s">
        <v>190</v>
      </c>
      <c r="C235" s="424">
        <v>400000</v>
      </c>
      <c r="D235" s="452">
        <v>0</v>
      </c>
      <c r="E235" s="424">
        <f>C235+D235</f>
        <v>400000</v>
      </c>
      <c r="F235" s="649">
        <f t="shared" si="15"/>
        <v>0</v>
      </c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</row>
    <row r="236" spans="1:40" ht="12.75" customHeight="1" x14ac:dyDescent="0.2">
      <c r="A236" s="242" t="s">
        <v>94</v>
      </c>
      <c r="B236" s="363" t="s">
        <v>424</v>
      </c>
      <c r="C236" s="424"/>
      <c r="D236" s="703"/>
      <c r="E236" s="424"/>
      <c r="F236" s="649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</row>
    <row r="237" spans="1:40" ht="12.75" customHeight="1" x14ac:dyDescent="0.2">
      <c r="A237" s="245" t="s">
        <v>92</v>
      </c>
      <c r="B237" s="364" t="s">
        <v>114</v>
      </c>
      <c r="C237" s="425"/>
      <c r="D237" s="704"/>
      <c r="E237" s="425"/>
      <c r="F237" s="650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</row>
    <row r="238" spans="1:40" ht="15.75" customHeight="1" x14ac:dyDescent="0.2">
      <c r="A238" s="204">
        <v>3</v>
      </c>
      <c r="B238" s="329" t="s">
        <v>61</v>
      </c>
      <c r="C238" s="416">
        <v>400000</v>
      </c>
      <c r="D238" s="460">
        <v>0</v>
      </c>
      <c r="E238" s="416">
        <f>C238+D238</f>
        <v>400000</v>
      </c>
      <c r="F238" s="639">
        <f t="shared" si="15"/>
        <v>0</v>
      </c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</row>
    <row r="239" spans="1:40" ht="12.75" customHeight="1" x14ac:dyDescent="0.2">
      <c r="A239" s="197">
        <v>32</v>
      </c>
      <c r="B239" s="330" t="s">
        <v>30</v>
      </c>
      <c r="C239" s="417">
        <v>400000</v>
      </c>
      <c r="D239" s="461">
        <v>0</v>
      </c>
      <c r="E239" s="417">
        <f>C239+D239</f>
        <v>400000</v>
      </c>
      <c r="F239" s="640">
        <f t="shared" si="15"/>
        <v>0</v>
      </c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</row>
    <row r="240" spans="1:40" ht="22.5" customHeight="1" x14ac:dyDescent="0.2">
      <c r="A240" s="230">
        <v>323</v>
      </c>
      <c r="B240" s="352" t="s">
        <v>33</v>
      </c>
      <c r="C240" s="418">
        <v>400000</v>
      </c>
      <c r="D240" s="710">
        <v>0</v>
      </c>
      <c r="E240" s="418">
        <f>C240+D240</f>
        <v>400000</v>
      </c>
      <c r="F240" s="641">
        <f t="shared" si="15"/>
        <v>0</v>
      </c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</row>
    <row r="241" spans="1:40" ht="15" customHeight="1" x14ac:dyDescent="0.2">
      <c r="A241" s="231">
        <v>323</v>
      </c>
      <c r="B241" s="353" t="s">
        <v>33</v>
      </c>
      <c r="C241" s="751">
        <v>400000</v>
      </c>
      <c r="D241" s="704">
        <v>0</v>
      </c>
      <c r="E241" s="751">
        <f>C241+D241</f>
        <v>400000</v>
      </c>
      <c r="F241" s="752">
        <f t="shared" si="15"/>
        <v>0</v>
      </c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</row>
    <row r="242" spans="1:40" ht="12.75" customHeight="1" x14ac:dyDescent="0.2">
      <c r="A242" s="244" t="s">
        <v>312</v>
      </c>
      <c r="B242" s="362" t="s">
        <v>302</v>
      </c>
      <c r="C242" s="424">
        <v>5000</v>
      </c>
      <c r="D242" s="452">
        <v>0</v>
      </c>
      <c r="E242" s="424">
        <f>C242+D242</f>
        <v>5000</v>
      </c>
      <c r="F242" s="649">
        <f t="shared" si="15"/>
        <v>0</v>
      </c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</row>
    <row r="243" spans="1:40" ht="12.75" customHeight="1" x14ac:dyDescent="0.2">
      <c r="A243" s="242" t="s">
        <v>94</v>
      </c>
      <c r="B243" s="363" t="s">
        <v>267</v>
      </c>
      <c r="C243" s="424"/>
      <c r="D243" s="703"/>
      <c r="E243" s="424"/>
      <c r="F243" s="649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</row>
    <row r="244" spans="1:40" ht="12.75" customHeight="1" x14ac:dyDescent="0.2">
      <c r="A244" s="245" t="s">
        <v>92</v>
      </c>
      <c r="B244" s="364" t="s">
        <v>114</v>
      </c>
      <c r="C244" s="425"/>
      <c r="D244" s="704"/>
      <c r="E244" s="425"/>
      <c r="F244" s="650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</row>
    <row r="245" spans="1:40" ht="12.75" customHeight="1" x14ac:dyDescent="0.2">
      <c r="A245" s="204">
        <v>3</v>
      </c>
      <c r="B245" s="329" t="s">
        <v>61</v>
      </c>
      <c r="C245" s="416">
        <v>5000</v>
      </c>
      <c r="D245" s="460">
        <v>0</v>
      </c>
      <c r="E245" s="416">
        <f>C245+D245</f>
        <v>5000</v>
      </c>
      <c r="F245" s="639">
        <f t="shared" si="15"/>
        <v>0</v>
      </c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</row>
    <row r="246" spans="1:40" ht="12.75" customHeight="1" x14ac:dyDescent="0.2">
      <c r="A246" s="197">
        <v>32</v>
      </c>
      <c r="B246" s="330" t="s">
        <v>30</v>
      </c>
      <c r="C246" s="417">
        <v>5000</v>
      </c>
      <c r="D246" s="461">
        <v>0</v>
      </c>
      <c r="E246" s="417">
        <f>C246+D246</f>
        <v>5000</v>
      </c>
      <c r="F246" s="640">
        <f t="shared" si="15"/>
        <v>0</v>
      </c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</row>
    <row r="247" spans="1:40" ht="24" customHeight="1" x14ac:dyDescent="0.2">
      <c r="A247" s="230">
        <v>323</v>
      </c>
      <c r="B247" s="352" t="s">
        <v>33</v>
      </c>
      <c r="C247" s="418">
        <v>5000</v>
      </c>
      <c r="D247" s="710">
        <v>0</v>
      </c>
      <c r="E247" s="418">
        <f>C247+D247</f>
        <v>5000</v>
      </c>
      <c r="F247" s="641">
        <f t="shared" si="15"/>
        <v>0</v>
      </c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</row>
    <row r="248" spans="1:40" x14ac:dyDescent="0.2">
      <c r="A248" s="231">
        <v>323</v>
      </c>
      <c r="B248" s="353" t="s">
        <v>33</v>
      </c>
      <c r="C248" s="751">
        <v>5000</v>
      </c>
      <c r="D248" s="704">
        <v>0</v>
      </c>
      <c r="E248" s="751">
        <f>C248+D248</f>
        <v>5000</v>
      </c>
      <c r="F248" s="752">
        <f t="shared" si="15"/>
        <v>0</v>
      </c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</row>
    <row r="249" spans="1:40" ht="29.25" customHeight="1" x14ac:dyDescent="0.2">
      <c r="A249" s="783" t="s">
        <v>420</v>
      </c>
      <c r="B249" s="362" t="s">
        <v>352</v>
      </c>
      <c r="C249" s="424">
        <v>700000</v>
      </c>
      <c r="D249" s="452">
        <v>0</v>
      </c>
      <c r="E249" s="424">
        <f>C249+D249</f>
        <v>700000</v>
      </c>
      <c r="F249" s="649">
        <f t="shared" si="15"/>
        <v>0</v>
      </c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</row>
    <row r="250" spans="1:40" ht="13.5" customHeight="1" x14ac:dyDescent="0.2">
      <c r="A250" s="242" t="s">
        <v>94</v>
      </c>
      <c r="B250" s="363" t="s">
        <v>267</v>
      </c>
      <c r="C250" s="424"/>
      <c r="D250" s="703"/>
      <c r="E250" s="424"/>
      <c r="F250" s="649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</row>
    <row r="251" spans="1:40" ht="15" customHeight="1" x14ac:dyDescent="0.2">
      <c r="A251" s="245" t="s">
        <v>92</v>
      </c>
      <c r="B251" s="364" t="s">
        <v>114</v>
      </c>
      <c r="C251" s="425"/>
      <c r="D251" s="704"/>
      <c r="E251" s="425"/>
      <c r="F251" s="650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</row>
    <row r="252" spans="1:40" ht="12.75" customHeight="1" x14ac:dyDescent="0.2">
      <c r="A252" s="204">
        <v>4</v>
      </c>
      <c r="B252" s="329" t="s">
        <v>61</v>
      </c>
      <c r="C252" s="416">
        <v>700000</v>
      </c>
      <c r="D252" s="460"/>
      <c r="E252" s="416">
        <f>C252+D252</f>
        <v>700000</v>
      </c>
      <c r="F252" s="639">
        <f t="shared" si="15"/>
        <v>0</v>
      </c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</row>
    <row r="253" spans="1:40" ht="12.75" customHeight="1" x14ac:dyDescent="0.2">
      <c r="A253" s="197">
        <v>42</v>
      </c>
      <c r="B253" s="330" t="s">
        <v>30</v>
      </c>
      <c r="C253" s="417">
        <v>700000</v>
      </c>
      <c r="D253" s="461">
        <v>0</v>
      </c>
      <c r="E253" s="417">
        <f>C253+D253</f>
        <v>700000</v>
      </c>
      <c r="F253" s="640">
        <f t="shared" si="15"/>
        <v>0</v>
      </c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</row>
    <row r="254" spans="1:40" ht="27" customHeight="1" x14ac:dyDescent="0.2">
      <c r="A254" s="230">
        <v>421</v>
      </c>
      <c r="B254" s="352" t="s">
        <v>33</v>
      </c>
      <c r="C254" s="418">
        <v>700000</v>
      </c>
      <c r="D254" s="710">
        <v>0</v>
      </c>
      <c r="E254" s="418">
        <f>C254+D254</f>
        <v>700000</v>
      </c>
      <c r="F254" s="641">
        <f t="shared" si="15"/>
        <v>0</v>
      </c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</row>
    <row r="255" spans="1:40" ht="15" customHeight="1" x14ac:dyDescent="0.2">
      <c r="A255" s="231">
        <v>421</v>
      </c>
      <c r="B255" s="353" t="s">
        <v>33</v>
      </c>
      <c r="C255" s="751">
        <v>700000</v>
      </c>
      <c r="D255" s="704">
        <v>0</v>
      </c>
      <c r="E255" s="751">
        <f>C255+D255</f>
        <v>700000</v>
      </c>
      <c r="F255" s="752">
        <f t="shared" si="15"/>
        <v>0</v>
      </c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</row>
    <row r="256" spans="1:40" ht="24" customHeight="1" x14ac:dyDescent="0.2">
      <c r="A256" s="783" t="s">
        <v>421</v>
      </c>
      <c r="B256" s="334" t="s">
        <v>422</v>
      </c>
      <c r="C256" s="424">
        <v>0</v>
      </c>
      <c r="D256" s="452">
        <v>0</v>
      </c>
      <c r="E256" s="424">
        <f>C256+D256</f>
        <v>0</v>
      </c>
      <c r="F256" s="649">
        <v>0</v>
      </c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</row>
    <row r="257" spans="1:40" ht="12.75" customHeight="1" x14ac:dyDescent="0.2">
      <c r="A257" s="242" t="s">
        <v>94</v>
      </c>
      <c r="B257" s="363" t="s">
        <v>423</v>
      </c>
      <c r="C257" s="424"/>
      <c r="D257" s="703"/>
      <c r="E257" s="424"/>
      <c r="F257" s="649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</row>
    <row r="258" spans="1:40" ht="12.75" customHeight="1" x14ac:dyDescent="0.2">
      <c r="A258" s="245" t="s">
        <v>92</v>
      </c>
      <c r="B258" s="364" t="s">
        <v>114</v>
      </c>
      <c r="C258" s="425"/>
      <c r="D258" s="704"/>
      <c r="E258" s="425"/>
      <c r="F258" s="650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</row>
    <row r="259" spans="1:40" ht="12.75" customHeight="1" x14ac:dyDescent="0.2">
      <c r="A259" s="204">
        <v>4</v>
      </c>
      <c r="B259" s="329" t="s">
        <v>61</v>
      </c>
      <c r="C259" s="416">
        <v>0</v>
      </c>
      <c r="D259" s="460">
        <v>0</v>
      </c>
      <c r="E259" s="416">
        <f>C259+D259</f>
        <v>0</v>
      </c>
      <c r="F259" s="639">
        <v>0</v>
      </c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</row>
    <row r="260" spans="1:40" ht="12.75" customHeight="1" x14ac:dyDescent="0.2">
      <c r="A260" s="197">
        <v>42</v>
      </c>
      <c r="B260" s="330" t="s">
        <v>30</v>
      </c>
      <c r="C260" s="417">
        <v>0</v>
      </c>
      <c r="D260" s="461">
        <v>0</v>
      </c>
      <c r="E260" s="417">
        <f>C260+D260</f>
        <v>0</v>
      </c>
      <c r="F260" s="640">
        <v>0</v>
      </c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</row>
    <row r="261" spans="1:40" ht="12.75" customHeight="1" x14ac:dyDescent="0.2">
      <c r="A261" s="230">
        <v>421</v>
      </c>
      <c r="B261" s="352" t="s">
        <v>33</v>
      </c>
      <c r="C261" s="418">
        <v>0</v>
      </c>
      <c r="D261" s="710">
        <v>0</v>
      </c>
      <c r="E261" s="418">
        <f>C261+D261</f>
        <v>0</v>
      </c>
      <c r="F261" s="641">
        <v>0</v>
      </c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</row>
    <row r="262" spans="1:40" ht="14.25" customHeight="1" x14ac:dyDescent="0.2">
      <c r="A262" s="231">
        <v>421</v>
      </c>
      <c r="B262" s="353" t="s">
        <v>33</v>
      </c>
      <c r="C262" s="751">
        <v>0</v>
      </c>
      <c r="D262" s="704">
        <v>0</v>
      </c>
      <c r="E262" s="751">
        <f>C262+D262</f>
        <v>0</v>
      </c>
      <c r="F262" s="752">
        <v>0</v>
      </c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</row>
    <row r="263" spans="1:40" ht="25.5" customHeight="1" x14ac:dyDescent="0.2">
      <c r="A263" s="783" t="s">
        <v>425</v>
      </c>
      <c r="B263" s="334" t="s">
        <v>426</v>
      </c>
      <c r="C263" s="424">
        <v>0</v>
      </c>
      <c r="D263" s="452">
        <v>0</v>
      </c>
      <c r="E263" s="424">
        <f>C263+D263</f>
        <v>0</v>
      </c>
      <c r="F263" s="649">
        <v>0</v>
      </c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</row>
    <row r="264" spans="1:40" ht="15.75" customHeight="1" x14ac:dyDescent="0.2">
      <c r="A264" s="242" t="s">
        <v>94</v>
      </c>
      <c r="B264" s="363" t="s">
        <v>423</v>
      </c>
      <c r="C264" s="424"/>
      <c r="D264" s="703"/>
      <c r="E264" s="424"/>
      <c r="F264" s="649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</row>
    <row r="265" spans="1:40" ht="15" customHeight="1" x14ac:dyDescent="0.2">
      <c r="A265" s="245" t="s">
        <v>92</v>
      </c>
      <c r="B265" s="364" t="s">
        <v>114</v>
      </c>
      <c r="C265" s="425"/>
      <c r="D265" s="704"/>
      <c r="E265" s="425"/>
      <c r="F265" s="650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</row>
    <row r="266" spans="1:40" ht="12.75" customHeight="1" x14ac:dyDescent="0.2">
      <c r="A266" s="204">
        <v>4</v>
      </c>
      <c r="B266" s="329" t="s">
        <v>61</v>
      </c>
      <c r="C266" s="416"/>
      <c r="D266" s="460"/>
      <c r="E266" s="416"/>
      <c r="F266" s="639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</row>
    <row r="267" spans="1:40" ht="12.75" customHeight="1" x14ac:dyDescent="0.2">
      <c r="A267" s="197">
        <v>42</v>
      </c>
      <c r="B267" s="330" t="s">
        <v>30</v>
      </c>
      <c r="C267" s="417">
        <v>0</v>
      </c>
      <c r="D267" s="461">
        <v>0</v>
      </c>
      <c r="E267" s="417">
        <f>C267+D267</f>
        <v>0</v>
      </c>
      <c r="F267" s="640">
        <v>0</v>
      </c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</row>
    <row r="268" spans="1:40" ht="26.25" customHeight="1" x14ac:dyDescent="0.2">
      <c r="A268" s="230">
        <v>421</v>
      </c>
      <c r="B268" s="352" t="s">
        <v>33</v>
      </c>
      <c r="C268" s="418">
        <v>0</v>
      </c>
      <c r="D268" s="710"/>
      <c r="E268" s="418">
        <f>C268+D268</f>
        <v>0</v>
      </c>
      <c r="F268" s="641">
        <v>0</v>
      </c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</row>
    <row r="269" spans="1:40" ht="12.75" customHeight="1" x14ac:dyDescent="0.2">
      <c r="A269" s="231">
        <v>421</v>
      </c>
      <c r="B269" s="353" t="s">
        <v>33</v>
      </c>
      <c r="C269" s="751">
        <v>0</v>
      </c>
      <c r="D269" s="704">
        <v>0</v>
      </c>
      <c r="E269" s="751">
        <f>C269+D269</f>
        <v>0</v>
      </c>
      <c r="F269" s="752">
        <v>0</v>
      </c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</row>
    <row r="270" spans="1:40" ht="16.5" customHeight="1" x14ac:dyDescent="0.2">
      <c r="A270" s="244" t="s">
        <v>329</v>
      </c>
      <c r="B270" s="363" t="s">
        <v>304</v>
      </c>
      <c r="C270" s="424">
        <v>85000</v>
      </c>
      <c r="D270" s="452">
        <v>0</v>
      </c>
      <c r="E270" s="424">
        <f>C270+D270</f>
        <v>85000</v>
      </c>
      <c r="F270" s="649">
        <f t="shared" si="15"/>
        <v>0</v>
      </c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</row>
    <row r="271" spans="1:40" ht="15" customHeight="1" x14ac:dyDescent="0.2">
      <c r="A271" s="246"/>
      <c r="B271" s="363" t="s">
        <v>423</v>
      </c>
      <c r="C271" s="427"/>
      <c r="D271" s="703"/>
      <c r="E271" s="427"/>
      <c r="F271" s="652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</row>
    <row r="272" spans="1:40" ht="15" customHeight="1" x14ac:dyDescent="0.2">
      <c r="A272" s="243" t="s">
        <v>91</v>
      </c>
      <c r="B272" s="361" t="s">
        <v>114</v>
      </c>
      <c r="C272" s="425"/>
      <c r="D272" s="704"/>
      <c r="E272" s="425"/>
      <c r="F272" s="650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</row>
    <row r="273" spans="1:40" ht="12.75" customHeight="1" x14ac:dyDescent="0.2">
      <c r="A273" s="204">
        <v>3</v>
      </c>
      <c r="B273" s="329" t="s">
        <v>61</v>
      </c>
      <c r="C273" s="416">
        <v>85000</v>
      </c>
      <c r="D273" s="460">
        <v>0</v>
      </c>
      <c r="E273" s="416">
        <f>C273+D273</f>
        <v>85000</v>
      </c>
      <c r="F273" s="639">
        <f t="shared" si="15"/>
        <v>0</v>
      </c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</row>
    <row r="274" spans="1:40" ht="16.5" customHeight="1" x14ac:dyDescent="0.2">
      <c r="A274" s="197">
        <v>32</v>
      </c>
      <c r="B274" s="330" t="s">
        <v>30</v>
      </c>
      <c r="C274" s="417">
        <v>85000</v>
      </c>
      <c r="D274" s="461">
        <v>0</v>
      </c>
      <c r="E274" s="417">
        <f>C274+D274</f>
        <v>85000</v>
      </c>
      <c r="F274" s="640">
        <f t="shared" ref="F274:F336" si="16">(E274/C274)-1</f>
        <v>0</v>
      </c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</row>
    <row r="275" spans="1:40" ht="12.75" customHeight="1" x14ac:dyDescent="0.2">
      <c r="A275" s="230">
        <v>323</v>
      </c>
      <c r="B275" s="352" t="s">
        <v>33</v>
      </c>
      <c r="C275" s="418">
        <v>85000</v>
      </c>
      <c r="D275" s="710">
        <v>0</v>
      </c>
      <c r="E275" s="418">
        <f>C275+D275</f>
        <v>85000</v>
      </c>
      <c r="F275" s="641">
        <f t="shared" si="16"/>
        <v>0</v>
      </c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</row>
    <row r="276" spans="1:40" ht="17.25" customHeight="1" x14ac:dyDescent="0.2">
      <c r="A276" s="231">
        <v>323</v>
      </c>
      <c r="B276" s="353" t="s">
        <v>33</v>
      </c>
      <c r="C276" s="751">
        <v>85000</v>
      </c>
      <c r="D276" s="704">
        <v>0</v>
      </c>
      <c r="E276" s="751">
        <f>C276+D276</f>
        <v>85000</v>
      </c>
      <c r="F276" s="752">
        <f t="shared" si="16"/>
        <v>0</v>
      </c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</row>
    <row r="277" spans="1:40" ht="15" customHeight="1" x14ac:dyDescent="0.2">
      <c r="A277" s="244" t="s">
        <v>303</v>
      </c>
      <c r="B277" s="363" t="s">
        <v>320</v>
      </c>
      <c r="C277" s="424">
        <v>15000</v>
      </c>
      <c r="D277" s="452">
        <v>0</v>
      </c>
      <c r="E277" s="424">
        <f>C277+D277</f>
        <v>15000</v>
      </c>
      <c r="F277" s="649">
        <f t="shared" si="16"/>
        <v>0</v>
      </c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</row>
    <row r="278" spans="1:40" ht="25.5" customHeight="1" x14ac:dyDescent="0.2">
      <c r="A278" s="246"/>
      <c r="B278" s="363" t="s">
        <v>423</v>
      </c>
      <c r="C278" s="427"/>
      <c r="D278" s="703"/>
      <c r="E278" s="427"/>
      <c r="F278" s="652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</row>
    <row r="279" spans="1:40" ht="15" customHeight="1" x14ac:dyDescent="0.2">
      <c r="A279" s="243" t="s">
        <v>91</v>
      </c>
      <c r="B279" s="361" t="s">
        <v>114</v>
      </c>
      <c r="C279" s="425"/>
      <c r="D279" s="704"/>
      <c r="E279" s="425"/>
      <c r="F279" s="650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</row>
    <row r="280" spans="1:40" ht="12.75" customHeight="1" x14ac:dyDescent="0.2">
      <c r="A280" s="204">
        <v>3</v>
      </c>
      <c r="B280" s="329" t="s">
        <v>61</v>
      </c>
      <c r="C280" s="416">
        <v>15000</v>
      </c>
      <c r="D280" s="460"/>
      <c r="E280" s="416">
        <f>C280+D280</f>
        <v>15000</v>
      </c>
      <c r="F280" s="639">
        <f t="shared" si="16"/>
        <v>0</v>
      </c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</row>
    <row r="281" spans="1:40" ht="12.75" customHeight="1" x14ac:dyDescent="0.2">
      <c r="A281" s="197">
        <v>32</v>
      </c>
      <c r="B281" s="330" t="s">
        <v>30</v>
      </c>
      <c r="C281" s="417">
        <v>15000</v>
      </c>
      <c r="D281" s="461">
        <v>0</v>
      </c>
      <c r="E281" s="417">
        <f>C281+D281</f>
        <v>15000</v>
      </c>
      <c r="F281" s="640">
        <f t="shared" si="16"/>
        <v>0</v>
      </c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</row>
    <row r="282" spans="1:40" ht="21.75" customHeight="1" x14ac:dyDescent="0.2">
      <c r="A282" s="230">
        <v>323</v>
      </c>
      <c r="B282" s="352" t="s">
        <v>33</v>
      </c>
      <c r="C282" s="418">
        <v>15000</v>
      </c>
      <c r="D282" s="710">
        <v>0</v>
      </c>
      <c r="E282" s="418">
        <f>C282+D282</f>
        <v>15000</v>
      </c>
      <c r="F282" s="641">
        <f t="shared" si="16"/>
        <v>0</v>
      </c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</row>
    <row r="283" spans="1:40" ht="15" customHeight="1" x14ac:dyDescent="0.2">
      <c r="A283" s="231">
        <v>323</v>
      </c>
      <c r="B283" s="353" t="s">
        <v>33</v>
      </c>
      <c r="C283" s="751">
        <v>15000</v>
      </c>
      <c r="D283" s="704">
        <v>0</v>
      </c>
      <c r="E283" s="751">
        <f>C283+D283</f>
        <v>15000</v>
      </c>
      <c r="F283" s="752">
        <f t="shared" si="16"/>
        <v>0</v>
      </c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</row>
    <row r="284" spans="1:40" ht="15" customHeight="1" x14ac:dyDescent="0.2">
      <c r="A284" s="244" t="s">
        <v>319</v>
      </c>
      <c r="B284" s="363" t="s">
        <v>328</v>
      </c>
      <c r="C284" s="424">
        <v>15000</v>
      </c>
      <c r="D284" s="452">
        <v>0</v>
      </c>
      <c r="E284" s="424">
        <f>C284+D284</f>
        <v>15000</v>
      </c>
      <c r="F284" s="649">
        <f t="shared" si="16"/>
        <v>0</v>
      </c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</row>
    <row r="285" spans="1:40" ht="19.5" customHeight="1" x14ac:dyDescent="0.2">
      <c r="A285" s="246"/>
      <c r="B285" s="365" t="s">
        <v>269</v>
      </c>
      <c r="C285" s="427"/>
      <c r="D285" s="703"/>
      <c r="E285" s="427"/>
      <c r="F285" s="652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</row>
    <row r="286" spans="1:40" ht="13.5" customHeight="1" x14ac:dyDescent="0.2">
      <c r="A286" s="243" t="s">
        <v>91</v>
      </c>
      <c r="B286" s="361" t="s">
        <v>114</v>
      </c>
      <c r="C286" s="425"/>
      <c r="D286" s="704"/>
      <c r="E286" s="425"/>
      <c r="F286" s="650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</row>
    <row r="287" spans="1:40" ht="12.75" customHeight="1" x14ac:dyDescent="0.2">
      <c r="A287" s="204">
        <v>3</v>
      </c>
      <c r="B287" s="329" t="s">
        <v>61</v>
      </c>
      <c r="C287" s="416">
        <v>15000</v>
      </c>
      <c r="D287" s="460"/>
      <c r="E287" s="416">
        <f>C287+D287</f>
        <v>15000</v>
      </c>
      <c r="F287" s="639">
        <f t="shared" si="16"/>
        <v>0</v>
      </c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</row>
    <row r="288" spans="1:40" ht="12.75" customHeight="1" x14ac:dyDescent="0.2">
      <c r="A288" s="197">
        <v>32</v>
      </c>
      <c r="B288" s="330" t="s">
        <v>30</v>
      </c>
      <c r="C288" s="417">
        <v>15000</v>
      </c>
      <c r="D288" s="461">
        <v>0</v>
      </c>
      <c r="E288" s="417">
        <f>C288+D288</f>
        <v>15000</v>
      </c>
      <c r="F288" s="640">
        <f t="shared" si="16"/>
        <v>0</v>
      </c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</row>
    <row r="289" spans="1:40" ht="27" customHeight="1" x14ac:dyDescent="0.2">
      <c r="A289" s="230">
        <v>323</v>
      </c>
      <c r="B289" s="352" t="s">
        <v>33</v>
      </c>
      <c r="C289" s="418">
        <v>15000</v>
      </c>
      <c r="D289" s="710">
        <v>0</v>
      </c>
      <c r="E289" s="418">
        <f>C289+D289</f>
        <v>15000</v>
      </c>
      <c r="F289" s="641">
        <f t="shared" si="16"/>
        <v>0</v>
      </c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</row>
    <row r="290" spans="1:40" ht="12.75" customHeight="1" x14ac:dyDescent="0.2">
      <c r="A290" s="231">
        <v>323</v>
      </c>
      <c r="B290" s="353" t="s">
        <v>33</v>
      </c>
      <c r="C290" s="751">
        <v>15000</v>
      </c>
      <c r="D290" s="704">
        <v>0</v>
      </c>
      <c r="E290" s="751">
        <f>C290+D290</f>
        <v>15000</v>
      </c>
      <c r="F290" s="752">
        <f t="shared" si="16"/>
        <v>0</v>
      </c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</row>
    <row r="291" spans="1:40" ht="11.25" customHeight="1" x14ac:dyDescent="0.2">
      <c r="A291" s="621" t="s">
        <v>336</v>
      </c>
      <c r="B291" s="363" t="s">
        <v>402</v>
      </c>
      <c r="C291" s="622">
        <v>30000</v>
      </c>
      <c r="D291" s="622">
        <v>0</v>
      </c>
      <c r="E291" s="622">
        <f>C291+D291</f>
        <v>30000</v>
      </c>
      <c r="F291" s="653">
        <f t="shared" si="16"/>
        <v>0</v>
      </c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</row>
    <row r="292" spans="1:40" ht="15" customHeight="1" x14ac:dyDescent="0.2">
      <c r="A292" s="623"/>
      <c r="B292" s="365" t="s">
        <v>269</v>
      </c>
      <c r="C292" s="624"/>
      <c r="D292" s="624"/>
      <c r="E292" s="624"/>
      <c r="F292" s="654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</row>
    <row r="293" spans="1:40" ht="12.75" customHeight="1" x14ac:dyDescent="0.2">
      <c r="A293" s="625" t="s">
        <v>91</v>
      </c>
      <c r="B293" s="361" t="s">
        <v>114</v>
      </c>
      <c r="C293" s="626"/>
      <c r="D293" s="626"/>
      <c r="E293" s="626"/>
      <c r="F293" s="655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</row>
    <row r="294" spans="1:40" ht="12.75" customHeight="1" x14ac:dyDescent="0.2">
      <c r="A294" s="204">
        <v>3</v>
      </c>
      <c r="B294" s="329" t="s">
        <v>61</v>
      </c>
      <c r="C294" s="753">
        <v>30000</v>
      </c>
      <c r="D294" s="753">
        <v>0</v>
      </c>
      <c r="E294" s="753">
        <f>C294+D294</f>
        <v>30000</v>
      </c>
      <c r="F294" s="754">
        <f t="shared" si="16"/>
        <v>0</v>
      </c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</row>
    <row r="295" spans="1:40" ht="12.75" customHeight="1" x14ac:dyDescent="0.2">
      <c r="A295" s="627">
        <v>32</v>
      </c>
      <c r="B295" s="330" t="s">
        <v>30</v>
      </c>
      <c r="C295" s="738">
        <v>30000</v>
      </c>
      <c r="D295" s="738">
        <v>0</v>
      </c>
      <c r="E295" s="738">
        <f>C295+D295</f>
        <v>30000</v>
      </c>
      <c r="F295" s="740">
        <f t="shared" si="16"/>
        <v>0</v>
      </c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</row>
    <row r="296" spans="1:40" ht="24.75" customHeight="1" x14ac:dyDescent="0.2">
      <c r="A296" s="628">
        <v>323</v>
      </c>
      <c r="B296" s="352" t="s">
        <v>33</v>
      </c>
      <c r="C296" s="755">
        <v>30000</v>
      </c>
      <c r="D296" s="755">
        <v>0</v>
      </c>
      <c r="E296" s="755">
        <f>C296+D296</f>
        <v>30000</v>
      </c>
      <c r="F296" s="756">
        <f t="shared" si="16"/>
        <v>0</v>
      </c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</row>
    <row r="297" spans="1:40" ht="16.5" customHeight="1" x14ac:dyDescent="0.2">
      <c r="A297" s="513">
        <v>323</v>
      </c>
      <c r="B297" s="353" t="s">
        <v>33</v>
      </c>
      <c r="C297" s="744">
        <v>30000</v>
      </c>
      <c r="D297" s="744">
        <v>0</v>
      </c>
      <c r="E297" s="744">
        <f>C297+D297</f>
        <v>30000</v>
      </c>
      <c r="F297" s="745">
        <f t="shared" si="16"/>
        <v>0</v>
      </c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</row>
    <row r="298" spans="1:40" ht="33" customHeight="1" x14ac:dyDescent="0.2">
      <c r="A298" s="811" t="s">
        <v>443</v>
      </c>
      <c r="B298" s="363" t="s">
        <v>444</v>
      </c>
      <c r="C298" s="622">
        <v>40000</v>
      </c>
      <c r="D298" s="622">
        <v>0</v>
      </c>
      <c r="E298" s="622">
        <f>C298+D298</f>
        <v>40000</v>
      </c>
      <c r="F298" s="653">
        <v>1</v>
      </c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</row>
    <row r="299" spans="1:40" ht="15" customHeight="1" x14ac:dyDescent="0.2">
      <c r="A299" s="623"/>
      <c r="B299" s="812" t="s">
        <v>446</v>
      </c>
      <c r="C299" s="624"/>
      <c r="D299" s="624"/>
      <c r="E299" s="624"/>
      <c r="F299" s="654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</row>
    <row r="300" spans="1:40" ht="12.75" customHeight="1" x14ac:dyDescent="0.2">
      <c r="A300" s="625" t="s">
        <v>91</v>
      </c>
      <c r="B300" s="361" t="s">
        <v>114</v>
      </c>
      <c r="C300" s="626"/>
      <c r="D300" s="626"/>
      <c r="E300" s="626"/>
      <c r="F300" s="655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</row>
    <row r="301" spans="1:40" ht="36" customHeight="1" x14ac:dyDescent="0.2">
      <c r="A301" s="204">
        <v>4</v>
      </c>
      <c r="B301" s="329" t="s">
        <v>61</v>
      </c>
      <c r="C301" s="753">
        <v>40000</v>
      </c>
      <c r="D301" s="753">
        <v>0</v>
      </c>
      <c r="E301" s="753">
        <f>C301+D301</f>
        <v>40000</v>
      </c>
      <c r="F301" s="754">
        <v>1</v>
      </c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</row>
    <row r="302" spans="1:40" ht="21.75" customHeight="1" x14ac:dyDescent="0.2">
      <c r="A302" s="627">
        <v>42</v>
      </c>
      <c r="B302" s="330" t="s">
        <v>342</v>
      </c>
      <c r="C302" s="738">
        <v>40000</v>
      </c>
      <c r="D302" s="738">
        <v>0</v>
      </c>
      <c r="E302" s="738">
        <f>C302+D302</f>
        <v>40000</v>
      </c>
      <c r="F302" s="740">
        <v>1</v>
      </c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</row>
    <row r="303" spans="1:40" ht="15" customHeight="1" x14ac:dyDescent="0.2">
      <c r="A303" s="628">
        <v>422</v>
      </c>
      <c r="B303" s="352" t="s">
        <v>445</v>
      </c>
      <c r="C303" s="755">
        <v>40000</v>
      </c>
      <c r="D303" s="755">
        <v>0</v>
      </c>
      <c r="E303" s="755">
        <f>C303+D303</f>
        <v>40000</v>
      </c>
      <c r="F303" s="756">
        <v>1</v>
      </c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</row>
    <row r="304" spans="1:40" ht="12.75" customHeight="1" x14ac:dyDescent="0.2">
      <c r="A304" s="513">
        <v>422</v>
      </c>
      <c r="B304" s="353" t="s">
        <v>445</v>
      </c>
      <c r="C304" s="744">
        <v>40000</v>
      </c>
      <c r="D304" s="744">
        <v>0</v>
      </c>
      <c r="E304" s="744">
        <f>C304+D304</f>
        <v>40000</v>
      </c>
      <c r="F304" s="745">
        <v>1</v>
      </c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</row>
    <row r="305" spans="1:40" ht="12.75" customHeight="1" x14ac:dyDescent="0.2">
      <c r="A305" s="811" t="s">
        <v>452</v>
      </c>
      <c r="B305" s="363" t="s">
        <v>450</v>
      </c>
      <c r="C305" s="622">
        <v>0</v>
      </c>
      <c r="D305" s="622">
        <v>0</v>
      </c>
      <c r="E305" s="622">
        <f>C305+D305</f>
        <v>0</v>
      </c>
      <c r="F305" s="653">
        <v>1</v>
      </c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</row>
    <row r="306" spans="1:40" ht="12.75" customHeight="1" x14ac:dyDescent="0.2">
      <c r="A306" s="623"/>
      <c r="B306" s="304" t="s">
        <v>135</v>
      </c>
      <c r="C306" s="624"/>
      <c r="D306" s="624"/>
      <c r="E306" s="624"/>
      <c r="F306" s="654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</row>
    <row r="307" spans="1:40" ht="12.75" customHeight="1" x14ac:dyDescent="0.2">
      <c r="A307" s="625" t="s">
        <v>91</v>
      </c>
      <c r="B307" s="361" t="s">
        <v>114</v>
      </c>
      <c r="C307" s="626"/>
      <c r="D307" s="626"/>
      <c r="E307" s="626"/>
      <c r="F307" s="655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</row>
    <row r="308" spans="1:40" ht="24" customHeight="1" x14ac:dyDescent="0.2">
      <c r="A308" s="204">
        <v>4</v>
      </c>
      <c r="B308" s="348" t="s">
        <v>123</v>
      </c>
      <c r="C308" s="753">
        <v>0</v>
      </c>
      <c r="D308" s="753">
        <v>0</v>
      </c>
      <c r="E308" s="753">
        <f>C308+D308</f>
        <v>0</v>
      </c>
      <c r="F308" s="754">
        <v>1</v>
      </c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</row>
    <row r="309" spans="1:40" ht="15" customHeight="1" x14ac:dyDescent="0.2">
      <c r="A309" s="627">
        <v>42</v>
      </c>
      <c r="B309" s="330" t="s">
        <v>342</v>
      </c>
      <c r="C309" s="738">
        <v>0</v>
      </c>
      <c r="D309" s="738">
        <v>0</v>
      </c>
      <c r="E309" s="738">
        <f>C309+D309</f>
        <v>0</v>
      </c>
      <c r="F309" s="740">
        <v>1</v>
      </c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</row>
    <row r="310" spans="1:40" x14ac:dyDescent="0.2">
      <c r="A310" s="628">
        <v>422</v>
      </c>
      <c r="B310" s="352" t="s">
        <v>42</v>
      </c>
      <c r="C310" s="755">
        <v>0</v>
      </c>
      <c r="D310" s="755">
        <v>0</v>
      </c>
      <c r="E310" s="755">
        <f>C310+D310</f>
        <v>0</v>
      </c>
      <c r="F310" s="756">
        <v>1</v>
      </c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</row>
    <row r="311" spans="1:40" ht="16.5" customHeight="1" x14ac:dyDescent="0.2">
      <c r="A311" s="513">
        <v>421</v>
      </c>
      <c r="B311" s="328" t="s">
        <v>451</v>
      </c>
      <c r="C311" s="744">
        <v>0</v>
      </c>
      <c r="D311" s="744">
        <v>0</v>
      </c>
      <c r="E311" s="744">
        <f>C311+D311</f>
        <v>0</v>
      </c>
      <c r="F311" s="745">
        <v>1</v>
      </c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</row>
    <row r="312" spans="1:40" ht="12.75" customHeight="1" x14ac:dyDescent="0.2">
      <c r="A312" s="247"/>
      <c r="B312" s="366" t="s">
        <v>100</v>
      </c>
      <c r="C312" s="421"/>
      <c r="D312" s="748"/>
      <c r="E312" s="421"/>
      <c r="F312" s="645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</row>
    <row r="313" spans="1:40" ht="12.75" customHeight="1" x14ac:dyDescent="0.2">
      <c r="A313" s="784" t="s">
        <v>274</v>
      </c>
      <c r="B313" s="367"/>
      <c r="C313" s="410">
        <v>435000</v>
      </c>
      <c r="D313" s="451">
        <v>0</v>
      </c>
      <c r="E313" s="410">
        <f>E314+E321</f>
        <v>435000</v>
      </c>
      <c r="F313" s="638">
        <f t="shared" si="16"/>
        <v>0</v>
      </c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</row>
    <row r="314" spans="1:40" ht="12.75" customHeight="1" x14ac:dyDescent="0.2">
      <c r="A314" s="250" t="s">
        <v>403</v>
      </c>
      <c r="B314" s="88" t="s">
        <v>191</v>
      </c>
      <c r="C314" s="411">
        <v>35000</v>
      </c>
      <c r="D314" s="452">
        <v>0</v>
      </c>
      <c r="E314" s="411">
        <f>C314+D314</f>
        <v>35000</v>
      </c>
      <c r="F314" s="632">
        <f t="shared" si="16"/>
        <v>0</v>
      </c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</row>
    <row r="315" spans="1:40" ht="12.75" customHeight="1" x14ac:dyDescent="0.2">
      <c r="A315" s="248"/>
      <c r="B315" s="368" t="s">
        <v>267</v>
      </c>
      <c r="C315" s="411"/>
      <c r="D315" s="703"/>
      <c r="E315" s="411"/>
      <c r="F315" s="632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</row>
    <row r="316" spans="1:40" ht="12.75" customHeight="1" x14ac:dyDescent="0.2">
      <c r="A316" s="785" t="s">
        <v>97</v>
      </c>
      <c r="B316" s="191" t="s">
        <v>114</v>
      </c>
      <c r="C316" s="412"/>
      <c r="D316" s="704"/>
      <c r="E316" s="412"/>
      <c r="F316" s="633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</row>
    <row r="317" spans="1:40" ht="14.25" customHeight="1" x14ac:dyDescent="0.2">
      <c r="A317" s="249">
        <v>3</v>
      </c>
      <c r="B317" s="369" t="s">
        <v>61</v>
      </c>
      <c r="C317" s="705">
        <v>35000</v>
      </c>
      <c r="D317" s="460">
        <v>0</v>
      </c>
      <c r="E317" s="705">
        <f>C317+D317</f>
        <v>35000</v>
      </c>
      <c r="F317" s="706">
        <f t="shared" si="16"/>
        <v>0</v>
      </c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</row>
    <row r="318" spans="1:40" ht="16.5" customHeight="1" x14ac:dyDescent="0.2">
      <c r="A318" s="197">
        <v>32</v>
      </c>
      <c r="B318" s="330" t="s">
        <v>30</v>
      </c>
      <c r="C318" s="707">
        <v>35000</v>
      </c>
      <c r="D318" s="461">
        <v>0</v>
      </c>
      <c r="E318" s="707">
        <f>C318+D318</f>
        <v>35000</v>
      </c>
      <c r="F318" s="708">
        <f t="shared" si="16"/>
        <v>0</v>
      </c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</row>
    <row r="319" spans="1:40" ht="12.75" customHeight="1" x14ac:dyDescent="0.2">
      <c r="A319" s="230">
        <v>323</v>
      </c>
      <c r="B319" s="352" t="s">
        <v>33</v>
      </c>
      <c r="C319" s="746">
        <v>35000</v>
      </c>
      <c r="D319" s="710">
        <v>0</v>
      </c>
      <c r="E319" s="746">
        <f>C319+D319</f>
        <v>35000</v>
      </c>
      <c r="F319" s="747">
        <f t="shared" si="16"/>
        <v>0</v>
      </c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</row>
    <row r="320" spans="1:40" ht="12.75" customHeight="1" x14ac:dyDescent="0.2">
      <c r="A320" s="231">
        <v>323</v>
      </c>
      <c r="B320" s="353" t="s">
        <v>33</v>
      </c>
      <c r="C320" s="412">
        <v>35000</v>
      </c>
      <c r="D320" s="704">
        <v>0</v>
      </c>
      <c r="E320" s="412">
        <f>C320+D320</f>
        <v>35000</v>
      </c>
      <c r="F320" s="633">
        <f t="shared" si="16"/>
        <v>0</v>
      </c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</row>
    <row r="321" spans="1:40" ht="12.75" customHeight="1" x14ac:dyDescent="0.2">
      <c r="A321" s="244" t="s">
        <v>404</v>
      </c>
      <c r="B321" s="363" t="s">
        <v>192</v>
      </c>
      <c r="C321" s="424">
        <v>400000</v>
      </c>
      <c r="D321" s="452">
        <v>0</v>
      </c>
      <c r="E321" s="424">
        <f>C321+D321</f>
        <v>400000</v>
      </c>
      <c r="F321" s="649">
        <f t="shared" si="16"/>
        <v>0</v>
      </c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</row>
    <row r="322" spans="1:40" ht="14.25" customHeight="1" x14ac:dyDescent="0.2">
      <c r="A322" s="251"/>
      <c r="B322" s="370" t="s">
        <v>268</v>
      </c>
      <c r="C322" s="424"/>
      <c r="D322" s="703"/>
      <c r="E322" s="424"/>
      <c r="F322" s="649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</row>
    <row r="323" spans="1:40" ht="12.75" customHeight="1" x14ac:dyDescent="0.2">
      <c r="A323" s="252" t="s">
        <v>91</v>
      </c>
      <c r="B323" s="371" t="s">
        <v>114</v>
      </c>
      <c r="C323" s="425"/>
      <c r="D323" s="704"/>
      <c r="E323" s="425"/>
      <c r="F323" s="650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</row>
    <row r="324" spans="1:40" ht="21.75" customHeight="1" x14ac:dyDescent="0.2">
      <c r="A324" s="249">
        <v>3</v>
      </c>
      <c r="B324" s="369" t="s">
        <v>61</v>
      </c>
      <c r="C324" s="705">
        <v>400000</v>
      </c>
      <c r="D324" s="460">
        <v>0</v>
      </c>
      <c r="E324" s="705">
        <f>C324+D324</f>
        <v>400000</v>
      </c>
      <c r="F324" s="706">
        <f t="shared" si="16"/>
        <v>0</v>
      </c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</row>
    <row r="325" spans="1:40" ht="15" customHeight="1" x14ac:dyDescent="0.2">
      <c r="A325" s="233">
        <v>38</v>
      </c>
      <c r="B325" s="330" t="s">
        <v>38</v>
      </c>
      <c r="C325" s="417">
        <v>400000</v>
      </c>
      <c r="D325" s="461">
        <v>0</v>
      </c>
      <c r="E325" s="417">
        <f>C325+D325</f>
        <v>400000</v>
      </c>
      <c r="F325" s="640">
        <f t="shared" si="16"/>
        <v>0</v>
      </c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</row>
    <row r="326" spans="1:40" ht="12.75" customHeight="1" x14ac:dyDescent="0.2">
      <c r="A326" s="230">
        <v>383</v>
      </c>
      <c r="B326" s="352" t="s">
        <v>108</v>
      </c>
      <c r="C326" s="418">
        <v>400000</v>
      </c>
      <c r="D326" s="710">
        <v>0</v>
      </c>
      <c r="E326" s="418">
        <f>C326+D326</f>
        <v>400000</v>
      </c>
      <c r="F326" s="641">
        <f t="shared" si="16"/>
        <v>0</v>
      </c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</row>
    <row r="327" spans="1:40" ht="12.75" customHeight="1" x14ac:dyDescent="0.2">
      <c r="A327" s="231">
        <v>383</v>
      </c>
      <c r="B327" s="353" t="s">
        <v>108</v>
      </c>
      <c r="C327" s="751">
        <v>400000</v>
      </c>
      <c r="D327" s="704">
        <v>0</v>
      </c>
      <c r="E327" s="751">
        <f>C327+D327</f>
        <v>400000</v>
      </c>
      <c r="F327" s="752">
        <f t="shared" si="16"/>
        <v>0</v>
      </c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</row>
    <row r="328" spans="1:40" ht="27.75" customHeight="1" x14ac:dyDescent="0.2">
      <c r="A328" s="863" t="s">
        <v>241</v>
      </c>
      <c r="B328" s="864"/>
      <c r="C328" s="410">
        <v>77800</v>
      </c>
      <c r="D328" s="451">
        <v>0</v>
      </c>
      <c r="E328" s="410">
        <f>E329+E337</f>
        <v>77800</v>
      </c>
      <c r="F328" s="638">
        <f t="shared" si="16"/>
        <v>0</v>
      </c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</row>
    <row r="329" spans="1:40" ht="12.75" customHeight="1" x14ac:dyDescent="0.2">
      <c r="A329" s="227" t="s">
        <v>255</v>
      </c>
      <c r="B329" s="351" t="s">
        <v>285</v>
      </c>
      <c r="C329" s="411">
        <v>70000</v>
      </c>
      <c r="D329" s="452">
        <v>0</v>
      </c>
      <c r="E329" s="411">
        <f>C329+D329</f>
        <v>70000</v>
      </c>
      <c r="F329" s="632">
        <f t="shared" si="16"/>
        <v>0</v>
      </c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</row>
    <row r="330" spans="1:40" ht="12.75" customHeight="1" x14ac:dyDescent="0.2">
      <c r="A330" s="248"/>
      <c r="B330" s="368" t="s">
        <v>267</v>
      </c>
      <c r="C330" s="411"/>
      <c r="D330" s="703"/>
      <c r="E330" s="411"/>
      <c r="F330" s="632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</row>
    <row r="331" spans="1:40" ht="24" customHeight="1" x14ac:dyDescent="0.2">
      <c r="A331" s="253" t="s">
        <v>97</v>
      </c>
      <c r="B331" s="192" t="s">
        <v>114</v>
      </c>
      <c r="C331" s="412"/>
      <c r="D331" s="704"/>
      <c r="E331" s="412"/>
      <c r="F331" s="633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</row>
    <row r="332" spans="1:40" ht="27" customHeight="1" x14ac:dyDescent="0.2">
      <c r="A332" s="249">
        <v>3</v>
      </c>
      <c r="B332" s="369" t="s">
        <v>61</v>
      </c>
      <c r="C332" s="705">
        <v>70000</v>
      </c>
      <c r="D332" s="460">
        <v>0</v>
      </c>
      <c r="E332" s="705">
        <f t="shared" ref="E332:E337" si="17">C332+D332</f>
        <v>70000</v>
      </c>
      <c r="F332" s="706">
        <f t="shared" si="16"/>
        <v>0</v>
      </c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</row>
    <row r="333" spans="1:40" ht="12.75" customHeight="1" x14ac:dyDescent="0.2">
      <c r="A333" s="197">
        <v>35</v>
      </c>
      <c r="B333" s="330" t="s">
        <v>287</v>
      </c>
      <c r="C333" s="707">
        <v>70000</v>
      </c>
      <c r="D333" s="461">
        <v>0</v>
      </c>
      <c r="E333" s="707">
        <f t="shared" si="17"/>
        <v>70000</v>
      </c>
      <c r="F333" s="708">
        <f t="shared" si="16"/>
        <v>0</v>
      </c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</row>
    <row r="334" spans="1:40" ht="12.75" customHeight="1" x14ac:dyDescent="0.2">
      <c r="A334" s="254">
        <v>351</v>
      </c>
      <c r="B334" s="335" t="s">
        <v>288</v>
      </c>
      <c r="C334" s="746">
        <v>70000</v>
      </c>
      <c r="D334" s="710">
        <v>0</v>
      </c>
      <c r="E334" s="746">
        <f t="shared" si="17"/>
        <v>70000</v>
      </c>
      <c r="F334" s="747">
        <f t="shared" si="16"/>
        <v>0</v>
      </c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</row>
    <row r="335" spans="1:40" ht="12.75" customHeight="1" x14ac:dyDescent="0.2">
      <c r="A335" s="255">
        <v>351</v>
      </c>
      <c r="B335" s="333" t="s">
        <v>286</v>
      </c>
      <c r="C335" s="712">
        <v>30000</v>
      </c>
      <c r="D335" s="704">
        <v>0</v>
      </c>
      <c r="E335" s="712">
        <f t="shared" si="17"/>
        <v>30000</v>
      </c>
      <c r="F335" s="713">
        <f t="shared" si="16"/>
        <v>0</v>
      </c>
      <c r="G335" s="78"/>
      <c r="H335" s="78"/>
      <c r="I335" s="37"/>
    </row>
    <row r="336" spans="1:40" ht="12.75" customHeight="1" x14ac:dyDescent="0.2">
      <c r="A336" s="255">
        <v>351</v>
      </c>
      <c r="B336" s="333" t="s">
        <v>289</v>
      </c>
      <c r="C336" s="712">
        <v>40000</v>
      </c>
      <c r="D336" s="704">
        <v>0</v>
      </c>
      <c r="E336" s="712">
        <f t="shared" si="17"/>
        <v>40000</v>
      </c>
      <c r="F336" s="713">
        <f t="shared" si="16"/>
        <v>0</v>
      </c>
      <c r="G336" s="78"/>
      <c r="H336" s="78"/>
      <c r="I336" s="37"/>
    </row>
    <row r="337" spans="1:9" ht="25.5" customHeight="1" x14ac:dyDescent="0.2">
      <c r="A337" s="227" t="s">
        <v>469</v>
      </c>
      <c r="B337" s="351" t="s">
        <v>467</v>
      </c>
      <c r="C337" s="411">
        <v>7800</v>
      </c>
      <c r="D337" s="452">
        <v>0</v>
      </c>
      <c r="E337" s="411">
        <f t="shared" si="17"/>
        <v>7800</v>
      </c>
      <c r="F337" s="632">
        <v>0</v>
      </c>
      <c r="G337" s="78"/>
      <c r="H337" s="78"/>
      <c r="I337" s="37"/>
    </row>
    <row r="338" spans="1:9" ht="27" customHeight="1" x14ac:dyDescent="0.2">
      <c r="A338" s="248"/>
      <c r="B338" s="368" t="s">
        <v>267</v>
      </c>
      <c r="C338" s="411"/>
      <c r="D338" s="703"/>
      <c r="E338" s="411"/>
      <c r="F338" s="632"/>
      <c r="G338" s="78"/>
      <c r="H338" s="78"/>
      <c r="I338" s="37"/>
    </row>
    <row r="339" spans="1:9" ht="12.75" customHeight="1" x14ac:dyDescent="0.2">
      <c r="A339" s="253" t="s">
        <v>97</v>
      </c>
      <c r="B339" s="192" t="s">
        <v>114</v>
      </c>
      <c r="C339" s="412"/>
      <c r="D339" s="704"/>
      <c r="E339" s="412"/>
      <c r="F339" s="633"/>
      <c r="G339" s="78"/>
      <c r="H339" s="78"/>
      <c r="I339" s="37"/>
    </row>
    <row r="340" spans="1:9" ht="12.75" customHeight="1" x14ac:dyDescent="0.2">
      <c r="A340" s="249">
        <v>3</v>
      </c>
      <c r="B340" s="369" t="s">
        <v>61</v>
      </c>
      <c r="C340" s="705">
        <v>7800</v>
      </c>
      <c r="D340" s="460">
        <v>0</v>
      </c>
      <c r="E340" s="705">
        <f>C340+D340</f>
        <v>7800</v>
      </c>
      <c r="F340" s="706">
        <v>0</v>
      </c>
      <c r="G340" s="78"/>
      <c r="H340" s="78"/>
      <c r="I340" s="37"/>
    </row>
    <row r="341" spans="1:9" ht="12.75" customHeight="1" x14ac:dyDescent="0.2">
      <c r="A341" s="197">
        <v>38</v>
      </c>
      <c r="B341" s="330" t="s">
        <v>38</v>
      </c>
      <c r="C341" s="707">
        <v>7800</v>
      </c>
      <c r="D341" s="461"/>
      <c r="E341" s="707">
        <f>C341+D341</f>
        <v>7800</v>
      </c>
      <c r="F341" s="708">
        <v>0</v>
      </c>
      <c r="G341" s="78"/>
      <c r="H341" s="78"/>
      <c r="I341" s="37"/>
    </row>
    <row r="342" spans="1:9" ht="31.5" customHeight="1" x14ac:dyDescent="0.2">
      <c r="A342" s="254">
        <v>386</v>
      </c>
      <c r="B342" s="335" t="s">
        <v>468</v>
      </c>
      <c r="C342" s="746">
        <v>7800</v>
      </c>
      <c r="D342" s="710">
        <v>0</v>
      </c>
      <c r="E342" s="746">
        <f>C342+D342</f>
        <v>7800</v>
      </c>
      <c r="F342" s="747">
        <v>0</v>
      </c>
      <c r="G342" s="78"/>
      <c r="H342" s="78"/>
      <c r="I342" s="37"/>
    </row>
    <row r="343" spans="1:9" ht="12.75" customHeight="1" x14ac:dyDescent="0.2">
      <c r="A343" s="255">
        <v>386</v>
      </c>
      <c r="B343" s="333" t="s">
        <v>470</v>
      </c>
      <c r="C343" s="712">
        <v>7800</v>
      </c>
      <c r="D343" s="704">
        <v>0</v>
      </c>
      <c r="E343" s="712">
        <f>C343+D343</f>
        <v>7800</v>
      </c>
      <c r="F343" s="713">
        <v>0</v>
      </c>
      <c r="G343" s="78"/>
      <c r="H343" s="78"/>
      <c r="I343" s="37"/>
    </row>
    <row r="344" spans="1:9" ht="12.75" customHeight="1" x14ac:dyDescent="0.2">
      <c r="A344" s="256"/>
      <c r="B344" s="372" t="s">
        <v>238</v>
      </c>
      <c r="C344" s="428"/>
      <c r="D344" s="748"/>
      <c r="E344" s="428"/>
      <c r="F344" s="656"/>
      <c r="G344" s="78"/>
      <c r="H344" s="78"/>
      <c r="I344" s="37"/>
    </row>
    <row r="345" spans="1:9" ht="12.75" customHeight="1" x14ac:dyDescent="0.2">
      <c r="A345" s="859" t="s">
        <v>245</v>
      </c>
      <c r="B345" s="860"/>
      <c r="C345" s="429">
        <v>376500</v>
      </c>
      <c r="D345" s="451">
        <v>0</v>
      </c>
      <c r="E345" s="429">
        <f>E346+E355+E362+E372+E379+E387</f>
        <v>376500</v>
      </c>
      <c r="F345" s="657">
        <f>(E345/C345)-1</f>
        <v>0</v>
      </c>
      <c r="G345" s="78"/>
      <c r="H345" s="78"/>
      <c r="I345" s="37"/>
    </row>
    <row r="346" spans="1:9" ht="20.100000000000001" customHeight="1" x14ac:dyDescent="0.2">
      <c r="A346" s="257" t="s">
        <v>256</v>
      </c>
      <c r="B346" s="180" t="s">
        <v>195</v>
      </c>
      <c r="C346" s="430">
        <v>75000</v>
      </c>
      <c r="D346" s="452">
        <v>0</v>
      </c>
      <c r="E346" s="430">
        <f>C346+D346</f>
        <v>75000</v>
      </c>
      <c r="F346" s="658">
        <f>(E346/C346)-1</f>
        <v>0</v>
      </c>
      <c r="G346" s="78"/>
      <c r="H346" s="78"/>
      <c r="I346" s="37"/>
    </row>
    <row r="347" spans="1:9" ht="24" customHeight="1" x14ac:dyDescent="0.2">
      <c r="A347" s="258"/>
      <c r="B347" s="181" t="s">
        <v>196</v>
      </c>
      <c r="C347" s="424"/>
      <c r="D347" s="452"/>
      <c r="E347" s="424"/>
      <c r="F347" s="649"/>
      <c r="G347" s="78"/>
      <c r="H347" s="78"/>
      <c r="I347" s="37"/>
    </row>
    <row r="348" spans="1:9" ht="15" customHeight="1" x14ac:dyDescent="0.2">
      <c r="A348" s="259"/>
      <c r="B348" s="360" t="s">
        <v>266</v>
      </c>
      <c r="C348" s="424"/>
      <c r="D348" s="703"/>
      <c r="E348" s="424"/>
      <c r="F348" s="649"/>
      <c r="G348" s="78"/>
      <c r="H348" s="78"/>
      <c r="I348" s="37"/>
    </row>
    <row r="349" spans="1:9" ht="12.75" customHeight="1" x14ac:dyDescent="0.2">
      <c r="A349" s="260" t="s">
        <v>96</v>
      </c>
      <c r="B349" s="364" t="s">
        <v>114</v>
      </c>
      <c r="C349" s="425"/>
      <c r="D349" s="704"/>
      <c r="E349" s="425"/>
      <c r="F349" s="650"/>
      <c r="G349" s="78"/>
      <c r="H349" s="78"/>
      <c r="I349" s="37"/>
    </row>
    <row r="350" spans="1:9" ht="12.75" customHeight="1" x14ac:dyDescent="0.2">
      <c r="A350" s="196">
        <v>3</v>
      </c>
      <c r="B350" s="329" t="s">
        <v>61</v>
      </c>
      <c r="C350" s="416">
        <v>75000</v>
      </c>
      <c r="D350" s="460">
        <v>0</v>
      </c>
      <c r="E350" s="416">
        <f>C350+D350</f>
        <v>75000</v>
      </c>
      <c r="F350" s="639">
        <f>(E350/C350)-1</f>
        <v>0</v>
      </c>
      <c r="G350" s="78"/>
      <c r="H350" s="78"/>
      <c r="I350" s="37"/>
    </row>
    <row r="351" spans="1:9" ht="12.75" customHeight="1" x14ac:dyDescent="0.2">
      <c r="A351" s="197">
        <v>38</v>
      </c>
      <c r="B351" s="330" t="s">
        <v>38</v>
      </c>
      <c r="C351" s="417">
        <v>75000</v>
      </c>
      <c r="D351" s="461">
        <v>0</v>
      </c>
      <c r="E351" s="417">
        <f>C351+D351</f>
        <v>75000</v>
      </c>
      <c r="F351" s="640">
        <f>(E351/C351)-1</f>
        <v>0</v>
      </c>
      <c r="G351" s="78"/>
      <c r="H351" s="78"/>
      <c r="I351" s="37"/>
    </row>
    <row r="352" spans="1:9" ht="13.5" customHeight="1" x14ac:dyDescent="0.2">
      <c r="A352" s="230">
        <v>381</v>
      </c>
      <c r="B352" s="373" t="s">
        <v>109</v>
      </c>
      <c r="C352" s="418">
        <v>75000</v>
      </c>
      <c r="D352" s="710">
        <v>0</v>
      </c>
      <c r="E352" s="418">
        <f>C352+D352</f>
        <v>75000</v>
      </c>
      <c r="F352" s="641">
        <f>(E352/C352)-1</f>
        <v>0</v>
      </c>
      <c r="G352" s="78"/>
      <c r="H352" s="78"/>
      <c r="I352" s="37"/>
    </row>
    <row r="353" spans="1:9" ht="12.75" customHeight="1" x14ac:dyDescent="0.2">
      <c r="A353" s="231">
        <v>381</v>
      </c>
      <c r="B353" s="374" t="s">
        <v>109</v>
      </c>
      <c r="C353" s="751">
        <v>75000</v>
      </c>
      <c r="D353" s="704">
        <v>0</v>
      </c>
      <c r="E353" s="751">
        <f>C353+D353</f>
        <v>75000</v>
      </c>
      <c r="F353" s="752">
        <f>(E353/C353)-1</f>
        <v>0</v>
      </c>
      <c r="G353" s="78"/>
      <c r="H353" s="78"/>
      <c r="I353" s="37"/>
    </row>
    <row r="354" spans="1:9" ht="23.25" customHeight="1" x14ac:dyDescent="0.2">
      <c r="A354" s="257" t="s">
        <v>350</v>
      </c>
      <c r="B354" s="180" t="s">
        <v>351</v>
      </c>
      <c r="C354" s="430"/>
      <c r="D354" s="703"/>
      <c r="E354" s="430"/>
      <c r="F354" s="658"/>
      <c r="G354" s="78"/>
      <c r="H354" s="78"/>
      <c r="I354" s="37"/>
    </row>
    <row r="355" spans="1:9" ht="20.100000000000001" customHeight="1" x14ac:dyDescent="0.2">
      <c r="A355" s="258"/>
      <c r="B355" s="181" t="s">
        <v>196</v>
      </c>
      <c r="C355" s="424">
        <v>65000</v>
      </c>
      <c r="D355" s="452">
        <v>0</v>
      </c>
      <c r="E355" s="424">
        <f>C355+D355</f>
        <v>65000</v>
      </c>
      <c r="F355" s="649">
        <f>(E355/C355)-1</f>
        <v>0</v>
      </c>
      <c r="G355" s="78"/>
      <c r="H355" s="78"/>
      <c r="I355" s="37"/>
    </row>
    <row r="356" spans="1:9" ht="15" customHeight="1" x14ac:dyDescent="0.2">
      <c r="A356" s="259"/>
      <c r="B356" s="360" t="s">
        <v>266</v>
      </c>
      <c r="C356" s="424"/>
      <c r="D356" s="703"/>
      <c r="E356" s="424"/>
      <c r="F356" s="649"/>
      <c r="G356" s="78"/>
      <c r="H356" s="78"/>
      <c r="I356" s="37"/>
    </row>
    <row r="357" spans="1:9" ht="15" customHeight="1" x14ac:dyDescent="0.2">
      <c r="A357" s="260" t="s">
        <v>96</v>
      </c>
      <c r="B357" s="364" t="s">
        <v>114</v>
      </c>
      <c r="C357" s="425"/>
      <c r="D357" s="704"/>
      <c r="E357" s="425"/>
      <c r="F357" s="650"/>
      <c r="G357" s="78"/>
      <c r="H357" s="78"/>
      <c r="I357" s="37"/>
    </row>
    <row r="358" spans="1:9" ht="12.75" customHeight="1" x14ac:dyDescent="0.2">
      <c r="A358" s="196">
        <v>3</v>
      </c>
      <c r="B358" s="329" t="s">
        <v>61</v>
      </c>
      <c r="C358" s="416">
        <v>65000</v>
      </c>
      <c r="D358" s="460">
        <v>0</v>
      </c>
      <c r="E358" s="416">
        <f>C358+D358</f>
        <v>65000</v>
      </c>
      <c r="F358" s="639">
        <f>(E358/C358)-1</f>
        <v>0</v>
      </c>
      <c r="G358" s="78"/>
      <c r="H358" s="78"/>
      <c r="I358" s="37"/>
    </row>
    <row r="359" spans="1:9" ht="24.75" customHeight="1" x14ac:dyDescent="0.2">
      <c r="A359" s="197">
        <v>38</v>
      </c>
      <c r="B359" s="330" t="s">
        <v>38</v>
      </c>
      <c r="C359" s="417">
        <v>65000</v>
      </c>
      <c r="D359" s="461">
        <v>0</v>
      </c>
      <c r="E359" s="417">
        <f>C359+D359</f>
        <v>65000</v>
      </c>
      <c r="F359" s="640">
        <f t="shared" ref="F359:F430" si="18">(E359/C359)-1</f>
        <v>0</v>
      </c>
      <c r="G359" s="78"/>
      <c r="H359" s="78"/>
      <c r="I359" s="37"/>
    </row>
    <row r="360" spans="1:9" ht="12.75" customHeight="1" x14ac:dyDescent="0.2">
      <c r="A360" s="230">
        <v>381</v>
      </c>
      <c r="B360" s="373" t="s">
        <v>109</v>
      </c>
      <c r="C360" s="418">
        <v>65000</v>
      </c>
      <c r="D360" s="710">
        <v>0</v>
      </c>
      <c r="E360" s="418">
        <f>C360+D360</f>
        <v>65000</v>
      </c>
      <c r="F360" s="641">
        <f t="shared" si="18"/>
        <v>0</v>
      </c>
      <c r="G360" s="78"/>
      <c r="H360" s="78"/>
      <c r="I360" s="37"/>
    </row>
    <row r="361" spans="1:9" ht="12.75" customHeight="1" x14ac:dyDescent="0.2">
      <c r="A361" s="231">
        <v>381</v>
      </c>
      <c r="B361" s="374" t="s">
        <v>109</v>
      </c>
      <c r="C361" s="751">
        <v>65000</v>
      </c>
      <c r="D361" s="704">
        <v>0</v>
      </c>
      <c r="E361" s="751">
        <f>C361+D361</f>
        <v>65000</v>
      </c>
      <c r="F361" s="752">
        <f t="shared" si="18"/>
        <v>0</v>
      </c>
      <c r="G361" s="78"/>
      <c r="H361" s="78"/>
      <c r="I361" s="37"/>
    </row>
    <row r="362" spans="1:9" ht="12.75" customHeight="1" x14ac:dyDescent="0.2">
      <c r="A362" s="261" t="s">
        <v>411</v>
      </c>
      <c r="B362" s="180" t="s">
        <v>427</v>
      </c>
      <c r="C362" s="424">
        <v>21500</v>
      </c>
      <c r="D362" s="452">
        <v>0</v>
      </c>
      <c r="E362" s="424">
        <f>C362+D362</f>
        <v>21500</v>
      </c>
      <c r="F362" s="649">
        <f t="shared" si="18"/>
        <v>0</v>
      </c>
      <c r="G362" s="78"/>
      <c r="H362" s="78"/>
      <c r="I362" s="37"/>
    </row>
    <row r="363" spans="1:9" ht="15" customHeight="1" x14ac:dyDescent="0.2">
      <c r="A363" s="262" t="s">
        <v>103</v>
      </c>
      <c r="B363" s="182" t="s">
        <v>71</v>
      </c>
      <c r="C363" s="424"/>
      <c r="D363" s="452"/>
      <c r="E363" s="424"/>
      <c r="F363" s="649"/>
      <c r="G363" s="78"/>
      <c r="H363" s="78"/>
      <c r="I363" s="37"/>
    </row>
    <row r="364" spans="1:9" ht="15" customHeight="1" x14ac:dyDescent="0.2">
      <c r="A364" s="263"/>
      <c r="B364" s="182" t="s">
        <v>266</v>
      </c>
      <c r="C364" s="424"/>
      <c r="D364" s="703"/>
      <c r="E364" s="424"/>
      <c r="F364" s="649"/>
      <c r="G364" s="78"/>
      <c r="H364" s="78"/>
      <c r="I364" s="37"/>
    </row>
    <row r="365" spans="1:9" ht="25.5" customHeight="1" x14ac:dyDescent="0.2">
      <c r="A365" s="264" t="s">
        <v>96</v>
      </c>
      <c r="B365" s="375" t="s">
        <v>114</v>
      </c>
      <c r="C365" s="431"/>
      <c r="D365" s="704"/>
      <c r="E365" s="431"/>
      <c r="F365" s="659"/>
      <c r="G365" s="78"/>
      <c r="H365" s="78"/>
      <c r="I365" s="37"/>
    </row>
    <row r="366" spans="1:9" ht="13.5" customHeight="1" x14ac:dyDescent="0.2">
      <c r="A366" s="196">
        <v>3</v>
      </c>
      <c r="B366" s="329" t="s">
        <v>61</v>
      </c>
      <c r="C366" s="416">
        <v>21500</v>
      </c>
      <c r="D366" s="460">
        <v>0</v>
      </c>
      <c r="E366" s="416">
        <f t="shared" ref="E366:E372" si="19">C366+D366</f>
        <v>21500</v>
      </c>
      <c r="F366" s="639">
        <f t="shared" si="18"/>
        <v>0</v>
      </c>
      <c r="G366" s="78"/>
      <c r="H366" s="78"/>
      <c r="I366" s="37"/>
    </row>
    <row r="367" spans="1:9" ht="12.75" customHeight="1" x14ac:dyDescent="0.2">
      <c r="A367" s="197">
        <v>38</v>
      </c>
      <c r="B367" s="330" t="s">
        <v>38</v>
      </c>
      <c r="C367" s="417">
        <v>21500</v>
      </c>
      <c r="D367" s="461">
        <v>0</v>
      </c>
      <c r="E367" s="417">
        <f t="shared" si="19"/>
        <v>21500</v>
      </c>
      <c r="F367" s="640">
        <f t="shared" si="18"/>
        <v>0</v>
      </c>
      <c r="G367" s="78"/>
      <c r="H367" s="78"/>
      <c r="I367" s="37"/>
    </row>
    <row r="368" spans="1:9" ht="12.75" customHeight="1" x14ac:dyDescent="0.2">
      <c r="A368" s="265">
        <v>381</v>
      </c>
      <c r="B368" s="376" t="s">
        <v>258</v>
      </c>
      <c r="C368" s="418">
        <v>21500</v>
      </c>
      <c r="D368" s="710">
        <v>0</v>
      </c>
      <c r="E368" s="418">
        <f t="shared" si="19"/>
        <v>21500</v>
      </c>
      <c r="F368" s="641">
        <f t="shared" si="18"/>
        <v>0</v>
      </c>
      <c r="G368" s="78"/>
      <c r="H368" s="78"/>
      <c r="I368" s="37"/>
    </row>
    <row r="369" spans="1:9" ht="12.75" customHeight="1" x14ac:dyDescent="0.2">
      <c r="A369" s="266">
        <v>381</v>
      </c>
      <c r="B369" s="364" t="s">
        <v>428</v>
      </c>
      <c r="C369" s="425">
        <v>10000</v>
      </c>
      <c r="D369" s="704">
        <v>0</v>
      </c>
      <c r="E369" s="425">
        <f t="shared" si="19"/>
        <v>10000</v>
      </c>
      <c r="F369" s="650">
        <f t="shared" si="18"/>
        <v>0</v>
      </c>
      <c r="G369" s="78"/>
      <c r="H369" s="78"/>
      <c r="I369" s="37"/>
    </row>
    <row r="370" spans="1:9" ht="15" customHeight="1" x14ac:dyDescent="0.2">
      <c r="A370" s="266">
        <v>381</v>
      </c>
      <c r="B370" s="364" t="s">
        <v>429</v>
      </c>
      <c r="C370" s="425">
        <v>1500</v>
      </c>
      <c r="D370" s="704">
        <v>0</v>
      </c>
      <c r="E370" s="425">
        <f t="shared" si="19"/>
        <v>1500</v>
      </c>
      <c r="F370" s="650">
        <f t="shared" si="18"/>
        <v>0</v>
      </c>
      <c r="G370" s="78"/>
      <c r="H370" s="78"/>
      <c r="I370" s="37"/>
    </row>
    <row r="371" spans="1:9" ht="15" customHeight="1" x14ac:dyDescent="0.2">
      <c r="A371" s="266">
        <v>381</v>
      </c>
      <c r="B371" s="364" t="s">
        <v>430</v>
      </c>
      <c r="C371" s="425">
        <v>10000</v>
      </c>
      <c r="D371" s="704">
        <v>0</v>
      </c>
      <c r="E371" s="425">
        <f t="shared" si="19"/>
        <v>10000</v>
      </c>
      <c r="F371" s="650">
        <f t="shared" si="18"/>
        <v>0</v>
      </c>
      <c r="G371" s="78"/>
      <c r="H371" s="78"/>
      <c r="I371" s="37"/>
    </row>
    <row r="372" spans="1:9" ht="33" customHeight="1" x14ac:dyDescent="0.2">
      <c r="A372" s="244" t="s">
        <v>417</v>
      </c>
      <c r="B372" s="149" t="s">
        <v>227</v>
      </c>
      <c r="C372" s="424">
        <v>100000</v>
      </c>
      <c r="D372" s="452">
        <v>0</v>
      </c>
      <c r="E372" s="424">
        <f t="shared" si="19"/>
        <v>100000</v>
      </c>
      <c r="F372" s="649">
        <f t="shared" si="18"/>
        <v>0</v>
      </c>
      <c r="G372" s="78"/>
      <c r="H372" s="78"/>
      <c r="I372" s="37"/>
    </row>
    <row r="373" spans="1:9" ht="12.75" customHeight="1" x14ac:dyDescent="0.2">
      <c r="A373" s="242"/>
      <c r="B373" s="377" t="s">
        <v>266</v>
      </c>
      <c r="C373" s="424"/>
      <c r="D373" s="703"/>
      <c r="E373" s="424"/>
      <c r="F373" s="649"/>
      <c r="G373" s="78"/>
      <c r="H373" s="78"/>
      <c r="I373" s="37"/>
    </row>
    <row r="374" spans="1:9" ht="12.75" customHeight="1" x14ac:dyDescent="0.2">
      <c r="A374" s="245" t="s">
        <v>96</v>
      </c>
      <c r="B374" s="378" t="s">
        <v>114</v>
      </c>
      <c r="C374" s="431"/>
      <c r="D374" s="704"/>
      <c r="E374" s="431"/>
      <c r="F374" s="659"/>
      <c r="G374" s="78"/>
      <c r="H374" s="78"/>
      <c r="I374" s="37"/>
    </row>
    <row r="375" spans="1:9" ht="12.75" customHeight="1" x14ac:dyDescent="0.2">
      <c r="A375" s="196">
        <v>3</v>
      </c>
      <c r="B375" s="329" t="s">
        <v>61</v>
      </c>
      <c r="C375" s="416">
        <v>100000</v>
      </c>
      <c r="D375" s="460">
        <v>0</v>
      </c>
      <c r="E375" s="416">
        <f>C375+D375</f>
        <v>100000</v>
      </c>
      <c r="F375" s="639">
        <f t="shared" si="18"/>
        <v>0</v>
      </c>
      <c r="G375" s="78"/>
      <c r="H375" s="78"/>
      <c r="I375" s="37"/>
    </row>
    <row r="376" spans="1:9" ht="12.75" customHeight="1" x14ac:dyDescent="0.2">
      <c r="A376" s="233">
        <v>37</v>
      </c>
      <c r="B376" s="379" t="s">
        <v>139</v>
      </c>
      <c r="C376" s="417">
        <v>100000</v>
      </c>
      <c r="D376" s="461">
        <v>0</v>
      </c>
      <c r="E376" s="417">
        <f>C376+D376</f>
        <v>100000</v>
      </c>
      <c r="F376" s="640">
        <f t="shared" si="18"/>
        <v>0</v>
      </c>
      <c r="G376" s="78"/>
      <c r="H376" s="78"/>
      <c r="I376" s="37"/>
    </row>
    <row r="377" spans="1:9" ht="15" customHeight="1" x14ac:dyDescent="0.2">
      <c r="A377" s="234">
        <v>372</v>
      </c>
      <c r="B377" s="373" t="s">
        <v>111</v>
      </c>
      <c r="C377" s="418">
        <v>100000</v>
      </c>
      <c r="D377" s="710">
        <v>0</v>
      </c>
      <c r="E377" s="418">
        <f>C377+D377</f>
        <v>100000</v>
      </c>
      <c r="F377" s="641">
        <f t="shared" si="18"/>
        <v>0</v>
      </c>
      <c r="G377" s="78"/>
      <c r="H377" s="78"/>
      <c r="I377" s="37"/>
    </row>
    <row r="378" spans="1:9" ht="15" customHeight="1" x14ac:dyDescent="0.2">
      <c r="A378" s="267">
        <v>372</v>
      </c>
      <c r="B378" s="380" t="s">
        <v>111</v>
      </c>
      <c r="C378" s="425">
        <v>100000</v>
      </c>
      <c r="D378" s="704">
        <v>0</v>
      </c>
      <c r="E378" s="425">
        <f>C378+D378</f>
        <v>100000</v>
      </c>
      <c r="F378" s="650">
        <f t="shared" si="18"/>
        <v>0</v>
      </c>
      <c r="G378" s="78"/>
      <c r="H378" s="78"/>
      <c r="I378" s="37"/>
    </row>
    <row r="379" spans="1:9" ht="19.5" customHeight="1" x14ac:dyDescent="0.2">
      <c r="A379" s="244" t="s">
        <v>297</v>
      </c>
      <c r="B379" s="149" t="s">
        <v>218</v>
      </c>
      <c r="C379" s="424">
        <v>35000</v>
      </c>
      <c r="D379" s="452">
        <v>0</v>
      </c>
      <c r="E379" s="424">
        <f>C379+D379</f>
        <v>35000</v>
      </c>
      <c r="F379" s="649">
        <f t="shared" si="18"/>
        <v>0</v>
      </c>
      <c r="G379" s="78"/>
      <c r="H379" s="78"/>
      <c r="I379" s="37"/>
    </row>
    <row r="380" spans="1:9" ht="12.75" customHeight="1" x14ac:dyDescent="0.2">
      <c r="A380" s="242"/>
      <c r="B380" s="377" t="s">
        <v>266</v>
      </c>
      <c r="C380" s="424"/>
      <c r="D380" s="703"/>
      <c r="E380" s="424"/>
      <c r="F380" s="649"/>
      <c r="G380" s="78"/>
      <c r="H380" s="78"/>
      <c r="I380" s="37"/>
    </row>
    <row r="381" spans="1:9" ht="12.75" customHeight="1" x14ac:dyDescent="0.2">
      <c r="A381" s="245" t="s">
        <v>96</v>
      </c>
      <c r="B381" s="378" t="s">
        <v>114</v>
      </c>
      <c r="C381" s="431"/>
      <c r="D381" s="704"/>
      <c r="E381" s="431"/>
      <c r="F381" s="659"/>
      <c r="G381" s="78"/>
      <c r="H381" s="78"/>
      <c r="I381" s="37"/>
    </row>
    <row r="382" spans="1:9" ht="12.75" customHeight="1" x14ac:dyDescent="0.2">
      <c r="A382" s="196">
        <v>3</v>
      </c>
      <c r="B382" s="329" t="s">
        <v>61</v>
      </c>
      <c r="C382" s="416">
        <v>35000</v>
      </c>
      <c r="D382" s="460">
        <v>0</v>
      </c>
      <c r="E382" s="416">
        <f>C382+D382</f>
        <v>35000</v>
      </c>
      <c r="F382" s="639">
        <f t="shared" si="18"/>
        <v>0</v>
      </c>
      <c r="G382" s="78"/>
      <c r="H382" s="78"/>
      <c r="I382" s="37"/>
    </row>
    <row r="383" spans="1:9" ht="12.75" customHeight="1" x14ac:dyDescent="0.2">
      <c r="A383" s="233">
        <v>37</v>
      </c>
      <c r="B383" s="379" t="s">
        <v>139</v>
      </c>
      <c r="C383" s="417">
        <v>35000</v>
      </c>
      <c r="D383" s="461">
        <v>0</v>
      </c>
      <c r="E383" s="417">
        <f>C383+D383</f>
        <v>35000</v>
      </c>
      <c r="F383" s="640">
        <f t="shared" si="18"/>
        <v>0</v>
      </c>
      <c r="G383" s="78"/>
      <c r="H383" s="78"/>
      <c r="I383" s="37"/>
    </row>
    <row r="384" spans="1:9" ht="15" customHeight="1" x14ac:dyDescent="0.2">
      <c r="A384" s="234">
        <v>372</v>
      </c>
      <c r="B384" s="373" t="s">
        <v>111</v>
      </c>
      <c r="C384" s="418">
        <v>35000</v>
      </c>
      <c r="D384" s="710">
        <v>0</v>
      </c>
      <c r="E384" s="418">
        <f>C384+D384</f>
        <v>35000</v>
      </c>
      <c r="F384" s="641">
        <f t="shared" si="18"/>
        <v>0</v>
      </c>
      <c r="G384" s="78"/>
      <c r="H384" s="78"/>
      <c r="I384" s="37"/>
    </row>
    <row r="385" spans="1:9" ht="15" customHeight="1" x14ac:dyDescent="0.2">
      <c r="A385" s="267">
        <v>372</v>
      </c>
      <c r="B385" s="380" t="s">
        <v>111</v>
      </c>
      <c r="C385" s="425">
        <v>35000</v>
      </c>
      <c r="D385" s="704">
        <v>0</v>
      </c>
      <c r="E385" s="425">
        <f>C385+D385</f>
        <v>35000</v>
      </c>
      <c r="F385" s="650">
        <f t="shared" si="18"/>
        <v>0</v>
      </c>
      <c r="G385" s="78"/>
      <c r="H385" s="78"/>
      <c r="I385" s="37"/>
    </row>
    <row r="386" spans="1:9" ht="12.75" customHeight="1" x14ac:dyDescent="0.2">
      <c r="A386" s="257" t="s">
        <v>457</v>
      </c>
      <c r="B386" s="180" t="s">
        <v>458</v>
      </c>
      <c r="C386" s="430"/>
      <c r="D386" s="703"/>
      <c r="E386" s="430"/>
      <c r="F386" s="658"/>
      <c r="G386" s="78"/>
      <c r="H386" s="78"/>
      <c r="I386" s="37"/>
    </row>
    <row r="387" spans="1:9" ht="27.75" customHeight="1" x14ac:dyDescent="0.2">
      <c r="A387" s="258"/>
      <c r="B387" s="181" t="s">
        <v>196</v>
      </c>
      <c r="C387" s="424">
        <v>80000</v>
      </c>
      <c r="D387" s="452">
        <v>0</v>
      </c>
      <c r="E387" s="424">
        <f>C387+D387</f>
        <v>80000</v>
      </c>
      <c r="F387" s="649">
        <v>0</v>
      </c>
      <c r="G387" s="78"/>
      <c r="H387" s="78"/>
      <c r="I387" s="37"/>
    </row>
    <row r="388" spans="1:9" ht="21" customHeight="1" x14ac:dyDescent="0.2">
      <c r="A388" s="259"/>
      <c r="B388" s="360" t="s">
        <v>266</v>
      </c>
      <c r="C388" s="424"/>
      <c r="D388" s="703"/>
      <c r="E388" s="424"/>
      <c r="F388" s="649"/>
      <c r="G388" s="78"/>
      <c r="H388" s="78"/>
      <c r="I388" s="37"/>
    </row>
    <row r="389" spans="1:9" ht="12.75" customHeight="1" x14ac:dyDescent="0.2">
      <c r="A389" s="260" t="s">
        <v>96</v>
      </c>
      <c r="B389" s="364" t="s">
        <v>114</v>
      </c>
      <c r="C389" s="425"/>
      <c r="D389" s="704"/>
      <c r="E389" s="425"/>
      <c r="F389" s="650"/>
      <c r="G389" s="78"/>
      <c r="H389" s="78"/>
      <c r="I389" s="37"/>
    </row>
    <row r="390" spans="1:9" ht="12.75" customHeight="1" x14ac:dyDescent="0.2">
      <c r="A390" s="196">
        <v>3</v>
      </c>
      <c r="B390" s="329" t="s">
        <v>61</v>
      </c>
      <c r="C390" s="416">
        <v>80000</v>
      </c>
      <c r="D390" s="460">
        <v>0</v>
      </c>
      <c r="E390" s="416">
        <f>C390+D390</f>
        <v>80000</v>
      </c>
      <c r="F390" s="639">
        <v>0</v>
      </c>
      <c r="G390" s="78"/>
      <c r="H390" s="78"/>
      <c r="I390" s="37"/>
    </row>
    <row r="391" spans="1:9" ht="23.25" customHeight="1" x14ac:dyDescent="0.2">
      <c r="A391" s="197">
        <v>38</v>
      </c>
      <c r="B391" s="330" t="s">
        <v>38</v>
      </c>
      <c r="C391" s="417">
        <v>80000</v>
      </c>
      <c r="D391" s="461">
        <v>0</v>
      </c>
      <c r="E391" s="417">
        <f>C391+D391</f>
        <v>80000</v>
      </c>
      <c r="F391" s="640">
        <v>0</v>
      </c>
      <c r="G391" s="78"/>
      <c r="H391" s="78"/>
      <c r="I391" s="37"/>
    </row>
    <row r="392" spans="1:9" ht="15" customHeight="1" x14ac:dyDescent="0.2">
      <c r="A392" s="230">
        <v>381</v>
      </c>
      <c r="B392" s="373" t="s">
        <v>109</v>
      </c>
      <c r="C392" s="418">
        <v>80000</v>
      </c>
      <c r="D392" s="710">
        <v>0</v>
      </c>
      <c r="E392" s="418">
        <f>C392+D392</f>
        <v>80000</v>
      </c>
      <c r="F392" s="641">
        <v>0</v>
      </c>
      <c r="G392" s="78"/>
      <c r="H392" s="78"/>
      <c r="I392" s="37"/>
    </row>
    <row r="393" spans="1:9" ht="12.75" customHeight="1" x14ac:dyDescent="0.2">
      <c r="A393" s="231">
        <v>381</v>
      </c>
      <c r="B393" s="374" t="s">
        <v>109</v>
      </c>
      <c r="C393" s="751">
        <v>80000</v>
      </c>
      <c r="D393" s="704">
        <v>0</v>
      </c>
      <c r="E393" s="751">
        <f>C393+D393</f>
        <v>80000</v>
      </c>
      <c r="F393" s="752">
        <v>0</v>
      </c>
      <c r="G393" s="78"/>
      <c r="H393" s="78"/>
      <c r="I393" s="37"/>
    </row>
    <row r="394" spans="1:9" ht="12.75" customHeight="1" x14ac:dyDescent="0.2">
      <c r="A394" s="268"/>
      <c r="B394" s="381" t="s">
        <v>240</v>
      </c>
      <c r="C394" s="432"/>
      <c r="D394" s="748"/>
      <c r="E394" s="432"/>
      <c r="F394" s="660"/>
      <c r="G394" s="78"/>
      <c r="H394" s="78"/>
      <c r="I394" s="37"/>
    </row>
    <row r="395" spans="1:9" ht="12.75" customHeight="1" x14ac:dyDescent="0.2">
      <c r="A395" s="859" t="s">
        <v>246</v>
      </c>
      <c r="B395" s="860"/>
      <c r="C395" s="420">
        <v>200000</v>
      </c>
      <c r="D395" s="451">
        <f>D396</f>
        <v>40000</v>
      </c>
      <c r="E395" s="420">
        <f>E396+E403+E410+E417</f>
        <v>240000</v>
      </c>
      <c r="F395" s="644">
        <f t="shared" si="18"/>
        <v>0.19999999999999996</v>
      </c>
      <c r="G395" s="78"/>
      <c r="H395" s="78"/>
      <c r="I395" s="37"/>
    </row>
    <row r="396" spans="1:9" x14ac:dyDescent="0.2">
      <c r="A396" s="269" t="s">
        <v>257</v>
      </c>
      <c r="B396" s="382" t="s">
        <v>197</v>
      </c>
      <c r="C396" s="424">
        <v>80000</v>
      </c>
      <c r="D396" s="452">
        <f>D399</f>
        <v>40000</v>
      </c>
      <c r="E396" s="424">
        <f>C396+D396</f>
        <v>120000</v>
      </c>
      <c r="F396" s="649">
        <f t="shared" si="18"/>
        <v>0.5</v>
      </c>
      <c r="G396" s="78"/>
      <c r="H396" s="78"/>
      <c r="I396" s="37"/>
    </row>
    <row r="397" spans="1:9" ht="15" customHeight="1" x14ac:dyDescent="0.2">
      <c r="A397" s="270"/>
      <c r="B397" s="363" t="s">
        <v>262</v>
      </c>
      <c r="C397" s="424"/>
      <c r="D397" s="703"/>
      <c r="E397" s="424"/>
      <c r="F397" s="649"/>
      <c r="G397" s="78"/>
      <c r="H397" s="78"/>
      <c r="I397" s="37"/>
    </row>
    <row r="398" spans="1:9" ht="26.25" customHeight="1" x14ac:dyDescent="0.2">
      <c r="A398" s="271" t="s">
        <v>92</v>
      </c>
      <c r="B398" s="383" t="s">
        <v>114</v>
      </c>
      <c r="C398" s="431"/>
      <c r="D398" s="704"/>
      <c r="E398" s="431"/>
      <c r="F398" s="659"/>
      <c r="G398" s="78"/>
      <c r="H398" s="78"/>
      <c r="I398" s="37"/>
    </row>
    <row r="399" spans="1:9" ht="12.75" customHeight="1" x14ac:dyDescent="0.2">
      <c r="A399" s="196">
        <v>3</v>
      </c>
      <c r="B399" s="329" t="s">
        <v>61</v>
      </c>
      <c r="C399" s="416">
        <v>80000</v>
      </c>
      <c r="D399" s="460">
        <f>D400</f>
        <v>40000</v>
      </c>
      <c r="E399" s="416">
        <f>C399+D399</f>
        <v>120000</v>
      </c>
      <c r="F399" s="639">
        <f t="shared" si="18"/>
        <v>0.5</v>
      </c>
      <c r="G399" s="78"/>
      <c r="H399" s="78"/>
      <c r="I399" s="37"/>
    </row>
    <row r="400" spans="1:9" ht="12.75" customHeight="1" x14ac:dyDescent="0.2">
      <c r="A400" s="233">
        <v>37</v>
      </c>
      <c r="B400" s="379" t="s">
        <v>139</v>
      </c>
      <c r="C400" s="417">
        <v>80000</v>
      </c>
      <c r="D400" s="461">
        <f>D401</f>
        <v>40000</v>
      </c>
      <c r="E400" s="417">
        <f>C400+D400</f>
        <v>120000</v>
      </c>
      <c r="F400" s="640">
        <f t="shared" si="18"/>
        <v>0.5</v>
      </c>
      <c r="G400" s="78"/>
      <c r="H400" s="78"/>
      <c r="I400" s="37"/>
    </row>
    <row r="401" spans="1:9" ht="27" customHeight="1" x14ac:dyDescent="0.2">
      <c r="A401" s="234">
        <v>372</v>
      </c>
      <c r="B401" s="373" t="s">
        <v>68</v>
      </c>
      <c r="C401" s="418">
        <v>80000</v>
      </c>
      <c r="D401" s="710">
        <f>D402</f>
        <v>40000</v>
      </c>
      <c r="E401" s="418">
        <f>C401+D401</f>
        <v>120000</v>
      </c>
      <c r="F401" s="641">
        <f t="shared" si="18"/>
        <v>0.5</v>
      </c>
      <c r="G401" s="78"/>
      <c r="H401" s="78"/>
      <c r="I401" s="37"/>
    </row>
    <row r="402" spans="1:9" ht="33" customHeight="1" x14ac:dyDescent="0.2">
      <c r="A402" s="231">
        <v>372</v>
      </c>
      <c r="B402" s="353" t="s">
        <v>68</v>
      </c>
      <c r="C402" s="751">
        <v>80000</v>
      </c>
      <c r="D402" s="704">
        <v>40000</v>
      </c>
      <c r="E402" s="751">
        <f>C402+D402</f>
        <v>120000</v>
      </c>
      <c r="F402" s="752">
        <f t="shared" si="18"/>
        <v>0.5</v>
      </c>
      <c r="G402" s="78"/>
      <c r="H402" s="78"/>
      <c r="I402" s="37"/>
    </row>
    <row r="403" spans="1:9" ht="25.5" customHeight="1" x14ac:dyDescent="0.2">
      <c r="A403" s="269" t="s">
        <v>298</v>
      </c>
      <c r="B403" s="384" t="s">
        <v>198</v>
      </c>
      <c r="C403" s="424">
        <v>60000</v>
      </c>
      <c r="D403" s="452">
        <v>0</v>
      </c>
      <c r="E403" s="424">
        <f>C403+D403</f>
        <v>60000</v>
      </c>
      <c r="F403" s="649">
        <f t="shared" si="18"/>
        <v>0</v>
      </c>
      <c r="G403" s="78"/>
      <c r="H403" s="78"/>
      <c r="I403" s="37"/>
    </row>
    <row r="404" spans="1:9" x14ac:dyDescent="0.2">
      <c r="A404" s="270"/>
      <c r="B404" s="363" t="s">
        <v>262</v>
      </c>
      <c r="C404" s="424"/>
      <c r="D404" s="703"/>
      <c r="E404" s="424"/>
      <c r="F404" s="649"/>
      <c r="G404" s="78"/>
      <c r="H404" s="78"/>
      <c r="I404" s="37"/>
    </row>
    <row r="405" spans="1:9" ht="23.25" customHeight="1" x14ac:dyDescent="0.2">
      <c r="A405" s="271" t="s">
        <v>92</v>
      </c>
      <c r="B405" s="383" t="s">
        <v>114</v>
      </c>
      <c r="C405" s="431"/>
      <c r="D405" s="704"/>
      <c r="E405" s="431"/>
      <c r="F405" s="659"/>
      <c r="G405" s="78"/>
      <c r="H405" s="78"/>
      <c r="I405" s="37"/>
    </row>
    <row r="406" spans="1:9" ht="15" customHeight="1" x14ac:dyDescent="0.2">
      <c r="A406" s="196">
        <v>3</v>
      </c>
      <c r="B406" s="329" t="s">
        <v>61</v>
      </c>
      <c r="C406" s="416">
        <v>60000</v>
      </c>
      <c r="D406" s="460">
        <v>0</v>
      </c>
      <c r="E406" s="416">
        <f>C406+D406</f>
        <v>60000</v>
      </c>
      <c r="F406" s="639">
        <f t="shared" si="18"/>
        <v>0</v>
      </c>
      <c r="G406" s="78"/>
      <c r="H406" s="78"/>
      <c r="I406" s="37"/>
    </row>
    <row r="407" spans="1:9" ht="29.25" customHeight="1" x14ac:dyDescent="0.2">
      <c r="A407" s="233">
        <v>37</v>
      </c>
      <c r="B407" s="379" t="s">
        <v>139</v>
      </c>
      <c r="C407" s="417">
        <v>60000</v>
      </c>
      <c r="D407" s="461">
        <v>0</v>
      </c>
      <c r="E407" s="417">
        <f>C407+D407</f>
        <v>60000</v>
      </c>
      <c r="F407" s="640">
        <f t="shared" si="18"/>
        <v>0</v>
      </c>
      <c r="G407" s="78"/>
      <c r="H407" s="78"/>
      <c r="I407" s="37"/>
    </row>
    <row r="408" spans="1:9" ht="17.25" customHeight="1" x14ac:dyDescent="0.2">
      <c r="A408" s="230">
        <v>372</v>
      </c>
      <c r="B408" s="352" t="s">
        <v>68</v>
      </c>
      <c r="C408" s="418">
        <v>60000</v>
      </c>
      <c r="D408" s="710">
        <v>0</v>
      </c>
      <c r="E408" s="418">
        <f>C408+D408</f>
        <v>60000</v>
      </c>
      <c r="F408" s="641">
        <f t="shared" si="18"/>
        <v>0</v>
      </c>
      <c r="G408" s="78"/>
      <c r="H408" s="78"/>
      <c r="I408" s="37"/>
    </row>
    <row r="409" spans="1:9" ht="12.75" customHeight="1" x14ac:dyDescent="0.2">
      <c r="A409" s="231">
        <v>372</v>
      </c>
      <c r="B409" s="353" t="s">
        <v>68</v>
      </c>
      <c r="C409" s="425">
        <v>60000</v>
      </c>
      <c r="D409" s="704">
        <v>0</v>
      </c>
      <c r="E409" s="425">
        <f>C409+D409</f>
        <v>60000</v>
      </c>
      <c r="F409" s="650">
        <f t="shared" si="18"/>
        <v>0</v>
      </c>
      <c r="G409" s="78"/>
      <c r="H409" s="78"/>
      <c r="I409" s="37"/>
    </row>
    <row r="410" spans="1:9" ht="12.75" customHeight="1" x14ac:dyDescent="0.2">
      <c r="A410" s="272" t="s">
        <v>299</v>
      </c>
      <c r="B410" s="149" t="s">
        <v>199</v>
      </c>
      <c r="C410" s="424">
        <v>45000</v>
      </c>
      <c r="D410" s="452">
        <v>0</v>
      </c>
      <c r="E410" s="424">
        <f>C410+D410</f>
        <v>45000</v>
      </c>
      <c r="F410" s="649">
        <f t="shared" si="18"/>
        <v>0</v>
      </c>
      <c r="G410" s="78"/>
      <c r="H410" s="78"/>
      <c r="I410" s="37"/>
    </row>
    <row r="411" spans="1:9" ht="12.75" customHeight="1" x14ac:dyDescent="0.2">
      <c r="A411" s="270"/>
      <c r="B411" s="385" t="s">
        <v>262</v>
      </c>
      <c r="C411" s="424"/>
      <c r="D411" s="703"/>
      <c r="E411" s="424"/>
      <c r="F411" s="649"/>
      <c r="G411" s="78"/>
      <c r="H411" s="78"/>
      <c r="I411" s="37"/>
    </row>
    <row r="412" spans="1:9" ht="12.75" customHeight="1" x14ac:dyDescent="0.2">
      <c r="A412" s="271" t="s">
        <v>92</v>
      </c>
      <c r="B412" s="383" t="s">
        <v>114</v>
      </c>
      <c r="C412" s="431"/>
      <c r="D412" s="704"/>
      <c r="E412" s="431"/>
      <c r="F412" s="659"/>
      <c r="G412" s="78"/>
      <c r="H412" s="78"/>
      <c r="I412" s="37"/>
    </row>
    <row r="413" spans="1:9" ht="12.75" customHeight="1" x14ac:dyDescent="0.2">
      <c r="A413" s="196">
        <v>3</v>
      </c>
      <c r="B413" s="329" t="s">
        <v>61</v>
      </c>
      <c r="C413" s="416">
        <v>45000</v>
      </c>
      <c r="D413" s="460">
        <v>0</v>
      </c>
      <c r="E413" s="416">
        <f>C413+D413</f>
        <v>45000</v>
      </c>
      <c r="F413" s="639">
        <f t="shared" si="18"/>
        <v>0</v>
      </c>
      <c r="G413" s="78"/>
      <c r="H413" s="78"/>
      <c r="I413" s="37"/>
    </row>
    <row r="414" spans="1:9" ht="12.75" customHeight="1" x14ac:dyDescent="0.2">
      <c r="A414" s="233">
        <v>37</v>
      </c>
      <c r="B414" s="379" t="s">
        <v>139</v>
      </c>
      <c r="C414" s="417">
        <v>45000</v>
      </c>
      <c r="D414" s="461">
        <v>0</v>
      </c>
      <c r="E414" s="417">
        <f>C414+D414</f>
        <v>45000</v>
      </c>
      <c r="F414" s="640">
        <f t="shared" si="18"/>
        <v>0</v>
      </c>
      <c r="G414" s="78"/>
      <c r="H414" s="78"/>
      <c r="I414" s="37"/>
    </row>
    <row r="415" spans="1:9" ht="12.75" customHeight="1" x14ac:dyDescent="0.2">
      <c r="A415" s="230">
        <v>372</v>
      </c>
      <c r="B415" s="352" t="s">
        <v>68</v>
      </c>
      <c r="C415" s="418">
        <v>45000</v>
      </c>
      <c r="D415" s="710">
        <v>0</v>
      </c>
      <c r="E415" s="418">
        <f>C415+D415</f>
        <v>45000</v>
      </c>
      <c r="F415" s="641">
        <f t="shared" si="18"/>
        <v>0</v>
      </c>
      <c r="G415" s="78"/>
      <c r="H415" s="78"/>
      <c r="I415" s="37"/>
    </row>
    <row r="416" spans="1:9" ht="12.75" customHeight="1" x14ac:dyDescent="0.2">
      <c r="A416" s="273">
        <v>372</v>
      </c>
      <c r="B416" s="386" t="s">
        <v>68</v>
      </c>
      <c r="C416" s="751">
        <v>45000</v>
      </c>
      <c r="D416" s="704">
        <v>0</v>
      </c>
      <c r="E416" s="751">
        <f>C416+D416</f>
        <v>45000</v>
      </c>
      <c r="F416" s="752">
        <f t="shared" si="18"/>
        <v>0</v>
      </c>
      <c r="G416" s="78"/>
      <c r="H416" s="78"/>
      <c r="I416" s="37"/>
    </row>
    <row r="417" spans="1:9" ht="12.75" customHeight="1" x14ac:dyDescent="0.2">
      <c r="A417" s="272" t="s">
        <v>330</v>
      </c>
      <c r="B417" s="523" t="s">
        <v>321</v>
      </c>
      <c r="C417" s="424">
        <v>15000</v>
      </c>
      <c r="D417" s="452">
        <v>0</v>
      </c>
      <c r="E417" s="424">
        <f>C417+D417</f>
        <v>15000</v>
      </c>
      <c r="F417" s="649">
        <f t="shared" si="18"/>
        <v>0</v>
      </c>
      <c r="G417" s="78"/>
      <c r="H417" s="78"/>
      <c r="I417" s="37"/>
    </row>
    <row r="418" spans="1:9" ht="12.75" customHeight="1" x14ac:dyDescent="0.2">
      <c r="A418" s="270"/>
      <c r="B418" s="385" t="s">
        <v>262</v>
      </c>
      <c r="C418" s="424"/>
      <c r="D418" s="703"/>
      <c r="E418" s="424"/>
      <c r="F418" s="649"/>
      <c r="G418" s="78"/>
      <c r="H418" s="78"/>
      <c r="I418" s="37"/>
    </row>
    <row r="419" spans="1:9" ht="12.75" customHeight="1" x14ac:dyDescent="0.2">
      <c r="A419" s="271" t="s">
        <v>92</v>
      </c>
      <c r="B419" s="383" t="s">
        <v>114</v>
      </c>
      <c r="C419" s="431"/>
      <c r="D419" s="704"/>
      <c r="E419" s="431"/>
      <c r="F419" s="659"/>
      <c r="G419" s="78"/>
      <c r="H419" s="78"/>
      <c r="I419" s="37"/>
    </row>
    <row r="420" spans="1:9" ht="12.75" customHeight="1" x14ac:dyDescent="0.2">
      <c r="A420" s="196">
        <v>3</v>
      </c>
      <c r="B420" s="329" t="s">
        <v>61</v>
      </c>
      <c r="C420" s="416">
        <v>15000</v>
      </c>
      <c r="D420" s="460">
        <v>0</v>
      </c>
      <c r="E420" s="416">
        <f>C420+D420</f>
        <v>15000</v>
      </c>
      <c r="F420" s="639">
        <f t="shared" si="18"/>
        <v>0</v>
      </c>
      <c r="G420" s="78"/>
      <c r="H420" s="78"/>
      <c r="I420" s="37"/>
    </row>
    <row r="421" spans="1:9" ht="12.75" customHeight="1" x14ac:dyDescent="0.2">
      <c r="A421" s="233">
        <v>37</v>
      </c>
      <c r="B421" s="379" t="s">
        <v>139</v>
      </c>
      <c r="C421" s="417">
        <v>15000</v>
      </c>
      <c r="D421" s="461">
        <v>0</v>
      </c>
      <c r="E421" s="417">
        <f>C421+D421</f>
        <v>15000</v>
      </c>
      <c r="F421" s="640">
        <f t="shared" si="18"/>
        <v>0</v>
      </c>
      <c r="G421" s="78"/>
      <c r="H421" s="78"/>
      <c r="I421" s="37"/>
    </row>
    <row r="422" spans="1:9" ht="18" customHeight="1" x14ac:dyDescent="0.2">
      <c r="A422" s="230">
        <v>372</v>
      </c>
      <c r="B422" s="352" t="s">
        <v>68</v>
      </c>
      <c r="C422" s="418">
        <v>15000</v>
      </c>
      <c r="D422" s="710">
        <v>0</v>
      </c>
      <c r="E422" s="418">
        <f>C422+D422</f>
        <v>15000</v>
      </c>
      <c r="F422" s="641">
        <f t="shared" si="18"/>
        <v>0</v>
      </c>
      <c r="G422" s="78"/>
      <c r="H422" s="78"/>
      <c r="I422" s="37"/>
    </row>
    <row r="423" spans="1:9" ht="15" customHeight="1" x14ac:dyDescent="0.2">
      <c r="A423" s="548">
        <v>372</v>
      </c>
      <c r="B423" s="361" t="s">
        <v>68</v>
      </c>
      <c r="C423" s="626">
        <v>15000</v>
      </c>
      <c r="D423" s="757">
        <v>0</v>
      </c>
      <c r="E423" s="626">
        <f>C423+D423</f>
        <v>15000</v>
      </c>
      <c r="F423" s="655">
        <f t="shared" si="18"/>
        <v>0</v>
      </c>
      <c r="G423" s="78"/>
      <c r="H423" s="78"/>
      <c r="I423" s="37"/>
    </row>
    <row r="424" spans="1:9" ht="26.25" customHeight="1" x14ac:dyDescent="0.2">
      <c r="A424" s="865" t="s">
        <v>105</v>
      </c>
      <c r="B424" s="866"/>
      <c r="C424" s="434"/>
      <c r="D424" s="748"/>
      <c r="E424" s="434"/>
      <c r="F424" s="661"/>
      <c r="G424" s="78"/>
      <c r="H424" s="78"/>
      <c r="I424" s="37"/>
    </row>
    <row r="425" spans="1:9" ht="20.25" customHeight="1" x14ac:dyDescent="0.2">
      <c r="A425" s="274" t="s">
        <v>354</v>
      </c>
      <c r="B425" s="150"/>
      <c r="C425" s="420">
        <v>315000</v>
      </c>
      <c r="D425" s="451">
        <v>0</v>
      </c>
      <c r="E425" s="420">
        <f>E426+E433+E440+E447</f>
        <v>315000</v>
      </c>
      <c r="F425" s="644">
        <f t="shared" si="18"/>
        <v>0</v>
      </c>
      <c r="G425" s="78"/>
      <c r="H425" s="78"/>
      <c r="I425" s="37"/>
    </row>
    <row r="426" spans="1:9" ht="15" customHeight="1" x14ac:dyDescent="0.2">
      <c r="A426" s="269" t="s">
        <v>358</v>
      </c>
      <c r="B426" s="149" t="s">
        <v>204</v>
      </c>
      <c r="C426" s="424">
        <v>260000</v>
      </c>
      <c r="D426" s="452">
        <v>0</v>
      </c>
      <c r="E426" s="424">
        <f>C426+D426</f>
        <v>260000</v>
      </c>
      <c r="F426" s="649">
        <f t="shared" si="18"/>
        <v>0</v>
      </c>
      <c r="G426" s="78"/>
      <c r="H426" s="78"/>
      <c r="I426" s="37"/>
    </row>
    <row r="427" spans="1:9" x14ac:dyDescent="0.2">
      <c r="A427" s="270"/>
      <c r="B427" s="363" t="s">
        <v>264</v>
      </c>
      <c r="C427" s="424"/>
      <c r="D427" s="703"/>
      <c r="E427" s="424"/>
      <c r="F427" s="649"/>
      <c r="G427" s="78"/>
      <c r="H427" s="78"/>
      <c r="I427" s="37"/>
    </row>
    <row r="428" spans="1:9" x14ac:dyDescent="0.2">
      <c r="A428" s="275" t="s">
        <v>106</v>
      </c>
      <c r="B428" s="390" t="s">
        <v>114</v>
      </c>
      <c r="C428" s="435"/>
      <c r="D428" s="704"/>
      <c r="E428" s="435"/>
      <c r="F428" s="662"/>
      <c r="G428" s="78"/>
      <c r="H428" s="78"/>
      <c r="I428" s="37"/>
    </row>
    <row r="429" spans="1:9" x14ac:dyDescent="0.2">
      <c r="A429" s="196">
        <v>3</v>
      </c>
      <c r="B429" s="329" t="s">
        <v>61</v>
      </c>
      <c r="C429" s="758">
        <v>260000</v>
      </c>
      <c r="D429" s="460">
        <v>0</v>
      </c>
      <c r="E429" s="758">
        <f>C429+D429</f>
        <v>260000</v>
      </c>
      <c r="F429" s="759">
        <f t="shared" si="18"/>
        <v>0</v>
      </c>
      <c r="G429" s="78"/>
      <c r="H429" s="78"/>
      <c r="I429" s="37"/>
    </row>
    <row r="430" spans="1:9" x14ac:dyDescent="0.2">
      <c r="A430" s="197">
        <v>38</v>
      </c>
      <c r="B430" s="330" t="s">
        <v>38</v>
      </c>
      <c r="C430" s="760">
        <v>260000</v>
      </c>
      <c r="D430" s="461">
        <v>0</v>
      </c>
      <c r="E430" s="760">
        <f>C430+D430</f>
        <v>260000</v>
      </c>
      <c r="F430" s="761">
        <f t="shared" si="18"/>
        <v>0</v>
      </c>
      <c r="G430" s="78"/>
      <c r="H430" s="78"/>
      <c r="I430" s="37"/>
    </row>
    <row r="431" spans="1:9" x14ac:dyDescent="0.2">
      <c r="A431" s="230">
        <v>381</v>
      </c>
      <c r="B431" s="373" t="s">
        <v>63</v>
      </c>
      <c r="C431" s="418">
        <v>260000</v>
      </c>
      <c r="D431" s="710">
        <v>0</v>
      </c>
      <c r="E431" s="418">
        <f>C431+D431</f>
        <v>260000</v>
      </c>
      <c r="F431" s="641">
        <f t="shared" ref="F431:F499" si="20">(E431/C431)-1</f>
        <v>0</v>
      </c>
      <c r="G431" s="78"/>
      <c r="H431" s="78"/>
      <c r="I431" s="37"/>
    </row>
    <row r="432" spans="1:9" x14ac:dyDescent="0.2">
      <c r="A432" s="231">
        <v>381</v>
      </c>
      <c r="B432" s="391" t="s">
        <v>63</v>
      </c>
      <c r="C432" s="751">
        <v>260000</v>
      </c>
      <c r="D432" s="704">
        <v>0</v>
      </c>
      <c r="E432" s="751">
        <f>C432+D432</f>
        <v>260000</v>
      </c>
      <c r="F432" s="752">
        <f t="shared" si="20"/>
        <v>0</v>
      </c>
      <c r="G432" s="78"/>
      <c r="H432" s="78"/>
      <c r="I432" s="37"/>
    </row>
    <row r="433" spans="1:9" x14ac:dyDescent="0.2">
      <c r="A433" s="269" t="s">
        <v>359</v>
      </c>
      <c r="B433" s="382" t="s">
        <v>205</v>
      </c>
      <c r="C433" s="424">
        <v>35000</v>
      </c>
      <c r="D433" s="452">
        <v>0</v>
      </c>
      <c r="E433" s="424">
        <f>C433+D433</f>
        <v>35000</v>
      </c>
      <c r="F433" s="649">
        <f t="shared" si="20"/>
        <v>0</v>
      </c>
      <c r="G433" s="78"/>
      <c r="H433" s="78"/>
      <c r="I433" s="37"/>
    </row>
    <row r="434" spans="1:9" x14ac:dyDescent="0.2">
      <c r="A434" s="270"/>
      <c r="B434" s="363" t="s">
        <v>264</v>
      </c>
      <c r="C434" s="424"/>
      <c r="D434" s="703"/>
      <c r="E434" s="424"/>
      <c r="F434" s="649"/>
      <c r="G434" s="78"/>
      <c r="H434" s="78"/>
      <c r="I434" s="37"/>
    </row>
    <row r="435" spans="1:9" x14ac:dyDescent="0.2">
      <c r="A435" s="275" t="s">
        <v>106</v>
      </c>
      <c r="B435" s="390" t="s">
        <v>114</v>
      </c>
      <c r="C435" s="436"/>
      <c r="D435" s="704"/>
      <c r="E435" s="436"/>
      <c r="F435" s="663"/>
      <c r="G435" s="78"/>
      <c r="H435" s="78"/>
      <c r="I435" s="37"/>
    </row>
    <row r="436" spans="1:9" x14ac:dyDescent="0.2">
      <c r="A436" s="196">
        <v>3</v>
      </c>
      <c r="B436" s="329" t="s">
        <v>61</v>
      </c>
      <c r="C436" s="416">
        <v>35000</v>
      </c>
      <c r="D436" s="460">
        <v>0</v>
      </c>
      <c r="E436" s="416">
        <f>C436+D436</f>
        <v>35000</v>
      </c>
      <c r="F436" s="639">
        <f t="shared" si="20"/>
        <v>0</v>
      </c>
      <c r="G436" s="78"/>
      <c r="H436" s="78"/>
      <c r="I436" s="37"/>
    </row>
    <row r="437" spans="1:9" x14ac:dyDescent="0.2">
      <c r="A437" s="197">
        <v>38</v>
      </c>
      <c r="B437" s="330" t="s">
        <v>38</v>
      </c>
      <c r="C437" s="417">
        <v>35000</v>
      </c>
      <c r="D437" s="461">
        <v>0</v>
      </c>
      <c r="E437" s="417">
        <f>C437+D437</f>
        <v>35000</v>
      </c>
      <c r="F437" s="640">
        <f t="shared" si="20"/>
        <v>0</v>
      </c>
      <c r="G437" s="78"/>
      <c r="H437" s="78"/>
      <c r="I437" s="37"/>
    </row>
    <row r="438" spans="1:9" ht="36.75" customHeight="1" x14ac:dyDescent="0.2">
      <c r="A438" s="230">
        <v>381</v>
      </c>
      <c r="B438" s="373" t="s">
        <v>63</v>
      </c>
      <c r="C438" s="418">
        <v>35000</v>
      </c>
      <c r="D438" s="710">
        <v>0</v>
      </c>
      <c r="E438" s="418">
        <f>C438+D438</f>
        <v>35000</v>
      </c>
      <c r="F438" s="641">
        <f t="shared" si="20"/>
        <v>0</v>
      </c>
      <c r="G438" s="78"/>
      <c r="H438" s="78"/>
      <c r="I438" s="37"/>
    </row>
    <row r="439" spans="1:9" x14ac:dyDescent="0.2">
      <c r="A439" s="231">
        <v>381</v>
      </c>
      <c r="B439" s="391" t="s">
        <v>63</v>
      </c>
      <c r="C439" s="419">
        <v>35000</v>
      </c>
      <c r="D439" s="704">
        <v>0</v>
      </c>
      <c r="E439" s="419">
        <f>C439+D439</f>
        <v>35000</v>
      </c>
      <c r="F439" s="642">
        <f t="shared" si="20"/>
        <v>0</v>
      </c>
      <c r="G439" s="78"/>
      <c r="H439" s="78"/>
      <c r="I439" s="37"/>
    </row>
    <row r="440" spans="1:9" x14ac:dyDescent="0.2">
      <c r="A440" s="269" t="s">
        <v>360</v>
      </c>
      <c r="B440" s="382" t="s">
        <v>327</v>
      </c>
      <c r="C440" s="424">
        <v>10000</v>
      </c>
      <c r="D440" s="452">
        <v>0</v>
      </c>
      <c r="E440" s="424">
        <f>C440+D440</f>
        <v>10000</v>
      </c>
      <c r="F440" s="649">
        <f t="shared" si="20"/>
        <v>0</v>
      </c>
      <c r="G440" s="78"/>
      <c r="H440" s="78"/>
      <c r="I440" s="37"/>
    </row>
    <row r="441" spans="1:9" x14ac:dyDescent="0.2">
      <c r="A441" s="270"/>
      <c r="B441" s="363" t="s">
        <v>264</v>
      </c>
      <c r="C441" s="424"/>
      <c r="D441" s="703"/>
      <c r="E441" s="424"/>
      <c r="F441" s="649"/>
      <c r="G441" s="78"/>
      <c r="H441" s="78"/>
      <c r="I441" s="37"/>
    </row>
    <row r="442" spans="1:9" x14ac:dyDescent="0.2">
      <c r="A442" s="275" t="s">
        <v>106</v>
      </c>
      <c r="B442" s="390" t="s">
        <v>114</v>
      </c>
      <c r="C442" s="437"/>
      <c r="D442" s="704"/>
      <c r="E442" s="437"/>
      <c r="F442" s="664"/>
      <c r="G442" s="78"/>
      <c r="H442" s="78"/>
      <c r="I442" s="37"/>
    </row>
    <row r="443" spans="1:9" x14ac:dyDescent="0.2">
      <c r="A443" s="196">
        <v>3</v>
      </c>
      <c r="B443" s="329" t="s">
        <v>61</v>
      </c>
      <c r="C443" s="416">
        <v>10000</v>
      </c>
      <c r="D443" s="460">
        <v>0</v>
      </c>
      <c r="E443" s="416">
        <f>C443+D443</f>
        <v>10000</v>
      </c>
      <c r="F443" s="639">
        <f t="shared" si="20"/>
        <v>0</v>
      </c>
      <c r="G443" s="78"/>
      <c r="H443" s="78"/>
      <c r="I443" s="37"/>
    </row>
    <row r="444" spans="1:9" x14ac:dyDescent="0.2">
      <c r="A444" s="197">
        <v>38</v>
      </c>
      <c r="B444" s="330" t="s">
        <v>38</v>
      </c>
      <c r="C444" s="417">
        <v>10000</v>
      </c>
      <c r="D444" s="461">
        <v>0</v>
      </c>
      <c r="E444" s="417">
        <f>C444+D444</f>
        <v>10000</v>
      </c>
      <c r="F444" s="640">
        <f t="shared" si="20"/>
        <v>0</v>
      </c>
      <c r="G444" s="78"/>
      <c r="H444" s="78"/>
      <c r="I444" s="37"/>
    </row>
    <row r="445" spans="1:9" x14ac:dyDescent="0.2">
      <c r="A445" s="230">
        <v>381</v>
      </c>
      <c r="B445" s="373" t="s">
        <v>63</v>
      </c>
      <c r="C445" s="418">
        <v>10000</v>
      </c>
      <c r="D445" s="710">
        <v>0</v>
      </c>
      <c r="E445" s="418">
        <f>C445+D445</f>
        <v>10000</v>
      </c>
      <c r="F445" s="641">
        <f t="shared" si="20"/>
        <v>0</v>
      </c>
      <c r="G445" s="78"/>
      <c r="H445" s="78"/>
      <c r="I445" s="37"/>
    </row>
    <row r="446" spans="1:9" x14ac:dyDescent="0.2">
      <c r="A446" s="231">
        <v>381</v>
      </c>
      <c r="B446" s="391" t="s">
        <v>63</v>
      </c>
      <c r="C446" s="419">
        <v>10000</v>
      </c>
      <c r="D446" s="704">
        <v>0</v>
      </c>
      <c r="E446" s="419">
        <f>C446+D446</f>
        <v>10000</v>
      </c>
      <c r="F446" s="642">
        <f t="shared" si="20"/>
        <v>0</v>
      </c>
      <c r="G446" s="78"/>
      <c r="H446" s="78"/>
      <c r="I446" s="37"/>
    </row>
    <row r="447" spans="1:9" x14ac:dyDescent="0.2">
      <c r="A447" s="269" t="s">
        <v>361</v>
      </c>
      <c r="B447" s="382" t="s">
        <v>206</v>
      </c>
      <c r="C447" s="424">
        <v>10000</v>
      </c>
      <c r="D447" s="452">
        <v>0</v>
      </c>
      <c r="E447" s="424">
        <f>C447+D447</f>
        <v>10000</v>
      </c>
      <c r="F447" s="649">
        <f t="shared" si="20"/>
        <v>0</v>
      </c>
      <c r="G447" s="78"/>
      <c r="H447" s="78"/>
      <c r="I447" s="37"/>
    </row>
    <row r="448" spans="1:9" x14ac:dyDescent="0.2">
      <c r="A448" s="270"/>
      <c r="B448" s="363" t="s">
        <v>264</v>
      </c>
      <c r="C448" s="424"/>
      <c r="D448" s="703"/>
      <c r="E448" s="424"/>
      <c r="F448" s="649"/>
      <c r="G448" s="78"/>
      <c r="H448" s="78"/>
      <c r="I448" s="37"/>
    </row>
    <row r="449" spans="1:9" x14ac:dyDescent="0.2">
      <c r="A449" s="449" t="s">
        <v>106</v>
      </c>
      <c r="B449" s="450" t="s">
        <v>114</v>
      </c>
      <c r="C449" s="424"/>
      <c r="D449" s="703"/>
      <c r="E449" s="424"/>
      <c r="F449" s="649"/>
      <c r="G449" s="78"/>
      <c r="H449" s="78"/>
      <c r="I449" s="37"/>
    </row>
    <row r="450" spans="1:9" x14ac:dyDescent="0.2">
      <c r="A450" s="196">
        <v>3</v>
      </c>
      <c r="B450" s="329" t="s">
        <v>61</v>
      </c>
      <c r="C450" s="416">
        <v>10000</v>
      </c>
      <c r="D450" s="460">
        <v>0</v>
      </c>
      <c r="E450" s="416">
        <f>C450+D450</f>
        <v>10000</v>
      </c>
      <c r="F450" s="639">
        <f t="shared" si="20"/>
        <v>0</v>
      </c>
      <c r="G450" s="78"/>
      <c r="H450" s="78"/>
      <c r="I450" s="37"/>
    </row>
    <row r="451" spans="1:9" x14ac:dyDescent="0.2">
      <c r="A451" s="197">
        <v>38</v>
      </c>
      <c r="B451" s="330" t="s">
        <v>38</v>
      </c>
      <c r="C451" s="417">
        <v>10000</v>
      </c>
      <c r="D451" s="461">
        <v>0</v>
      </c>
      <c r="E451" s="417">
        <f>C451+D451</f>
        <v>10000</v>
      </c>
      <c r="F451" s="640">
        <f t="shared" si="20"/>
        <v>0</v>
      </c>
      <c r="G451" s="78"/>
      <c r="H451" s="78"/>
      <c r="I451" s="37"/>
    </row>
    <row r="452" spans="1:9" x14ac:dyDescent="0.2">
      <c r="A452" s="230">
        <v>381</v>
      </c>
      <c r="B452" s="373" t="s">
        <v>63</v>
      </c>
      <c r="C452" s="418">
        <v>10000</v>
      </c>
      <c r="D452" s="710">
        <v>0</v>
      </c>
      <c r="E452" s="418">
        <f>C452+D452</f>
        <v>10000</v>
      </c>
      <c r="F452" s="641">
        <f t="shared" si="20"/>
        <v>0</v>
      </c>
      <c r="G452" s="78"/>
      <c r="H452" s="78"/>
      <c r="I452" s="37"/>
    </row>
    <row r="453" spans="1:9" x14ac:dyDescent="0.2">
      <c r="A453" s="231">
        <v>381</v>
      </c>
      <c r="B453" s="391" t="s">
        <v>63</v>
      </c>
      <c r="C453" s="419">
        <v>10000</v>
      </c>
      <c r="D453" s="704">
        <v>0</v>
      </c>
      <c r="E453" s="419">
        <f>C453+D453</f>
        <v>10000</v>
      </c>
      <c r="F453" s="642">
        <f t="shared" si="20"/>
        <v>0</v>
      </c>
      <c r="G453" s="78"/>
      <c r="H453" s="78"/>
      <c r="I453" s="37"/>
    </row>
    <row r="454" spans="1:9" x14ac:dyDescent="0.2">
      <c r="A454" s="865" t="s">
        <v>216</v>
      </c>
      <c r="B454" s="866"/>
      <c r="C454" s="423"/>
      <c r="D454" s="748"/>
      <c r="E454" s="423"/>
      <c r="F454" s="648"/>
      <c r="G454" s="78"/>
      <c r="H454" s="78"/>
      <c r="I454" s="37"/>
    </row>
    <row r="455" spans="1:9" x14ac:dyDescent="0.2">
      <c r="A455" s="276" t="s">
        <v>355</v>
      </c>
      <c r="B455" s="392"/>
      <c r="C455" s="438">
        <v>150000</v>
      </c>
      <c r="D455" s="451">
        <v>0</v>
      </c>
      <c r="E455" s="438">
        <f>E456+E463+E470+E477+E484+E491</f>
        <v>150000</v>
      </c>
      <c r="F455" s="665">
        <f t="shared" si="20"/>
        <v>0</v>
      </c>
      <c r="G455" s="78"/>
      <c r="H455" s="78"/>
      <c r="I455" s="37"/>
    </row>
    <row r="456" spans="1:9" ht="24" x14ac:dyDescent="0.2">
      <c r="A456" s="277" t="s">
        <v>362</v>
      </c>
      <c r="B456" s="393" t="s">
        <v>207</v>
      </c>
      <c r="C456" s="424">
        <v>30000</v>
      </c>
      <c r="D456" s="452">
        <v>0</v>
      </c>
      <c r="E456" s="424">
        <f>C456+D456</f>
        <v>30000</v>
      </c>
      <c r="F456" s="649">
        <f t="shared" si="20"/>
        <v>0</v>
      </c>
      <c r="G456" s="78"/>
      <c r="H456" s="78"/>
      <c r="I456" s="37"/>
    </row>
    <row r="457" spans="1:9" x14ac:dyDescent="0.2">
      <c r="A457" s="278"/>
      <c r="B457" s="394" t="s">
        <v>263</v>
      </c>
      <c r="C457" s="424"/>
      <c r="D457" s="703"/>
      <c r="E457" s="424"/>
      <c r="F457" s="649"/>
      <c r="G457" s="78"/>
      <c r="H457" s="78"/>
      <c r="I457" s="37"/>
    </row>
    <row r="458" spans="1:9" x14ac:dyDescent="0.2">
      <c r="A458" s="279" t="s">
        <v>106</v>
      </c>
      <c r="B458" s="395" t="s">
        <v>114</v>
      </c>
      <c r="C458" s="437"/>
      <c r="D458" s="704"/>
      <c r="E458" s="437"/>
      <c r="F458" s="664"/>
      <c r="G458" s="78"/>
      <c r="H458" s="78"/>
      <c r="I458" s="37"/>
    </row>
    <row r="459" spans="1:9" x14ac:dyDescent="0.2">
      <c r="A459" s="196">
        <v>3</v>
      </c>
      <c r="B459" s="329" t="s">
        <v>61</v>
      </c>
      <c r="C459" s="705">
        <v>30000</v>
      </c>
      <c r="D459" s="460">
        <v>0</v>
      </c>
      <c r="E459" s="705">
        <f>C459+D459</f>
        <v>30000</v>
      </c>
      <c r="F459" s="706">
        <f t="shared" si="20"/>
        <v>0</v>
      </c>
      <c r="G459" s="78"/>
      <c r="H459" s="78"/>
      <c r="I459" s="37"/>
    </row>
    <row r="460" spans="1:9" x14ac:dyDescent="0.2">
      <c r="A460" s="197">
        <v>32</v>
      </c>
      <c r="B460" s="330" t="s">
        <v>30</v>
      </c>
      <c r="C460" s="707">
        <v>30000</v>
      </c>
      <c r="D460" s="461">
        <v>0</v>
      </c>
      <c r="E460" s="707">
        <f>C460+D460</f>
        <v>30000</v>
      </c>
      <c r="F460" s="708">
        <f t="shared" si="20"/>
        <v>0</v>
      </c>
      <c r="G460" s="78"/>
      <c r="H460" s="78"/>
      <c r="I460" s="37"/>
    </row>
    <row r="461" spans="1:9" x14ac:dyDescent="0.2">
      <c r="A461" s="225">
        <v>323</v>
      </c>
      <c r="B461" s="335" t="s">
        <v>33</v>
      </c>
      <c r="C461" s="746">
        <v>30000</v>
      </c>
      <c r="D461" s="710">
        <v>0</v>
      </c>
      <c r="E461" s="746">
        <f>C461+D461</f>
        <v>30000</v>
      </c>
      <c r="F461" s="747">
        <f t="shared" si="20"/>
        <v>0</v>
      </c>
      <c r="G461" s="78"/>
      <c r="H461" s="78"/>
      <c r="I461" s="37"/>
    </row>
    <row r="462" spans="1:9" x14ac:dyDescent="0.2">
      <c r="A462" s="235">
        <v>323</v>
      </c>
      <c r="B462" s="328" t="s">
        <v>33</v>
      </c>
      <c r="C462" s="412">
        <v>30000</v>
      </c>
      <c r="D462" s="704">
        <v>0</v>
      </c>
      <c r="E462" s="412">
        <f>C462+D462</f>
        <v>30000</v>
      </c>
      <c r="F462" s="633">
        <f t="shared" si="20"/>
        <v>0</v>
      </c>
      <c r="G462" s="78"/>
      <c r="H462" s="78"/>
      <c r="I462" s="37"/>
    </row>
    <row r="463" spans="1:9" x14ac:dyDescent="0.2">
      <c r="A463" s="277" t="s">
        <v>363</v>
      </c>
      <c r="B463" s="396" t="s">
        <v>208</v>
      </c>
      <c r="C463" s="424">
        <v>25000</v>
      </c>
      <c r="D463" s="452">
        <v>0</v>
      </c>
      <c r="E463" s="424">
        <f>C463+D463</f>
        <v>25000</v>
      </c>
      <c r="F463" s="649">
        <f t="shared" si="20"/>
        <v>0</v>
      </c>
      <c r="G463" s="78"/>
      <c r="H463" s="78"/>
      <c r="I463" s="37"/>
    </row>
    <row r="464" spans="1:9" x14ac:dyDescent="0.2">
      <c r="A464" s="278"/>
      <c r="B464" s="394" t="s">
        <v>263</v>
      </c>
      <c r="C464" s="424"/>
      <c r="D464" s="703"/>
      <c r="E464" s="424"/>
      <c r="F464" s="649"/>
      <c r="G464" s="78"/>
      <c r="H464" s="78"/>
      <c r="I464" s="37"/>
    </row>
    <row r="465" spans="1:9" x14ac:dyDescent="0.2">
      <c r="A465" s="279" t="s">
        <v>106</v>
      </c>
      <c r="B465" s="397" t="s">
        <v>114</v>
      </c>
      <c r="C465" s="433"/>
      <c r="D465" s="704"/>
      <c r="E465" s="433"/>
      <c r="F465" s="634"/>
      <c r="G465" s="78"/>
      <c r="H465" s="78"/>
      <c r="I465" s="37"/>
    </row>
    <row r="466" spans="1:9" x14ac:dyDescent="0.2">
      <c r="A466" s="196">
        <v>3</v>
      </c>
      <c r="B466" s="329" t="s">
        <v>61</v>
      </c>
      <c r="C466" s="705">
        <v>25000</v>
      </c>
      <c r="D466" s="460">
        <v>0</v>
      </c>
      <c r="E466" s="705">
        <f>C466+D466</f>
        <v>25000</v>
      </c>
      <c r="F466" s="706">
        <f t="shared" si="20"/>
        <v>0</v>
      </c>
      <c r="G466" s="78"/>
      <c r="H466" s="78"/>
      <c r="I466" s="37"/>
    </row>
    <row r="467" spans="1:9" x14ac:dyDescent="0.2">
      <c r="A467" s="197">
        <v>32</v>
      </c>
      <c r="B467" s="330" t="s">
        <v>30</v>
      </c>
      <c r="C467" s="707">
        <v>25000</v>
      </c>
      <c r="D467" s="461">
        <v>0</v>
      </c>
      <c r="E467" s="707">
        <f>C467+D467</f>
        <v>25000</v>
      </c>
      <c r="F467" s="708">
        <f t="shared" si="20"/>
        <v>0</v>
      </c>
      <c r="G467" s="78"/>
      <c r="H467" s="78"/>
      <c r="I467" s="37"/>
    </row>
    <row r="468" spans="1:9" ht="30" customHeight="1" x14ac:dyDescent="0.2">
      <c r="A468" s="225">
        <v>323</v>
      </c>
      <c r="B468" s="335" t="s">
        <v>33</v>
      </c>
      <c r="C468" s="746">
        <v>25000</v>
      </c>
      <c r="D468" s="710">
        <v>0</v>
      </c>
      <c r="E468" s="746">
        <f>C468+D468</f>
        <v>25000</v>
      </c>
      <c r="F468" s="747">
        <f t="shared" si="20"/>
        <v>0</v>
      </c>
      <c r="G468" s="78"/>
      <c r="H468" s="78"/>
      <c r="I468" s="37"/>
    </row>
    <row r="469" spans="1:9" x14ac:dyDescent="0.2">
      <c r="A469" s="235">
        <v>323</v>
      </c>
      <c r="B469" s="328" t="s">
        <v>33</v>
      </c>
      <c r="C469" s="412">
        <v>25000</v>
      </c>
      <c r="D469" s="704">
        <v>0</v>
      </c>
      <c r="E469" s="412">
        <f>C469+D469</f>
        <v>25000</v>
      </c>
      <c r="F469" s="633">
        <f t="shared" si="20"/>
        <v>0</v>
      </c>
      <c r="G469" s="78"/>
      <c r="H469" s="78"/>
      <c r="I469" s="37"/>
    </row>
    <row r="470" spans="1:9" x14ac:dyDescent="0.2">
      <c r="A470" s="277" t="s">
        <v>364</v>
      </c>
      <c r="B470" s="396" t="s">
        <v>209</v>
      </c>
      <c r="C470" s="424">
        <v>10000</v>
      </c>
      <c r="D470" s="452">
        <v>0</v>
      </c>
      <c r="E470" s="424">
        <f>C470+D470</f>
        <v>10000</v>
      </c>
      <c r="F470" s="649">
        <f t="shared" si="20"/>
        <v>0</v>
      </c>
      <c r="G470" s="78"/>
      <c r="H470" s="78"/>
      <c r="I470" s="37"/>
    </row>
    <row r="471" spans="1:9" x14ac:dyDescent="0.2">
      <c r="A471" s="278"/>
      <c r="B471" s="394" t="s">
        <v>263</v>
      </c>
      <c r="C471" s="424"/>
      <c r="D471" s="703"/>
      <c r="E471" s="424"/>
      <c r="F471" s="649"/>
      <c r="G471" s="78"/>
      <c r="H471" s="78"/>
      <c r="I471" s="37"/>
    </row>
    <row r="472" spans="1:9" x14ac:dyDescent="0.2">
      <c r="A472" s="279" t="s">
        <v>106</v>
      </c>
      <c r="B472" s="395" t="s">
        <v>114</v>
      </c>
      <c r="C472" s="437"/>
      <c r="D472" s="704"/>
      <c r="E472" s="437"/>
      <c r="F472" s="664"/>
      <c r="G472" s="78"/>
      <c r="H472" s="78"/>
      <c r="I472" s="37"/>
    </row>
    <row r="473" spans="1:9" x14ac:dyDescent="0.2">
      <c r="A473" s="196">
        <v>3</v>
      </c>
      <c r="B473" s="329" t="s">
        <v>61</v>
      </c>
      <c r="C473" s="705">
        <v>10000</v>
      </c>
      <c r="D473" s="460">
        <v>0</v>
      </c>
      <c r="E473" s="705">
        <f>C473+D473</f>
        <v>10000</v>
      </c>
      <c r="F473" s="706">
        <f t="shared" si="20"/>
        <v>0</v>
      </c>
      <c r="G473" s="78"/>
      <c r="H473" s="78"/>
      <c r="I473" s="37"/>
    </row>
    <row r="474" spans="1:9" x14ac:dyDescent="0.2">
      <c r="A474" s="197">
        <v>32</v>
      </c>
      <c r="B474" s="330" t="s">
        <v>30</v>
      </c>
      <c r="C474" s="707">
        <v>10000</v>
      </c>
      <c r="D474" s="461">
        <v>0</v>
      </c>
      <c r="E474" s="707">
        <f>C474+D474</f>
        <v>10000</v>
      </c>
      <c r="F474" s="708">
        <f t="shared" si="20"/>
        <v>0</v>
      </c>
      <c r="G474" s="78"/>
      <c r="H474" s="78"/>
      <c r="I474" s="37"/>
    </row>
    <row r="475" spans="1:9" x14ac:dyDescent="0.2">
      <c r="A475" s="225">
        <v>323</v>
      </c>
      <c r="B475" s="335" t="s">
        <v>33</v>
      </c>
      <c r="C475" s="746">
        <v>10000</v>
      </c>
      <c r="D475" s="710">
        <v>0</v>
      </c>
      <c r="E475" s="746">
        <f>C475+D475</f>
        <v>10000</v>
      </c>
      <c r="F475" s="747">
        <f t="shared" si="20"/>
        <v>0</v>
      </c>
      <c r="G475" s="78"/>
      <c r="H475" s="78"/>
      <c r="I475" s="37"/>
    </row>
    <row r="476" spans="1:9" ht="36" customHeight="1" x14ac:dyDescent="0.2">
      <c r="A476" s="235">
        <v>323</v>
      </c>
      <c r="B476" s="328" t="s">
        <v>33</v>
      </c>
      <c r="C476" s="412">
        <v>10000</v>
      </c>
      <c r="D476" s="704">
        <v>0</v>
      </c>
      <c r="E476" s="412">
        <f>C476+D476</f>
        <v>10000</v>
      </c>
      <c r="F476" s="633">
        <f t="shared" si="20"/>
        <v>0</v>
      </c>
      <c r="G476" s="78"/>
      <c r="H476" s="78"/>
      <c r="I476" s="37"/>
    </row>
    <row r="477" spans="1:9" x14ac:dyDescent="0.2">
      <c r="A477" s="280" t="s">
        <v>193</v>
      </c>
      <c r="B477" s="394" t="s">
        <v>322</v>
      </c>
      <c r="C477" s="424">
        <v>30000</v>
      </c>
      <c r="D477" s="452">
        <v>0</v>
      </c>
      <c r="E477" s="424">
        <f>C477+D477</f>
        <v>30000</v>
      </c>
      <c r="F477" s="649">
        <f t="shared" si="20"/>
        <v>0</v>
      </c>
      <c r="G477" s="78"/>
      <c r="H477" s="78"/>
      <c r="I477" s="37"/>
    </row>
    <row r="478" spans="1:9" x14ac:dyDescent="0.2">
      <c r="A478" s="281" t="s">
        <v>365</v>
      </c>
      <c r="B478" s="394" t="s">
        <v>263</v>
      </c>
      <c r="C478" s="424"/>
      <c r="D478" s="703"/>
      <c r="E478" s="424"/>
      <c r="F478" s="649"/>
      <c r="G478" s="78"/>
      <c r="H478" s="78"/>
      <c r="I478" s="37"/>
    </row>
    <row r="479" spans="1:9" x14ac:dyDescent="0.2">
      <c r="A479" s="282" t="s">
        <v>275</v>
      </c>
      <c r="B479" s="398" t="s">
        <v>114</v>
      </c>
      <c r="C479" s="431"/>
      <c r="D479" s="704"/>
      <c r="E479" s="431"/>
      <c r="F479" s="659"/>
      <c r="G479" s="78"/>
      <c r="H479" s="78"/>
      <c r="I479" s="37"/>
    </row>
    <row r="480" spans="1:9" x14ac:dyDescent="0.2">
      <c r="A480" s="204">
        <v>4</v>
      </c>
      <c r="B480" s="329" t="s">
        <v>61</v>
      </c>
      <c r="C480" s="416">
        <v>30000</v>
      </c>
      <c r="D480" s="460">
        <v>0</v>
      </c>
      <c r="E480" s="416">
        <f>C480+D480</f>
        <v>30000</v>
      </c>
      <c r="F480" s="639">
        <f t="shared" si="20"/>
        <v>0</v>
      </c>
      <c r="G480" s="78"/>
      <c r="H480" s="78"/>
      <c r="I480" s="37"/>
    </row>
    <row r="481" spans="1:9" x14ac:dyDescent="0.2">
      <c r="A481" s="197">
        <v>42</v>
      </c>
      <c r="B481" s="330" t="s">
        <v>30</v>
      </c>
      <c r="C481" s="417">
        <v>30000</v>
      </c>
      <c r="D481" s="461">
        <v>0</v>
      </c>
      <c r="E481" s="417">
        <f>C481+D481</f>
        <v>30000</v>
      </c>
      <c r="F481" s="640">
        <f t="shared" si="20"/>
        <v>0</v>
      </c>
      <c r="G481" s="78"/>
      <c r="H481" s="78"/>
      <c r="I481" s="37"/>
    </row>
    <row r="482" spans="1:9" x14ac:dyDescent="0.2">
      <c r="A482" s="230">
        <v>422</v>
      </c>
      <c r="B482" s="352" t="s">
        <v>33</v>
      </c>
      <c r="C482" s="418">
        <v>30000</v>
      </c>
      <c r="D482" s="710">
        <v>0</v>
      </c>
      <c r="E482" s="418">
        <f>C482+D482</f>
        <v>30000</v>
      </c>
      <c r="F482" s="641">
        <f t="shared" si="20"/>
        <v>0</v>
      </c>
      <c r="G482" s="78"/>
      <c r="H482" s="78"/>
      <c r="I482" s="37"/>
    </row>
    <row r="483" spans="1:9" x14ac:dyDescent="0.2">
      <c r="A483" s="231">
        <v>422</v>
      </c>
      <c r="B483" s="353" t="s">
        <v>33</v>
      </c>
      <c r="C483" s="751">
        <v>30000</v>
      </c>
      <c r="D483" s="704">
        <v>0</v>
      </c>
      <c r="E483" s="751">
        <f>C483+D483</f>
        <v>30000</v>
      </c>
      <c r="F483" s="752">
        <f t="shared" si="20"/>
        <v>0</v>
      </c>
      <c r="G483" s="78"/>
      <c r="H483" s="78"/>
      <c r="I483" s="37"/>
    </row>
    <row r="484" spans="1:9" x14ac:dyDescent="0.2">
      <c r="A484" s="227" t="s">
        <v>401</v>
      </c>
      <c r="B484" s="512" t="s">
        <v>357</v>
      </c>
      <c r="C484" s="411">
        <v>15000</v>
      </c>
      <c r="D484" s="452">
        <v>0</v>
      </c>
      <c r="E484" s="411">
        <f>C484+D484</f>
        <v>15000</v>
      </c>
      <c r="F484" s="632">
        <f t="shared" si="20"/>
        <v>0</v>
      </c>
      <c r="G484" s="78"/>
      <c r="H484" s="78"/>
      <c r="I484" s="37"/>
    </row>
    <row r="485" spans="1:9" ht="22.5" x14ac:dyDescent="0.2">
      <c r="A485" s="228"/>
      <c r="B485" s="304" t="s">
        <v>400</v>
      </c>
      <c r="C485" s="411"/>
      <c r="D485" s="703"/>
      <c r="E485" s="411"/>
      <c r="F485" s="632"/>
      <c r="G485" s="78"/>
      <c r="H485" s="78"/>
      <c r="I485" s="37"/>
    </row>
    <row r="486" spans="1:9" x14ac:dyDescent="0.2">
      <c r="A486" s="229" t="s">
        <v>97</v>
      </c>
      <c r="B486" s="328" t="s">
        <v>114</v>
      </c>
      <c r="C486" s="412"/>
      <c r="D486" s="704"/>
      <c r="E486" s="412"/>
      <c r="F486" s="633"/>
      <c r="G486" s="78"/>
      <c r="H486" s="78"/>
      <c r="I486" s="37"/>
    </row>
    <row r="487" spans="1:9" x14ac:dyDescent="0.2">
      <c r="A487" s="196">
        <v>3</v>
      </c>
      <c r="B487" s="329" t="s">
        <v>61</v>
      </c>
      <c r="C487" s="705">
        <v>15000</v>
      </c>
      <c r="D487" s="460">
        <v>0</v>
      </c>
      <c r="E487" s="705">
        <f>C487+D487</f>
        <v>15000</v>
      </c>
      <c r="F487" s="706">
        <f t="shared" si="20"/>
        <v>0</v>
      </c>
      <c r="G487" s="78"/>
      <c r="H487" s="78"/>
      <c r="I487" s="37"/>
    </row>
    <row r="488" spans="1:9" x14ac:dyDescent="0.2">
      <c r="A488" s="197">
        <v>38</v>
      </c>
      <c r="B488" s="330" t="s">
        <v>38</v>
      </c>
      <c r="C488" s="707">
        <v>15000</v>
      </c>
      <c r="D488" s="461">
        <v>0</v>
      </c>
      <c r="E488" s="707">
        <f>C488+D488</f>
        <v>15000</v>
      </c>
      <c r="F488" s="708">
        <f t="shared" si="20"/>
        <v>0</v>
      </c>
      <c r="G488" s="78"/>
      <c r="H488" s="78"/>
      <c r="I488" s="37"/>
    </row>
    <row r="489" spans="1:9" x14ac:dyDescent="0.2">
      <c r="A489" s="225">
        <v>381</v>
      </c>
      <c r="B489" s="335" t="s">
        <v>63</v>
      </c>
      <c r="C489" s="746">
        <v>15000</v>
      </c>
      <c r="D489" s="710">
        <v>0</v>
      </c>
      <c r="E489" s="746">
        <f>C489+D489</f>
        <v>15000</v>
      </c>
      <c r="F489" s="747">
        <f t="shared" si="20"/>
        <v>0</v>
      </c>
      <c r="G489" s="78"/>
      <c r="H489" s="78"/>
      <c r="I489" s="37"/>
    </row>
    <row r="490" spans="1:9" x14ac:dyDescent="0.2">
      <c r="A490" s="235">
        <v>381</v>
      </c>
      <c r="B490" s="328" t="s">
        <v>370</v>
      </c>
      <c r="C490" s="412">
        <v>15000</v>
      </c>
      <c r="D490" s="704">
        <v>0</v>
      </c>
      <c r="E490" s="412">
        <f>C490+D490</f>
        <v>15000</v>
      </c>
      <c r="F490" s="633">
        <f t="shared" si="20"/>
        <v>0</v>
      </c>
      <c r="G490" s="78"/>
      <c r="H490" s="78"/>
      <c r="I490" s="37"/>
    </row>
    <row r="491" spans="1:9" x14ac:dyDescent="0.2">
      <c r="A491" s="227" t="s">
        <v>455</v>
      </c>
      <c r="B491" s="512" t="s">
        <v>456</v>
      </c>
      <c r="C491" s="411">
        <v>40000</v>
      </c>
      <c r="D491" s="452">
        <v>0</v>
      </c>
      <c r="E491" s="411">
        <f>C491+D491</f>
        <v>40000</v>
      </c>
      <c r="F491" s="632">
        <v>0</v>
      </c>
      <c r="G491" s="78"/>
      <c r="H491" s="78"/>
      <c r="I491" s="37"/>
    </row>
    <row r="492" spans="1:9" x14ac:dyDescent="0.2">
      <c r="A492" s="228"/>
      <c r="B492" s="304" t="s">
        <v>424</v>
      </c>
      <c r="C492" s="411"/>
      <c r="D492" s="703"/>
      <c r="E492" s="411"/>
      <c r="F492" s="632"/>
      <c r="G492" s="78"/>
      <c r="H492" s="78"/>
      <c r="I492" s="37"/>
    </row>
    <row r="493" spans="1:9" ht="33" customHeight="1" x14ac:dyDescent="0.2">
      <c r="A493" s="229" t="s">
        <v>97</v>
      </c>
      <c r="B493" s="328" t="s">
        <v>114</v>
      </c>
      <c r="C493" s="412"/>
      <c r="D493" s="704"/>
      <c r="E493" s="412"/>
      <c r="F493" s="633"/>
      <c r="G493" s="78"/>
      <c r="H493" s="78"/>
      <c r="I493" s="37"/>
    </row>
    <row r="494" spans="1:9" x14ac:dyDescent="0.2">
      <c r="A494" s="196">
        <v>3</v>
      </c>
      <c r="B494" s="329" t="s">
        <v>61</v>
      </c>
      <c r="C494" s="705">
        <v>40000</v>
      </c>
      <c r="D494" s="460">
        <v>0</v>
      </c>
      <c r="E494" s="705">
        <f>C494+D494</f>
        <v>40000</v>
      </c>
      <c r="F494" s="706">
        <v>0</v>
      </c>
      <c r="G494" s="78"/>
      <c r="H494" s="78"/>
      <c r="I494" s="37"/>
    </row>
    <row r="495" spans="1:9" x14ac:dyDescent="0.2">
      <c r="A495" s="197">
        <v>32</v>
      </c>
      <c r="B495" s="330" t="s">
        <v>30</v>
      </c>
      <c r="C495" s="707">
        <v>40000</v>
      </c>
      <c r="D495" s="461">
        <v>0</v>
      </c>
      <c r="E495" s="707">
        <f>C495+D495</f>
        <v>40000</v>
      </c>
      <c r="F495" s="708">
        <v>0</v>
      </c>
      <c r="G495" s="78"/>
      <c r="H495" s="78"/>
      <c r="I495" s="37"/>
    </row>
    <row r="496" spans="1:9" x14ac:dyDescent="0.2">
      <c r="A496" s="225">
        <v>323</v>
      </c>
      <c r="B496" s="335" t="s">
        <v>33</v>
      </c>
      <c r="C496" s="746">
        <v>40000</v>
      </c>
      <c r="D496" s="710">
        <v>0</v>
      </c>
      <c r="E496" s="746">
        <f>C496+D496</f>
        <v>40000</v>
      </c>
      <c r="F496" s="747">
        <v>0</v>
      </c>
      <c r="G496" s="78"/>
      <c r="H496" s="78"/>
      <c r="I496" s="37"/>
    </row>
    <row r="497" spans="1:9" x14ac:dyDescent="0.2">
      <c r="A497" s="235">
        <v>323</v>
      </c>
      <c r="B497" s="328" t="s">
        <v>33</v>
      </c>
      <c r="C497" s="412">
        <v>40000</v>
      </c>
      <c r="D497" s="704">
        <v>0</v>
      </c>
      <c r="E497" s="412">
        <f>C497+D497</f>
        <v>40000</v>
      </c>
      <c r="F497" s="633">
        <v>0</v>
      </c>
      <c r="G497" s="78"/>
      <c r="H497" s="78"/>
      <c r="I497" s="37"/>
    </row>
    <row r="498" spans="1:9" x14ac:dyDescent="0.2">
      <c r="A498" s="859" t="s">
        <v>356</v>
      </c>
      <c r="B498" s="860"/>
      <c r="C498" s="420">
        <v>153000</v>
      </c>
      <c r="D498" s="451">
        <v>0</v>
      </c>
      <c r="E498" s="420">
        <f>E499+E506+E513+E520</f>
        <v>153000</v>
      </c>
      <c r="F498" s="644">
        <f t="shared" si="20"/>
        <v>0</v>
      </c>
      <c r="G498" s="78"/>
      <c r="H498" s="78"/>
      <c r="I498" s="37"/>
    </row>
    <row r="499" spans="1:9" x14ac:dyDescent="0.2">
      <c r="A499" s="248" t="s">
        <v>366</v>
      </c>
      <c r="B499" s="149" t="s">
        <v>337</v>
      </c>
      <c r="C499" s="411">
        <v>40000</v>
      </c>
      <c r="D499" s="452">
        <v>0</v>
      </c>
      <c r="E499" s="411">
        <f>C499+D499</f>
        <v>40000</v>
      </c>
      <c r="F499" s="632">
        <f t="shared" si="20"/>
        <v>0</v>
      </c>
      <c r="G499" s="78"/>
      <c r="H499" s="78"/>
      <c r="I499" s="37"/>
    </row>
    <row r="500" spans="1:9" x14ac:dyDescent="0.2">
      <c r="A500" s="228"/>
      <c r="B500" s="304" t="s">
        <v>265</v>
      </c>
      <c r="C500" s="411"/>
      <c r="D500" s="703"/>
      <c r="E500" s="411"/>
      <c r="F500" s="632"/>
      <c r="G500" s="78"/>
      <c r="H500" s="78"/>
      <c r="I500" s="37"/>
    </row>
    <row r="501" spans="1:9" x14ac:dyDescent="0.2">
      <c r="A501" s="229" t="s">
        <v>96</v>
      </c>
      <c r="B501" s="387" t="s">
        <v>114</v>
      </c>
      <c r="C501" s="433"/>
      <c r="D501" s="704"/>
      <c r="E501" s="433"/>
      <c r="F501" s="634"/>
      <c r="G501" s="78"/>
      <c r="H501" s="78"/>
      <c r="I501" s="37"/>
    </row>
    <row r="502" spans="1:9" x14ac:dyDescent="0.2">
      <c r="A502" s="196">
        <v>3</v>
      </c>
      <c r="B502" s="329" t="s">
        <v>61</v>
      </c>
      <c r="C502" s="705">
        <v>40000</v>
      </c>
      <c r="D502" s="460">
        <v>0</v>
      </c>
      <c r="E502" s="705">
        <f>C502+D502</f>
        <v>40000</v>
      </c>
      <c r="F502" s="706">
        <f t="shared" ref="F502:F565" si="21">(E502/C502)-1</f>
        <v>0</v>
      </c>
      <c r="G502" s="78"/>
      <c r="H502" s="78"/>
      <c r="I502" s="37"/>
    </row>
    <row r="503" spans="1:9" x14ac:dyDescent="0.2">
      <c r="A503" s="197">
        <v>32</v>
      </c>
      <c r="B503" s="330" t="s">
        <v>30</v>
      </c>
      <c r="C503" s="762">
        <v>40000</v>
      </c>
      <c r="D503" s="461"/>
      <c r="E503" s="762">
        <f>C503+D503</f>
        <v>40000</v>
      </c>
      <c r="F503" s="763">
        <f t="shared" si="21"/>
        <v>0</v>
      </c>
      <c r="G503" s="78"/>
      <c r="H503" s="78"/>
      <c r="I503" s="37"/>
    </row>
    <row r="504" spans="1:9" x14ac:dyDescent="0.2">
      <c r="A504" s="225">
        <v>323</v>
      </c>
      <c r="B504" s="388" t="s">
        <v>33</v>
      </c>
      <c r="C504" s="764">
        <v>40000</v>
      </c>
      <c r="D504" s="710">
        <v>0</v>
      </c>
      <c r="E504" s="764">
        <f>C504+D504</f>
        <v>40000</v>
      </c>
      <c r="F504" s="765">
        <f t="shared" si="21"/>
        <v>0</v>
      </c>
      <c r="G504" s="78"/>
      <c r="H504" s="78"/>
      <c r="I504" s="37"/>
    </row>
    <row r="505" spans="1:9" x14ac:dyDescent="0.2">
      <c r="A505" s="235">
        <v>323</v>
      </c>
      <c r="B505" s="389" t="s">
        <v>33</v>
      </c>
      <c r="C505" s="412">
        <v>40000</v>
      </c>
      <c r="D505" s="704">
        <v>0</v>
      </c>
      <c r="E505" s="412">
        <f>C505+D505</f>
        <v>40000</v>
      </c>
      <c r="F505" s="634">
        <f t="shared" si="21"/>
        <v>0</v>
      </c>
      <c r="G505" s="78"/>
      <c r="H505" s="78"/>
      <c r="I505" s="37"/>
    </row>
    <row r="506" spans="1:9" x14ac:dyDescent="0.2">
      <c r="A506" s="227" t="s">
        <v>367</v>
      </c>
      <c r="B506" s="382" t="s">
        <v>200</v>
      </c>
      <c r="C506" s="411">
        <v>80000</v>
      </c>
      <c r="D506" s="452">
        <v>0</v>
      </c>
      <c r="E506" s="411">
        <f>C506+D506</f>
        <v>80000</v>
      </c>
      <c r="F506" s="632">
        <f t="shared" si="21"/>
        <v>0</v>
      </c>
      <c r="G506" s="78"/>
      <c r="H506" s="78"/>
      <c r="I506" s="37"/>
    </row>
    <row r="507" spans="1:9" x14ac:dyDescent="0.2">
      <c r="A507" s="228"/>
      <c r="B507" s="304" t="s">
        <v>265</v>
      </c>
      <c r="C507" s="411"/>
      <c r="D507" s="703"/>
      <c r="E507" s="411"/>
      <c r="F507" s="632"/>
      <c r="G507" s="78"/>
      <c r="H507" s="78"/>
      <c r="I507" s="37"/>
    </row>
    <row r="508" spans="1:9" x14ac:dyDescent="0.2">
      <c r="A508" s="229" t="s">
        <v>96</v>
      </c>
      <c r="B508" s="387" t="s">
        <v>114</v>
      </c>
      <c r="C508" s="433"/>
      <c r="D508" s="704"/>
      <c r="E508" s="433"/>
      <c r="F508" s="634"/>
      <c r="G508" s="78"/>
      <c r="H508" s="78"/>
      <c r="I508" s="37"/>
    </row>
    <row r="509" spans="1:9" x14ac:dyDescent="0.2">
      <c r="A509" s="196">
        <v>3</v>
      </c>
      <c r="B509" s="329" t="s">
        <v>61</v>
      </c>
      <c r="C509" s="705">
        <v>80000</v>
      </c>
      <c r="D509" s="460">
        <v>0</v>
      </c>
      <c r="E509" s="705">
        <f>C509+D509</f>
        <v>80000</v>
      </c>
      <c r="F509" s="706">
        <f t="shared" si="21"/>
        <v>0</v>
      </c>
      <c r="G509" s="78"/>
      <c r="H509" s="78"/>
      <c r="I509" s="37"/>
    </row>
    <row r="510" spans="1:9" x14ac:dyDescent="0.2">
      <c r="A510" s="197">
        <v>32</v>
      </c>
      <c r="B510" s="330" t="s">
        <v>30</v>
      </c>
      <c r="C510" s="762">
        <v>80000</v>
      </c>
      <c r="D510" s="461">
        <v>0</v>
      </c>
      <c r="E510" s="762">
        <f>C510+D510</f>
        <v>80000</v>
      </c>
      <c r="F510" s="763">
        <f t="shared" si="21"/>
        <v>0</v>
      </c>
      <c r="G510" s="78"/>
      <c r="H510" s="78"/>
      <c r="I510" s="37"/>
    </row>
    <row r="511" spans="1:9" x14ac:dyDescent="0.2">
      <c r="A511" s="225">
        <v>323</v>
      </c>
      <c r="B511" s="388" t="s">
        <v>33</v>
      </c>
      <c r="C511" s="764">
        <v>80000</v>
      </c>
      <c r="D511" s="710">
        <v>0</v>
      </c>
      <c r="E511" s="764">
        <f>C511+D511</f>
        <v>80000</v>
      </c>
      <c r="F511" s="765">
        <f t="shared" si="21"/>
        <v>0</v>
      </c>
      <c r="G511" s="78"/>
      <c r="H511" s="78"/>
      <c r="I511" s="37"/>
    </row>
    <row r="512" spans="1:9" x14ac:dyDescent="0.2">
      <c r="A512" s="235">
        <v>323</v>
      </c>
      <c r="B512" s="389" t="s">
        <v>33</v>
      </c>
      <c r="C512" s="412">
        <v>80000</v>
      </c>
      <c r="D512" s="704">
        <v>0</v>
      </c>
      <c r="E512" s="412">
        <f>C512+D512</f>
        <v>80000</v>
      </c>
      <c r="F512" s="633">
        <f t="shared" si="21"/>
        <v>0</v>
      </c>
      <c r="G512" s="78"/>
      <c r="H512" s="78"/>
      <c r="I512" s="37"/>
    </row>
    <row r="513" spans="1:9" x14ac:dyDescent="0.2">
      <c r="A513" s="227" t="s">
        <v>368</v>
      </c>
      <c r="B513" s="382" t="s">
        <v>201</v>
      </c>
      <c r="C513" s="411">
        <v>25000</v>
      </c>
      <c r="D513" s="452">
        <v>0</v>
      </c>
      <c r="E513" s="411">
        <f>C513+D514</f>
        <v>25000</v>
      </c>
      <c r="F513" s="632">
        <f t="shared" si="21"/>
        <v>0</v>
      </c>
      <c r="G513" s="78"/>
      <c r="H513" s="78"/>
      <c r="I513" s="37"/>
    </row>
    <row r="514" spans="1:9" x14ac:dyDescent="0.2">
      <c r="A514" s="228"/>
      <c r="B514" s="304" t="s">
        <v>272</v>
      </c>
      <c r="C514" s="411"/>
      <c r="D514" s="703"/>
      <c r="E514" s="411"/>
      <c r="F514" s="632"/>
      <c r="G514" s="78"/>
      <c r="H514" s="78"/>
      <c r="I514" s="37"/>
    </row>
    <row r="515" spans="1:9" x14ac:dyDescent="0.2">
      <c r="A515" s="229" t="s">
        <v>97</v>
      </c>
      <c r="B515" s="328" t="s">
        <v>114</v>
      </c>
      <c r="C515" s="412"/>
      <c r="D515" s="704"/>
      <c r="E515" s="412"/>
      <c r="F515" s="633"/>
      <c r="G515" s="78"/>
      <c r="H515" s="78"/>
      <c r="I515" s="37"/>
    </row>
    <row r="516" spans="1:9" x14ac:dyDescent="0.2">
      <c r="A516" s="196">
        <v>3</v>
      </c>
      <c r="B516" s="329" t="s">
        <v>61</v>
      </c>
      <c r="C516" s="705">
        <v>25000</v>
      </c>
      <c r="D516" s="460">
        <v>0</v>
      </c>
      <c r="E516" s="705">
        <f>C516+D516</f>
        <v>25000</v>
      </c>
      <c r="F516" s="706">
        <f t="shared" si="21"/>
        <v>0</v>
      </c>
      <c r="G516" s="78"/>
      <c r="H516" s="78"/>
      <c r="I516" s="37"/>
    </row>
    <row r="517" spans="1:9" x14ac:dyDescent="0.2">
      <c r="A517" s="197">
        <v>32</v>
      </c>
      <c r="B517" s="330" t="s">
        <v>30</v>
      </c>
      <c r="C517" s="707">
        <v>25000</v>
      </c>
      <c r="D517" s="461"/>
      <c r="E517" s="707">
        <f>C517+D517</f>
        <v>25000</v>
      </c>
      <c r="F517" s="708">
        <f t="shared" si="21"/>
        <v>0</v>
      </c>
      <c r="G517" s="78"/>
      <c r="H517" s="78"/>
      <c r="I517" s="37"/>
    </row>
    <row r="518" spans="1:9" x14ac:dyDescent="0.2">
      <c r="A518" s="225">
        <v>323</v>
      </c>
      <c r="B518" s="335" t="s">
        <v>33</v>
      </c>
      <c r="C518" s="746">
        <v>25000</v>
      </c>
      <c r="D518" s="710">
        <v>0</v>
      </c>
      <c r="E518" s="746">
        <f>C518+D518</f>
        <v>25000</v>
      </c>
      <c r="F518" s="747">
        <f t="shared" si="21"/>
        <v>0</v>
      </c>
      <c r="G518" s="78"/>
      <c r="H518" s="78"/>
      <c r="I518" s="37"/>
    </row>
    <row r="519" spans="1:9" x14ac:dyDescent="0.2">
      <c r="A519" s="235">
        <v>323</v>
      </c>
      <c r="B519" s="328" t="s">
        <v>33</v>
      </c>
      <c r="C519" s="412">
        <v>25000</v>
      </c>
      <c r="D519" s="704">
        <v>0</v>
      </c>
      <c r="E519" s="412">
        <f>C519+D519</f>
        <v>25000</v>
      </c>
      <c r="F519" s="633">
        <f t="shared" si="21"/>
        <v>0</v>
      </c>
      <c r="G519" s="78"/>
      <c r="H519" s="78"/>
      <c r="I519" s="37"/>
    </row>
    <row r="520" spans="1:9" ht="25.5" x14ac:dyDescent="0.2">
      <c r="A520" s="227" t="s">
        <v>369</v>
      </c>
      <c r="B520" s="512" t="s">
        <v>318</v>
      </c>
      <c r="C520" s="411">
        <v>8000</v>
      </c>
      <c r="D520" s="452">
        <v>0</v>
      </c>
      <c r="E520" s="411">
        <f>C520+D520</f>
        <v>8000</v>
      </c>
      <c r="F520" s="632">
        <f t="shared" si="21"/>
        <v>0</v>
      </c>
      <c r="G520" s="78"/>
      <c r="H520" s="78"/>
      <c r="I520" s="37"/>
    </row>
    <row r="521" spans="1:9" x14ac:dyDescent="0.2">
      <c r="A521" s="228"/>
      <c r="B521" s="304" t="s">
        <v>272</v>
      </c>
      <c r="C521" s="411"/>
      <c r="D521" s="703"/>
      <c r="E521" s="411"/>
      <c r="F521" s="632"/>
      <c r="G521" s="78"/>
      <c r="H521" s="78"/>
      <c r="I521" s="37"/>
    </row>
    <row r="522" spans="1:9" x14ac:dyDescent="0.2">
      <c r="A522" s="229" t="s">
        <v>97</v>
      </c>
      <c r="B522" s="328" t="s">
        <v>114</v>
      </c>
      <c r="C522" s="412"/>
      <c r="D522" s="704"/>
      <c r="E522" s="412"/>
      <c r="F522" s="633"/>
      <c r="G522" s="78"/>
      <c r="H522" s="78"/>
      <c r="I522" s="37"/>
    </row>
    <row r="523" spans="1:9" x14ac:dyDescent="0.2">
      <c r="A523" s="196">
        <v>3</v>
      </c>
      <c r="B523" s="329" t="s">
        <v>61</v>
      </c>
      <c r="C523" s="705">
        <v>8000</v>
      </c>
      <c r="D523" s="460">
        <v>0</v>
      </c>
      <c r="E523" s="705">
        <f>C523+D523</f>
        <v>8000</v>
      </c>
      <c r="F523" s="706">
        <f t="shared" si="21"/>
        <v>0</v>
      </c>
      <c r="G523" s="78"/>
      <c r="H523" s="78"/>
      <c r="I523" s="37"/>
    </row>
    <row r="524" spans="1:9" x14ac:dyDescent="0.2">
      <c r="A524" s="197">
        <v>32</v>
      </c>
      <c r="B524" s="330" t="s">
        <v>30</v>
      </c>
      <c r="C524" s="707">
        <v>8000</v>
      </c>
      <c r="D524" s="461">
        <v>0</v>
      </c>
      <c r="E524" s="707">
        <f>C524+D524</f>
        <v>8000</v>
      </c>
      <c r="F524" s="708">
        <f t="shared" si="21"/>
        <v>0</v>
      </c>
      <c r="G524" s="78"/>
      <c r="H524" s="78"/>
      <c r="I524" s="37"/>
    </row>
    <row r="525" spans="1:9" x14ac:dyDescent="0.2">
      <c r="A525" s="225">
        <v>323</v>
      </c>
      <c r="B525" s="335" t="s">
        <v>33</v>
      </c>
      <c r="C525" s="746">
        <v>8000</v>
      </c>
      <c r="D525" s="710">
        <v>0</v>
      </c>
      <c r="E525" s="746">
        <f>C525+D525</f>
        <v>8000</v>
      </c>
      <c r="F525" s="747">
        <f t="shared" si="21"/>
        <v>0</v>
      </c>
      <c r="G525" s="78"/>
      <c r="H525" s="78"/>
      <c r="I525" s="37"/>
    </row>
    <row r="526" spans="1:9" x14ac:dyDescent="0.2">
      <c r="A526" s="235">
        <v>323</v>
      </c>
      <c r="B526" s="328" t="s">
        <v>33</v>
      </c>
      <c r="C526" s="412">
        <v>8000</v>
      </c>
      <c r="D526" s="704">
        <v>0</v>
      </c>
      <c r="E526" s="412">
        <f>C526+D526</f>
        <v>8000</v>
      </c>
      <c r="F526" s="633">
        <f t="shared" si="21"/>
        <v>0</v>
      </c>
      <c r="G526" s="78"/>
      <c r="H526" s="78"/>
      <c r="I526" s="37"/>
    </row>
    <row r="527" spans="1:9" x14ac:dyDescent="0.2">
      <c r="A527" s="287"/>
      <c r="B527" s="400" t="s">
        <v>372</v>
      </c>
      <c r="C527" s="434"/>
      <c r="D527" s="748"/>
      <c r="E527" s="434"/>
      <c r="F527" s="661"/>
      <c r="G527" s="78"/>
      <c r="H527" s="78"/>
      <c r="I527" s="37"/>
    </row>
    <row r="528" spans="1:9" x14ac:dyDescent="0.2">
      <c r="A528" s="283" t="s">
        <v>387</v>
      </c>
      <c r="B528" s="399" t="s">
        <v>375</v>
      </c>
      <c r="C528" s="420">
        <v>60000</v>
      </c>
      <c r="D528" s="451">
        <v>0</v>
      </c>
      <c r="E528" s="420">
        <f>E529</f>
        <v>60000</v>
      </c>
      <c r="F528" s="644">
        <f t="shared" si="21"/>
        <v>0</v>
      </c>
      <c r="G528" s="78"/>
      <c r="H528" s="78"/>
      <c r="I528" s="37"/>
    </row>
    <row r="529" spans="1:9" x14ac:dyDescent="0.2">
      <c r="A529" s="284" t="s">
        <v>371</v>
      </c>
      <c r="B529" s="396" t="s">
        <v>373</v>
      </c>
      <c r="C529" s="424">
        <v>60000</v>
      </c>
      <c r="D529" s="452">
        <v>0</v>
      </c>
      <c r="E529" s="424">
        <f>C529+D529</f>
        <v>60000</v>
      </c>
      <c r="F529" s="649">
        <f t="shared" si="21"/>
        <v>0</v>
      </c>
      <c r="G529" s="78"/>
      <c r="H529" s="78"/>
      <c r="I529" s="37"/>
    </row>
    <row r="530" spans="1:9" x14ac:dyDescent="0.2">
      <c r="A530" s="285"/>
      <c r="B530" s="394" t="s">
        <v>260</v>
      </c>
      <c r="C530" s="424"/>
      <c r="D530" s="703"/>
      <c r="E530" s="424"/>
      <c r="F530" s="649"/>
      <c r="G530" s="78"/>
      <c r="H530" s="78"/>
      <c r="I530" s="37"/>
    </row>
    <row r="531" spans="1:9" x14ac:dyDescent="0.2">
      <c r="A531" s="286" t="s">
        <v>96</v>
      </c>
      <c r="B531" s="395" t="s">
        <v>114</v>
      </c>
      <c r="C531" s="435"/>
      <c r="D531" s="704"/>
      <c r="E531" s="435"/>
      <c r="F531" s="662"/>
      <c r="G531" s="78"/>
      <c r="H531" s="78"/>
      <c r="I531" s="37"/>
    </row>
    <row r="532" spans="1:9" x14ac:dyDescent="0.2">
      <c r="A532" s="196">
        <v>3</v>
      </c>
      <c r="B532" s="329" t="s">
        <v>61</v>
      </c>
      <c r="C532" s="758">
        <v>60000</v>
      </c>
      <c r="D532" s="460">
        <v>0</v>
      </c>
      <c r="E532" s="758">
        <f>C532+D532</f>
        <v>60000</v>
      </c>
      <c r="F532" s="759">
        <f t="shared" si="21"/>
        <v>0</v>
      </c>
      <c r="G532" s="78"/>
      <c r="H532" s="78"/>
      <c r="I532" s="37"/>
    </row>
    <row r="533" spans="1:9" x14ac:dyDescent="0.2">
      <c r="A533" s="197">
        <v>38</v>
      </c>
      <c r="B533" s="330" t="s">
        <v>38</v>
      </c>
      <c r="C533" s="760">
        <v>60000</v>
      </c>
      <c r="D533" s="461">
        <v>0</v>
      </c>
      <c r="E533" s="760">
        <f>C533+D533</f>
        <v>60000</v>
      </c>
      <c r="F533" s="761">
        <f t="shared" si="21"/>
        <v>0</v>
      </c>
      <c r="G533" s="78"/>
      <c r="H533" s="78"/>
      <c r="I533" s="37"/>
    </row>
    <row r="534" spans="1:9" x14ac:dyDescent="0.2">
      <c r="A534" s="230">
        <v>381</v>
      </c>
      <c r="B534" s="352" t="s">
        <v>63</v>
      </c>
      <c r="C534" s="418">
        <v>60000</v>
      </c>
      <c r="D534" s="710">
        <v>0</v>
      </c>
      <c r="E534" s="418">
        <f>C534+D534</f>
        <v>60000</v>
      </c>
      <c r="F534" s="641">
        <f t="shared" si="21"/>
        <v>0</v>
      </c>
      <c r="G534" s="78"/>
      <c r="H534" s="78"/>
      <c r="I534" s="37"/>
    </row>
    <row r="535" spans="1:9" x14ac:dyDescent="0.2">
      <c r="A535" s="522">
        <v>381</v>
      </c>
      <c r="B535" s="353" t="s">
        <v>63</v>
      </c>
      <c r="C535" s="546">
        <v>60000</v>
      </c>
      <c r="D535" s="766">
        <v>0</v>
      </c>
      <c r="E535" s="546">
        <f>C535+D535</f>
        <v>60000</v>
      </c>
      <c r="F535" s="643">
        <f t="shared" si="21"/>
        <v>0</v>
      </c>
      <c r="G535" s="78"/>
      <c r="H535" s="78"/>
      <c r="I535" s="37"/>
    </row>
    <row r="536" spans="1:9" x14ac:dyDescent="0.2">
      <c r="A536" s="283" t="s">
        <v>374</v>
      </c>
      <c r="B536" s="399"/>
      <c r="C536" s="420">
        <v>35000</v>
      </c>
      <c r="D536" s="451">
        <v>0</v>
      </c>
      <c r="E536" s="420">
        <f>E537+E545</f>
        <v>35000</v>
      </c>
      <c r="F536" s="644">
        <f t="shared" si="21"/>
        <v>0</v>
      </c>
      <c r="G536" s="78"/>
      <c r="H536" s="78"/>
      <c r="I536" s="37"/>
    </row>
    <row r="537" spans="1:9" x14ac:dyDescent="0.2">
      <c r="A537" s="284" t="s">
        <v>406</v>
      </c>
      <c r="B537" s="396" t="s">
        <v>210</v>
      </c>
      <c r="C537" s="424">
        <v>30000</v>
      </c>
      <c r="D537" s="452">
        <v>0</v>
      </c>
      <c r="E537" s="424">
        <f>C537+D537</f>
        <v>30000</v>
      </c>
      <c r="F537" s="649">
        <f t="shared" si="21"/>
        <v>0</v>
      </c>
      <c r="G537" s="78"/>
      <c r="H537" s="78"/>
      <c r="I537" s="37"/>
    </row>
    <row r="538" spans="1:9" x14ac:dyDescent="0.2">
      <c r="A538" s="285"/>
      <c r="B538" s="394" t="s">
        <v>260</v>
      </c>
      <c r="C538" s="424"/>
      <c r="D538" s="703"/>
      <c r="E538" s="424"/>
      <c r="F538" s="649"/>
      <c r="G538" s="78"/>
      <c r="H538" s="78"/>
      <c r="I538" s="37"/>
    </row>
    <row r="539" spans="1:9" x14ac:dyDescent="0.2">
      <c r="A539" s="286" t="s">
        <v>96</v>
      </c>
      <c r="B539" s="395" t="s">
        <v>114</v>
      </c>
      <c r="C539" s="435"/>
      <c r="D539" s="704"/>
      <c r="E539" s="435"/>
      <c r="F539" s="662"/>
      <c r="G539" s="78"/>
      <c r="H539" s="78"/>
      <c r="I539" s="37"/>
    </row>
    <row r="540" spans="1:9" x14ac:dyDescent="0.2">
      <c r="A540" s="196">
        <v>3</v>
      </c>
      <c r="B540" s="329" t="s">
        <v>61</v>
      </c>
      <c r="C540" s="758">
        <v>30000</v>
      </c>
      <c r="D540" s="460">
        <v>0</v>
      </c>
      <c r="E540" s="758">
        <f t="shared" ref="E540:E545" si="22">C540+D540</f>
        <v>30000</v>
      </c>
      <c r="F540" s="759">
        <f t="shared" si="21"/>
        <v>0</v>
      </c>
      <c r="G540" s="78"/>
      <c r="H540" s="78"/>
      <c r="I540" s="37"/>
    </row>
    <row r="541" spans="1:9" x14ac:dyDescent="0.2">
      <c r="A541" s="197">
        <v>38</v>
      </c>
      <c r="B541" s="330" t="s">
        <v>38</v>
      </c>
      <c r="C541" s="760">
        <v>30000</v>
      </c>
      <c r="D541" s="461">
        <v>0</v>
      </c>
      <c r="E541" s="760">
        <f t="shared" si="22"/>
        <v>30000</v>
      </c>
      <c r="F541" s="761">
        <f t="shared" si="21"/>
        <v>0</v>
      </c>
      <c r="G541" s="78"/>
      <c r="H541" s="78"/>
      <c r="I541" s="37"/>
    </row>
    <row r="542" spans="1:9" x14ac:dyDescent="0.2">
      <c r="A542" s="230">
        <v>381</v>
      </c>
      <c r="B542" s="352" t="s">
        <v>63</v>
      </c>
      <c r="C542" s="418">
        <v>30000</v>
      </c>
      <c r="D542" s="710">
        <v>0</v>
      </c>
      <c r="E542" s="418">
        <f t="shared" si="22"/>
        <v>30000</v>
      </c>
      <c r="F542" s="641">
        <f t="shared" si="21"/>
        <v>0</v>
      </c>
      <c r="G542" s="78"/>
      <c r="H542" s="78"/>
      <c r="I542" s="37"/>
    </row>
    <row r="543" spans="1:9" x14ac:dyDescent="0.2">
      <c r="A543" s="522">
        <v>381</v>
      </c>
      <c r="B543" s="353" t="s">
        <v>63</v>
      </c>
      <c r="C543" s="546">
        <v>25000</v>
      </c>
      <c r="D543" s="766">
        <v>0</v>
      </c>
      <c r="E543" s="546">
        <f t="shared" si="22"/>
        <v>25000</v>
      </c>
      <c r="F543" s="643">
        <f t="shared" si="21"/>
        <v>0</v>
      </c>
      <c r="G543" s="78"/>
      <c r="H543" s="78"/>
      <c r="I543" s="37"/>
    </row>
    <row r="544" spans="1:9" x14ac:dyDescent="0.2">
      <c r="A544" s="231">
        <v>381</v>
      </c>
      <c r="B544" s="353" t="s">
        <v>325</v>
      </c>
      <c r="C544" s="751">
        <v>5000</v>
      </c>
      <c r="D544" s="704">
        <v>0</v>
      </c>
      <c r="E544" s="751">
        <f t="shared" si="22"/>
        <v>5000</v>
      </c>
      <c r="F544" s="752">
        <f t="shared" si="21"/>
        <v>0</v>
      </c>
      <c r="G544" s="78"/>
      <c r="H544" s="78"/>
      <c r="I544" s="37"/>
    </row>
    <row r="545" spans="1:9" x14ac:dyDescent="0.2">
      <c r="A545" s="284" t="s">
        <v>407</v>
      </c>
      <c r="B545" s="396" t="s">
        <v>290</v>
      </c>
      <c r="C545" s="424">
        <v>5000</v>
      </c>
      <c r="D545" s="452">
        <v>0</v>
      </c>
      <c r="E545" s="424">
        <f t="shared" si="22"/>
        <v>5000</v>
      </c>
      <c r="F545" s="649">
        <f t="shared" si="21"/>
        <v>0</v>
      </c>
      <c r="G545" s="78"/>
      <c r="H545" s="78"/>
      <c r="I545" s="37"/>
    </row>
    <row r="546" spans="1:9" x14ac:dyDescent="0.2">
      <c r="A546" s="285"/>
      <c r="B546" s="394" t="s">
        <v>260</v>
      </c>
      <c r="C546" s="424"/>
      <c r="D546" s="703"/>
      <c r="E546" s="424"/>
      <c r="F546" s="649"/>
      <c r="G546" s="78"/>
      <c r="H546" s="78"/>
      <c r="I546" s="37"/>
    </row>
    <row r="547" spans="1:9" x14ac:dyDescent="0.2">
      <c r="A547" s="286" t="s">
        <v>96</v>
      </c>
      <c r="B547" s="395" t="s">
        <v>114</v>
      </c>
      <c r="C547" s="435"/>
      <c r="D547" s="704"/>
      <c r="E547" s="435"/>
      <c r="F547" s="662"/>
      <c r="G547" s="78"/>
      <c r="H547" s="78"/>
      <c r="I547" s="37"/>
    </row>
    <row r="548" spans="1:9" x14ac:dyDescent="0.2">
      <c r="A548" s="196">
        <v>3</v>
      </c>
      <c r="B548" s="329" t="s">
        <v>61</v>
      </c>
      <c r="C548" s="758">
        <v>5000</v>
      </c>
      <c r="D548" s="460">
        <v>0</v>
      </c>
      <c r="E548" s="758">
        <f>C548+D548</f>
        <v>5000</v>
      </c>
      <c r="F548" s="759">
        <f t="shared" si="21"/>
        <v>0</v>
      </c>
      <c r="G548" s="78"/>
      <c r="H548" s="78"/>
      <c r="I548" s="37"/>
    </row>
    <row r="549" spans="1:9" x14ac:dyDescent="0.2">
      <c r="A549" s="197">
        <v>38</v>
      </c>
      <c r="B549" s="330" t="s">
        <v>38</v>
      </c>
      <c r="C549" s="760">
        <v>5000</v>
      </c>
      <c r="D549" s="461">
        <v>0</v>
      </c>
      <c r="E549" s="760">
        <f>C549+D549</f>
        <v>5000</v>
      </c>
      <c r="F549" s="761">
        <f t="shared" si="21"/>
        <v>0</v>
      </c>
      <c r="G549" s="78"/>
      <c r="H549" s="78"/>
      <c r="I549" s="37"/>
    </row>
    <row r="550" spans="1:9" x14ac:dyDescent="0.2">
      <c r="A550" s="230">
        <v>381</v>
      </c>
      <c r="B550" s="352" t="s">
        <v>63</v>
      </c>
      <c r="C550" s="418">
        <v>5000</v>
      </c>
      <c r="D550" s="710">
        <v>0</v>
      </c>
      <c r="E550" s="418">
        <f>C550+D550</f>
        <v>5000</v>
      </c>
      <c r="F550" s="641">
        <f t="shared" si="21"/>
        <v>0</v>
      </c>
      <c r="G550" s="78"/>
      <c r="H550" s="78"/>
      <c r="I550" s="37"/>
    </row>
    <row r="551" spans="1:9" x14ac:dyDescent="0.2">
      <c r="A551" s="231">
        <v>381</v>
      </c>
      <c r="B551" s="353" t="s">
        <v>63</v>
      </c>
      <c r="C551" s="751">
        <v>5000</v>
      </c>
      <c r="D551" s="704">
        <v>0</v>
      </c>
      <c r="E551" s="751">
        <f>C551+D551</f>
        <v>5000</v>
      </c>
      <c r="F551" s="752">
        <f t="shared" si="21"/>
        <v>0</v>
      </c>
      <c r="G551" s="78"/>
      <c r="H551" s="78"/>
      <c r="I551" s="37"/>
    </row>
    <row r="552" spans="1:9" x14ac:dyDescent="0.2">
      <c r="A552" s="287"/>
      <c r="B552" s="400" t="s">
        <v>239</v>
      </c>
      <c r="C552" s="434"/>
      <c r="D552" s="748"/>
      <c r="E552" s="434"/>
      <c r="F552" s="661"/>
      <c r="G552" s="78"/>
      <c r="H552" s="78"/>
      <c r="I552" s="37"/>
    </row>
    <row r="553" spans="1:9" x14ac:dyDescent="0.2">
      <c r="A553" s="274" t="s">
        <v>376</v>
      </c>
      <c r="B553" s="150"/>
      <c r="C553" s="420">
        <v>89000</v>
      </c>
      <c r="D553" s="451">
        <v>0</v>
      </c>
      <c r="E553" s="420">
        <f>E554+E561+E568+E575+E582+E589+E597</f>
        <v>89000</v>
      </c>
      <c r="F553" s="644">
        <f t="shared" si="21"/>
        <v>0</v>
      </c>
      <c r="G553" s="78"/>
      <c r="H553" s="78"/>
      <c r="I553" s="37"/>
    </row>
    <row r="554" spans="1:9" x14ac:dyDescent="0.2">
      <c r="A554" s="277" t="s">
        <v>377</v>
      </c>
      <c r="B554" s="396" t="s">
        <v>211</v>
      </c>
      <c r="C554" s="424">
        <v>15000</v>
      </c>
      <c r="D554" s="452">
        <v>0</v>
      </c>
      <c r="E554" s="424">
        <f>C554+D554</f>
        <v>15000</v>
      </c>
      <c r="F554" s="649">
        <f t="shared" si="21"/>
        <v>0</v>
      </c>
      <c r="G554" s="78"/>
      <c r="H554" s="78"/>
      <c r="I554" s="37"/>
    </row>
    <row r="555" spans="1:9" x14ac:dyDescent="0.2">
      <c r="A555" s="278"/>
      <c r="B555" s="394" t="s">
        <v>262</v>
      </c>
      <c r="C555" s="424"/>
      <c r="D555" s="703"/>
      <c r="E555" s="424"/>
      <c r="F555" s="649"/>
      <c r="G555" s="78"/>
      <c r="H555" s="78"/>
      <c r="I555" s="37"/>
    </row>
    <row r="556" spans="1:9" x14ac:dyDescent="0.2">
      <c r="A556" s="288" t="s">
        <v>92</v>
      </c>
      <c r="B556" s="398" t="s">
        <v>114</v>
      </c>
      <c r="C556" s="431"/>
      <c r="D556" s="704"/>
      <c r="E556" s="431"/>
      <c r="F556" s="659"/>
      <c r="G556" s="78"/>
      <c r="H556" s="78"/>
      <c r="I556" s="37"/>
    </row>
    <row r="557" spans="1:9" x14ac:dyDescent="0.2">
      <c r="A557" s="196">
        <v>3</v>
      </c>
      <c r="B557" s="329" t="s">
        <v>61</v>
      </c>
      <c r="C557" s="758">
        <v>15000</v>
      </c>
      <c r="D557" s="460">
        <v>0</v>
      </c>
      <c r="E557" s="758">
        <f>C557+D557</f>
        <v>15000</v>
      </c>
      <c r="F557" s="759">
        <f t="shared" si="21"/>
        <v>0</v>
      </c>
      <c r="G557" s="78"/>
      <c r="H557" s="78"/>
      <c r="I557" s="37"/>
    </row>
    <row r="558" spans="1:9" x14ac:dyDescent="0.2">
      <c r="A558" s="197">
        <v>38</v>
      </c>
      <c r="B558" s="330" t="s">
        <v>38</v>
      </c>
      <c r="C558" s="760">
        <v>15000</v>
      </c>
      <c r="D558" s="461">
        <v>0</v>
      </c>
      <c r="E558" s="760">
        <f>C558+D558</f>
        <v>15000</v>
      </c>
      <c r="F558" s="761">
        <f t="shared" si="21"/>
        <v>0</v>
      </c>
      <c r="G558" s="78"/>
      <c r="H558" s="78"/>
      <c r="I558" s="37"/>
    </row>
    <row r="559" spans="1:9" x14ac:dyDescent="0.2">
      <c r="A559" s="230">
        <v>381</v>
      </c>
      <c r="B559" s="352" t="s">
        <v>63</v>
      </c>
      <c r="C559" s="418">
        <v>15000</v>
      </c>
      <c r="D559" s="710">
        <v>0</v>
      </c>
      <c r="E559" s="418">
        <f>C559+D559</f>
        <v>15000</v>
      </c>
      <c r="F559" s="641">
        <f t="shared" si="21"/>
        <v>0</v>
      </c>
      <c r="G559" s="78"/>
      <c r="H559" s="78"/>
      <c r="I559" s="37"/>
    </row>
    <row r="560" spans="1:9" x14ac:dyDescent="0.2">
      <c r="A560" s="231">
        <v>381</v>
      </c>
      <c r="B560" s="353" t="s">
        <v>63</v>
      </c>
      <c r="C560" s="751">
        <v>15000</v>
      </c>
      <c r="D560" s="704">
        <v>0</v>
      </c>
      <c r="E560" s="751">
        <f>C560+D560</f>
        <v>15000</v>
      </c>
      <c r="F560" s="752">
        <f t="shared" si="21"/>
        <v>0</v>
      </c>
      <c r="G560" s="78"/>
      <c r="H560" s="78"/>
      <c r="I560" s="37"/>
    </row>
    <row r="561" spans="1:9" x14ac:dyDescent="0.2">
      <c r="A561" s="289" t="s">
        <v>378</v>
      </c>
      <c r="B561" s="396" t="s">
        <v>212</v>
      </c>
      <c r="C561" s="424">
        <v>3000</v>
      </c>
      <c r="D561" s="452">
        <v>0</v>
      </c>
      <c r="E561" s="424">
        <f>C561+D561</f>
        <v>3000</v>
      </c>
      <c r="F561" s="649">
        <f t="shared" si="21"/>
        <v>0</v>
      </c>
      <c r="G561" s="78"/>
      <c r="H561" s="78"/>
      <c r="I561" s="37"/>
    </row>
    <row r="562" spans="1:9" ht="24" x14ac:dyDescent="0.2">
      <c r="A562" s="289"/>
      <c r="B562" s="394" t="s">
        <v>412</v>
      </c>
      <c r="C562" s="424"/>
      <c r="D562" s="703"/>
      <c r="E562" s="424"/>
      <c r="F562" s="649"/>
      <c r="G562" s="78"/>
      <c r="H562" s="78"/>
      <c r="I562" s="37"/>
    </row>
    <row r="563" spans="1:9" x14ac:dyDescent="0.2">
      <c r="A563" s="288" t="s">
        <v>92</v>
      </c>
      <c r="B563" s="398" t="s">
        <v>114</v>
      </c>
      <c r="C563" s="431"/>
      <c r="D563" s="704"/>
      <c r="E563" s="431"/>
      <c r="F563" s="659"/>
      <c r="G563" s="78"/>
      <c r="H563" s="78"/>
      <c r="I563" s="37"/>
    </row>
    <row r="564" spans="1:9" x14ac:dyDescent="0.2">
      <c r="A564" s="196">
        <v>3</v>
      </c>
      <c r="B564" s="329" t="s">
        <v>61</v>
      </c>
      <c r="C564" s="758">
        <v>3000</v>
      </c>
      <c r="D564" s="460">
        <v>0</v>
      </c>
      <c r="E564" s="758">
        <f>C564+D564</f>
        <v>3000</v>
      </c>
      <c r="F564" s="759">
        <f t="shared" si="21"/>
        <v>0</v>
      </c>
      <c r="G564" s="78"/>
      <c r="H564" s="78"/>
      <c r="I564" s="37"/>
    </row>
    <row r="565" spans="1:9" x14ac:dyDescent="0.2">
      <c r="A565" s="197">
        <v>32</v>
      </c>
      <c r="B565" s="330" t="s">
        <v>30</v>
      </c>
      <c r="C565" s="760">
        <v>3000</v>
      </c>
      <c r="D565" s="461">
        <v>0</v>
      </c>
      <c r="E565" s="760">
        <f>C565+D565</f>
        <v>3000</v>
      </c>
      <c r="F565" s="761">
        <f t="shared" si="21"/>
        <v>0</v>
      </c>
      <c r="G565" s="78"/>
      <c r="H565" s="78"/>
      <c r="I565" s="37"/>
    </row>
    <row r="566" spans="1:9" x14ac:dyDescent="0.2">
      <c r="A566" s="230">
        <v>329</v>
      </c>
      <c r="B566" s="352" t="s">
        <v>34</v>
      </c>
      <c r="C566" s="418">
        <v>3000</v>
      </c>
      <c r="D566" s="710">
        <v>0</v>
      </c>
      <c r="E566" s="418">
        <f>C566+D566</f>
        <v>3000</v>
      </c>
      <c r="F566" s="641">
        <f t="shared" ref="F566:F628" si="23">(E566/C566)-1</f>
        <v>0</v>
      </c>
      <c r="G566" s="78"/>
      <c r="H566" s="78"/>
      <c r="I566" s="37"/>
    </row>
    <row r="567" spans="1:9" x14ac:dyDescent="0.2">
      <c r="A567" s="231">
        <v>329</v>
      </c>
      <c r="B567" s="353" t="s">
        <v>34</v>
      </c>
      <c r="C567" s="751">
        <v>3000</v>
      </c>
      <c r="D567" s="704">
        <v>0</v>
      </c>
      <c r="E567" s="751">
        <f>C567+D567</f>
        <v>3000</v>
      </c>
      <c r="F567" s="752">
        <f t="shared" si="23"/>
        <v>0</v>
      </c>
      <c r="G567" s="78"/>
      <c r="H567" s="78"/>
      <c r="I567" s="37"/>
    </row>
    <row r="568" spans="1:9" x14ac:dyDescent="0.2">
      <c r="A568" s="277" t="s">
        <v>432</v>
      </c>
      <c r="B568" s="396" t="s">
        <v>213</v>
      </c>
      <c r="C568" s="424">
        <v>25000</v>
      </c>
      <c r="D568" s="452">
        <v>0</v>
      </c>
      <c r="E568" s="424">
        <f>C568+D568</f>
        <v>25000</v>
      </c>
      <c r="F568" s="649">
        <f t="shared" si="23"/>
        <v>0</v>
      </c>
      <c r="G568" s="78"/>
      <c r="H568" s="78"/>
      <c r="I568" s="37"/>
    </row>
    <row r="569" spans="1:9" x14ac:dyDescent="0.2">
      <c r="A569" s="278"/>
      <c r="B569" s="394" t="s">
        <v>262</v>
      </c>
      <c r="C569" s="424"/>
      <c r="D569" s="703"/>
      <c r="E569" s="424"/>
      <c r="F569" s="649"/>
      <c r="G569" s="78"/>
      <c r="H569" s="78"/>
      <c r="I569" s="37"/>
    </row>
    <row r="570" spans="1:9" x14ac:dyDescent="0.2">
      <c r="A570" s="288" t="s">
        <v>95</v>
      </c>
      <c r="B570" s="398" t="s">
        <v>114</v>
      </c>
      <c r="C570" s="431"/>
      <c r="D570" s="704"/>
      <c r="E570" s="431"/>
      <c r="F570" s="659"/>
      <c r="G570" s="78"/>
      <c r="H570" s="78"/>
      <c r="I570" s="37"/>
    </row>
    <row r="571" spans="1:9" x14ac:dyDescent="0.2">
      <c r="A571" s="196">
        <v>3</v>
      </c>
      <c r="B571" s="329" t="s">
        <v>61</v>
      </c>
      <c r="C571" s="758">
        <v>25000</v>
      </c>
      <c r="D571" s="460">
        <v>0</v>
      </c>
      <c r="E571" s="758">
        <f>C571+D571</f>
        <v>25000</v>
      </c>
      <c r="F571" s="759">
        <f t="shared" si="23"/>
        <v>0</v>
      </c>
      <c r="G571" s="78"/>
      <c r="H571" s="78"/>
      <c r="I571" s="37"/>
    </row>
    <row r="572" spans="1:9" x14ac:dyDescent="0.2">
      <c r="A572" s="197">
        <v>38</v>
      </c>
      <c r="B572" s="330" t="s">
        <v>38</v>
      </c>
      <c r="C572" s="760">
        <v>25000</v>
      </c>
      <c r="D572" s="461">
        <v>0</v>
      </c>
      <c r="E572" s="760">
        <f>C572+D572</f>
        <v>25000</v>
      </c>
      <c r="F572" s="761">
        <f t="shared" si="23"/>
        <v>0</v>
      </c>
      <c r="G572" s="78"/>
      <c r="H572" s="78"/>
      <c r="I572" s="37"/>
    </row>
    <row r="573" spans="1:9" x14ac:dyDescent="0.2">
      <c r="A573" s="230">
        <v>381</v>
      </c>
      <c r="B573" s="352" t="s">
        <v>63</v>
      </c>
      <c r="C573" s="418">
        <v>25000</v>
      </c>
      <c r="D573" s="710">
        <v>0</v>
      </c>
      <c r="E573" s="418">
        <f>C573+D573</f>
        <v>25000</v>
      </c>
      <c r="F573" s="641">
        <f t="shared" si="23"/>
        <v>0</v>
      </c>
      <c r="G573" s="78"/>
      <c r="H573" s="78"/>
      <c r="I573" s="37"/>
    </row>
    <row r="574" spans="1:9" x14ac:dyDescent="0.2">
      <c r="A574" s="231">
        <v>381</v>
      </c>
      <c r="B574" s="353" t="s">
        <v>63</v>
      </c>
      <c r="C574" s="751">
        <v>25000</v>
      </c>
      <c r="D574" s="704">
        <v>0</v>
      </c>
      <c r="E574" s="751">
        <f>C574+D574</f>
        <v>25000</v>
      </c>
      <c r="F574" s="752">
        <f t="shared" si="23"/>
        <v>0</v>
      </c>
      <c r="G574" s="78"/>
      <c r="H574" s="78"/>
      <c r="I574" s="37"/>
    </row>
    <row r="575" spans="1:9" x14ac:dyDescent="0.2">
      <c r="A575" s="277" t="s">
        <v>379</v>
      </c>
      <c r="B575" s="396" t="s">
        <v>214</v>
      </c>
      <c r="C575" s="424">
        <v>6000</v>
      </c>
      <c r="D575" s="452">
        <v>0</v>
      </c>
      <c r="E575" s="424">
        <f>C575+D575</f>
        <v>6000</v>
      </c>
      <c r="F575" s="649">
        <f t="shared" si="23"/>
        <v>0</v>
      </c>
      <c r="G575" s="78"/>
      <c r="H575" s="78"/>
      <c r="I575" s="37"/>
    </row>
    <row r="576" spans="1:9" x14ac:dyDescent="0.2">
      <c r="A576" s="278"/>
      <c r="B576" s="394" t="s">
        <v>262</v>
      </c>
      <c r="C576" s="424"/>
      <c r="D576" s="703"/>
      <c r="E576" s="424"/>
      <c r="F576" s="649"/>
      <c r="G576" s="78"/>
      <c r="H576" s="78"/>
      <c r="I576" s="37"/>
    </row>
    <row r="577" spans="1:9" x14ac:dyDescent="0.2">
      <c r="A577" s="288" t="s">
        <v>95</v>
      </c>
      <c r="B577" s="398" t="s">
        <v>114</v>
      </c>
      <c r="C577" s="431"/>
      <c r="D577" s="704"/>
      <c r="E577" s="431"/>
      <c r="F577" s="659"/>
      <c r="G577" s="78"/>
      <c r="H577" s="78"/>
      <c r="I577" s="37"/>
    </row>
    <row r="578" spans="1:9" x14ac:dyDescent="0.2">
      <c r="A578" s="196">
        <v>3</v>
      </c>
      <c r="B578" s="329" t="s">
        <v>61</v>
      </c>
      <c r="C578" s="758">
        <v>6000</v>
      </c>
      <c r="D578" s="460">
        <v>0</v>
      </c>
      <c r="E578" s="758">
        <f>C578+D578</f>
        <v>6000</v>
      </c>
      <c r="F578" s="759">
        <f t="shared" si="23"/>
        <v>0</v>
      </c>
      <c r="G578" s="78"/>
      <c r="H578" s="78"/>
      <c r="I578" s="37"/>
    </row>
    <row r="579" spans="1:9" x14ac:dyDescent="0.2">
      <c r="A579" s="197">
        <v>38</v>
      </c>
      <c r="B579" s="330" t="s">
        <v>38</v>
      </c>
      <c r="C579" s="760">
        <v>6000</v>
      </c>
      <c r="D579" s="461">
        <v>0</v>
      </c>
      <c r="E579" s="760">
        <f>C579+D579</f>
        <v>6000</v>
      </c>
      <c r="F579" s="761">
        <f t="shared" si="23"/>
        <v>0</v>
      </c>
      <c r="G579" s="78"/>
      <c r="H579" s="78"/>
      <c r="I579" s="37"/>
    </row>
    <row r="580" spans="1:9" x14ac:dyDescent="0.2">
      <c r="A580" s="230">
        <v>381</v>
      </c>
      <c r="B580" s="352" t="s">
        <v>63</v>
      </c>
      <c r="C580" s="418">
        <v>6000</v>
      </c>
      <c r="D580" s="710">
        <v>0</v>
      </c>
      <c r="E580" s="418">
        <f>C580+D580</f>
        <v>6000</v>
      </c>
      <c r="F580" s="641">
        <f t="shared" si="23"/>
        <v>0</v>
      </c>
      <c r="G580" s="78"/>
      <c r="H580" s="78"/>
      <c r="I580" s="37"/>
    </row>
    <row r="581" spans="1:9" x14ac:dyDescent="0.2">
      <c r="A581" s="231">
        <v>381</v>
      </c>
      <c r="B581" s="353" t="s">
        <v>63</v>
      </c>
      <c r="C581" s="751">
        <v>6000</v>
      </c>
      <c r="D581" s="704">
        <v>0</v>
      </c>
      <c r="E581" s="751">
        <f>C581+D581</f>
        <v>6000</v>
      </c>
      <c r="F581" s="752">
        <f t="shared" si="23"/>
        <v>0</v>
      </c>
      <c r="G581" s="78"/>
      <c r="H581" s="78"/>
      <c r="I581" s="37"/>
    </row>
    <row r="582" spans="1:9" x14ac:dyDescent="0.2">
      <c r="A582" s="277" t="s">
        <v>380</v>
      </c>
      <c r="B582" s="396" t="s">
        <v>215</v>
      </c>
      <c r="C582" s="424">
        <v>5000</v>
      </c>
      <c r="D582" s="452">
        <v>0</v>
      </c>
      <c r="E582" s="424">
        <f>C582+D582</f>
        <v>5000</v>
      </c>
      <c r="F582" s="649">
        <f t="shared" si="23"/>
        <v>0</v>
      </c>
      <c r="G582" s="78"/>
      <c r="H582" s="78"/>
      <c r="I582" s="37"/>
    </row>
    <row r="583" spans="1:9" x14ac:dyDescent="0.2">
      <c r="A583" s="278"/>
      <c r="B583" s="394" t="s">
        <v>262</v>
      </c>
      <c r="C583" s="424"/>
      <c r="D583" s="703"/>
      <c r="E583" s="424"/>
      <c r="F583" s="649"/>
      <c r="G583" s="78"/>
      <c r="H583" s="78"/>
      <c r="I583" s="37"/>
    </row>
    <row r="584" spans="1:9" x14ac:dyDescent="0.2">
      <c r="A584" s="288" t="s">
        <v>95</v>
      </c>
      <c r="B584" s="398" t="s">
        <v>114</v>
      </c>
      <c r="C584" s="431"/>
      <c r="D584" s="704"/>
      <c r="E584" s="431"/>
      <c r="F584" s="659"/>
      <c r="G584" s="78"/>
      <c r="H584" s="78"/>
      <c r="I584" s="37"/>
    </row>
    <row r="585" spans="1:9" x14ac:dyDescent="0.2">
      <c r="A585" s="196">
        <v>3</v>
      </c>
      <c r="B585" s="329" t="s">
        <v>61</v>
      </c>
      <c r="C585" s="758">
        <v>5000</v>
      </c>
      <c r="D585" s="460">
        <v>0</v>
      </c>
      <c r="E585" s="758">
        <f>C585+D585</f>
        <v>5000</v>
      </c>
      <c r="F585" s="759">
        <f t="shared" si="23"/>
        <v>0</v>
      </c>
      <c r="G585" s="78"/>
      <c r="H585" s="78"/>
      <c r="I585" s="37"/>
    </row>
    <row r="586" spans="1:9" x14ac:dyDescent="0.2">
      <c r="A586" s="197">
        <v>38</v>
      </c>
      <c r="B586" s="330" t="s">
        <v>38</v>
      </c>
      <c r="C586" s="760">
        <v>5000</v>
      </c>
      <c r="D586" s="461">
        <v>0</v>
      </c>
      <c r="E586" s="760">
        <f>C586+D586</f>
        <v>5000</v>
      </c>
      <c r="F586" s="761">
        <f t="shared" si="23"/>
        <v>0</v>
      </c>
      <c r="G586" s="78"/>
      <c r="H586" s="78"/>
      <c r="I586" s="37"/>
    </row>
    <row r="587" spans="1:9" x14ac:dyDescent="0.2">
      <c r="A587" s="230">
        <v>381</v>
      </c>
      <c r="B587" s="352" t="s">
        <v>63</v>
      </c>
      <c r="C587" s="418">
        <v>5000</v>
      </c>
      <c r="D587" s="710">
        <v>0</v>
      </c>
      <c r="E587" s="418">
        <f>C587+D587</f>
        <v>5000</v>
      </c>
      <c r="F587" s="641">
        <f t="shared" si="23"/>
        <v>0</v>
      </c>
      <c r="G587" s="78"/>
      <c r="H587" s="78"/>
      <c r="I587" s="37"/>
    </row>
    <row r="588" spans="1:9" x14ac:dyDescent="0.2">
      <c r="A588" s="231">
        <v>381</v>
      </c>
      <c r="B588" s="353" t="s">
        <v>63</v>
      </c>
      <c r="C588" s="751">
        <v>5000</v>
      </c>
      <c r="D588" s="704">
        <v>0</v>
      </c>
      <c r="E588" s="751">
        <f>C588+D588</f>
        <v>5000</v>
      </c>
      <c r="F588" s="752">
        <f t="shared" si="23"/>
        <v>0</v>
      </c>
      <c r="G588" s="78"/>
      <c r="H588" s="78"/>
      <c r="I588" s="37"/>
    </row>
    <row r="589" spans="1:9" x14ac:dyDescent="0.2">
      <c r="A589" s="277" t="s">
        <v>381</v>
      </c>
      <c r="B589" s="396" t="s">
        <v>431</v>
      </c>
      <c r="C589" s="424">
        <v>25000</v>
      </c>
      <c r="D589" s="452">
        <v>0</v>
      </c>
      <c r="E589" s="424">
        <f>C589+D589</f>
        <v>25000</v>
      </c>
      <c r="F589" s="649">
        <f t="shared" si="23"/>
        <v>0</v>
      </c>
      <c r="G589" s="78"/>
      <c r="H589" s="78"/>
      <c r="I589" s="37"/>
    </row>
    <row r="590" spans="1:9" x14ac:dyDescent="0.2">
      <c r="A590" s="278"/>
      <c r="B590" s="394" t="s">
        <v>413</v>
      </c>
      <c r="C590" s="424"/>
      <c r="D590" s="703"/>
      <c r="E590" s="424"/>
      <c r="F590" s="649"/>
      <c r="G590" s="78"/>
      <c r="H590" s="78"/>
      <c r="I590" s="37"/>
    </row>
    <row r="591" spans="1:9" x14ac:dyDescent="0.2">
      <c r="A591" s="288" t="s">
        <v>95</v>
      </c>
      <c r="B591" s="398" t="s">
        <v>114</v>
      </c>
      <c r="C591" s="431"/>
      <c r="D591" s="704"/>
      <c r="E591" s="431"/>
      <c r="F591" s="659"/>
      <c r="G591" s="78"/>
      <c r="H591" s="78"/>
      <c r="I591" s="37"/>
    </row>
    <row r="592" spans="1:9" x14ac:dyDescent="0.2">
      <c r="A592" s="196">
        <v>3</v>
      </c>
      <c r="B592" s="329" t="s">
        <v>61</v>
      </c>
      <c r="C592" s="758">
        <v>25000</v>
      </c>
      <c r="D592" s="460">
        <v>0</v>
      </c>
      <c r="E592" s="758">
        <f t="shared" ref="E592:E597" si="24">C592+D592</f>
        <v>25000</v>
      </c>
      <c r="F592" s="759">
        <f t="shared" si="23"/>
        <v>0</v>
      </c>
      <c r="G592" s="78"/>
      <c r="H592" s="78"/>
      <c r="I592" s="37"/>
    </row>
    <row r="593" spans="1:9" x14ac:dyDescent="0.2">
      <c r="A593" s="197">
        <v>38</v>
      </c>
      <c r="B593" s="330" t="s">
        <v>38</v>
      </c>
      <c r="C593" s="760">
        <v>25000</v>
      </c>
      <c r="D593" s="461">
        <v>0</v>
      </c>
      <c r="E593" s="760">
        <f t="shared" si="24"/>
        <v>25000</v>
      </c>
      <c r="F593" s="761">
        <f t="shared" si="23"/>
        <v>0</v>
      </c>
      <c r="G593" s="78"/>
      <c r="H593" s="78"/>
      <c r="I593" s="37"/>
    </row>
    <row r="594" spans="1:9" x14ac:dyDescent="0.2">
      <c r="A594" s="230">
        <v>381</v>
      </c>
      <c r="B594" s="352" t="s">
        <v>63</v>
      </c>
      <c r="C594" s="418">
        <v>25000</v>
      </c>
      <c r="D594" s="710">
        <v>0</v>
      </c>
      <c r="E594" s="418">
        <f t="shared" si="24"/>
        <v>25000</v>
      </c>
      <c r="F594" s="641">
        <f t="shared" si="23"/>
        <v>0</v>
      </c>
      <c r="G594" s="78"/>
      <c r="H594" s="78"/>
      <c r="I594" s="37"/>
    </row>
    <row r="595" spans="1:9" x14ac:dyDescent="0.2">
      <c r="A595" s="231">
        <v>381</v>
      </c>
      <c r="B595" s="353" t="s">
        <v>63</v>
      </c>
      <c r="C595" s="546">
        <v>15000</v>
      </c>
      <c r="D595" s="766">
        <v>0</v>
      </c>
      <c r="E595" s="546">
        <f t="shared" si="24"/>
        <v>15000</v>
      </c>
      <c r="F595" s="643">
        <f t="shared" si="23"/>
        <v>0</v>
      </c>
      <c r="G595" s="78"/>
      <c r="H595" s="78"/>
      <c r="I595" s="37"/>
    </row>
    <row r="596" spans="1:9" ht="22.5" x14ac:dyDescent="0.2">
      <c r="A596" s="231">
        <v>381</v>
      </c>
      <c r="B596" s="353" t="s">
        <v>326</v>
      </c>
      <c r="C596" s="751">
        <v>10000</v>
      </c>
      <c r="D596" s="704">
        <v>0</v>
      </c>
      <c r="E596" s="751">
        <f t="shared" si="24"/>
        <v>10000</v>
      </c>
      <c r="F596" s="752">
        <f t="shared" si="23"/>
        <v>0</v>
      </c>
      <c r="G596" s="78"/>
      <c r="H596" s="78"/>
      <c r="I596" s="37"/>
    </row>
    <row r="597" spans="1:9" x14ac:dyDescent="0.2">
      <c r="A597" s="277" t="s">
        <v>382</v>
      </c>
      <c r="B597" s="396" t="s">
        <v>228</v>
      </c>
      <c r="C597" s="424">
        <v>10000</v>
      </c>
      <c r="D597" s="452">
        <v>0</v>
      </c>
      <c r="E597" s="424">
        <f t="shared" si="24"/>
        <v>10000</v>
      </c>
      <c r="F597" s="649">
        <f t="shared" si="23"/>
        <v>0</v>
      </c>
      <c r="G597" s="78"/>
      <c r="H597" s="78"/>
      <c r="I597" s="37"/>
    </row>
    <row r="598" spans="1:9" x14ac:dyDescent="0.2">
      <c r="A598" s="278"/>
      <c r="B598" s="394" t="s">
        <v>260</v>
      </c>
      <c r="C598" s="424"/>
      <c r="D598" s="703"/>
      <c r="E598" s="424"/>
      <c r="F598" s="649"/>
      <c r="G598" s="78"/>
      <c r="H598" s="78"/>
      <c r="I598" s="37"/>
    </row>
    <row r="599" spans="1:9" x14ac:dyDescent="0.2">
      <c r="A599" s="288" t="s">
        <v>95</v>
      </c>
      <c r="B599" s="401" t="s">
        <v>114</v>
      </c>
      <c r="C599" s="425"/>
      <c r="D599" s="704"/>
      <c r="E599" s="425"/>
      <c r="F599" s="650"/>
      <c r="G599" s="78"/>
      <c r="H599" s="78"/>
      <c r="I599" s="37"/>
    </row>
    <row r="600" spans="1:9" x14ac:dyDescent="0.2">
      <c r="A600" s="196">
        <v>3</v>
      </c>
      <c r="B600" s="329" t="s">
        <v>61</v>
      </c>
      <c r="C600" s="758">
        <v>10000</v>
      </c>
      <c r="D600" s="460">
        <v>0</v>
      </c>
      <c r="E600" s="758">
        <f>C600+D600</f>
        <v>10000</v>
      </c>
      <c r="F600" s="759">
        <f t="shared" si="23"/>
        <v>0</v>
      </c>
      <c r="G600" s="78"/>
      <c r="H600" s="78"/>
      <c r="I600" s="37"/>
    </row>
    <row r="601" spans="1:9" x14ac:dyDescent="0.2">
      <c r="A601" s="197">
        <v>38</v>
      </c>
      <c r="B601" s="330" t="s">
        <v>38</v>
      </c>
      <c r="C601" s="760">
        <v>10000</v>
      </c>
      <c r="D601" s="461">
        <v>0</v>
      </c>
      <c r="E601" s="760">
        <f>C601+D601</f>
        <v>10000</v>
      </c>
      <c r="F601" s="761">
        <f t="shared" si="23"/>
        <v>0</v>
      </c>
      <c r="G601" s="78"/>
      <c r="H601" s="78"/>
      <c r="I601" s="37"/>
    </row>
    <row r="602" spans="1:9" x14ac:dyDescent="0.2">
      <c r="A602" s="230">
        <v>381</v>
      </c>
      <c r="B602" s="352" t="s">
        <v>63</v>
      </c>
      <c r="C602" s="418">
        <v>10000</v>
      </c>
      <c r="D602" s="710">
        <v>0</v>
      </c>
      <c r="E602" s="418">
        <f>C602+D602</f>
        <v>10000</v>
      </c>
      <c r="F602" s="641">
        <f t="shared" si="23"/>
        <v>0</v>
      </c>
      <c r="G602" s="78"/>
      <c r="H602" s="78"/>
      <c r="I602" s="37"/>
    </row>
    <row r="603" spans="1:9" x14ac:dyDescent="0.2">
      <c r="A603" s="231">
        <v>381</v>
      </c>
      <c r="B603" s="353" t="s">
        <v>63</v>
      </c>
      <c r="C603" s="751">
        <v>10000</v>
      </c>
      <c r="D603" s="704">
        <v>0</v>
      </c>
      <c r="E603" s="751">
        <f>C603+D603</f>
        <v>10000</v>
      </c>
      <c r="F603" s="752">
        <f t="shared" si="23"/>
        <v>0</v>
      </c>
      <c r="G603" s="78"/>
      <c r="H603" s="78"/>
      <c r="I603" s="37"/>
    </row>
    <row r="604" spans="1:9" ht="22.5" x14ac:dyDescent="0.2">
      <c r="A604" s="290" t="s">
        <v>313</v>
      </c>
      <c r="B604" s="402" t="s">
        <v>101</v>
      </c>
      <c r="C604" s="439">
        <v>7034000</v>
      </c>
      <c r="D604" s="453">
        <f>D607</f>
        <v>20000</v>
      </c>
      <c r="E604" s="439">
        <f>E607+E633</f>
        <v>7054000</v>
      </c>
      <c r="F604" s="666">
        <f t="shared" si="23"/>
        <v>2.8433323855558967E-3</v>
      </c>
      <c r="G604" s="78"/>
      <c r="H604" s="78"/>
      <c r="I604" s="37"/>
    </row>
    <row r="605" spans="1:9" x14ac:dyDescent="0.2">
      <c r="A605" s="306" t="s">
        <v>383</v>
      </c>
      <c r="B605" s="403"/>
      <c r="C605" s="410"/>
      <c r="D605" s="451"/>
      <c r="E605" s="410"/>
      <c r="F605" s="638"/>
      <c r="G605" s="78"/>
      <c r="H605" s="78"/>
      <c r="I605" s="37"/>
    </row>
    <row r="606" spans="1:9" x14ac:dyDescent="0.2">
      <c r="A606" s="291" t="s">
        <v>384</v>
      </c>
      <c r="B606" s="180" t="s">
        <v>194</v>
      </c>
      <c r="C606" s="424"/>
      <c r="D606" s="452"/>
      <c r="E606" s="424"/>
      <c r="F606" s="649"/>
      <c r="G606" s="78"/>
      <c r="H606" s="78"/>
      <c r="I606" s="37"/>
    </row>
    <row r="607" spans="1:9" x14ac:dyDescent="0.2">
      <c r="A607" s="292"/>
      <c r="B607" s="182" t="s">
        <v>102</v>
      </c>
      <c r="C607" s="424">
        <v>7009000</v>
      </c>
      <c r="D607" s="452">
        <f>D610</f>
        <v>20000</v>
      </c>
      <c r="E607" s="424">
        <f>E610+E624+E629</f>
        <v>7029000</v>
      </c>
      <c r="F607" s="649">
        <f t="shared" si="23"/>
        <v>2.8534741047225864E-3</v>
      </c>
      <c r="G607" s="78"/>
      <c r="H607" s="78"/>
      <c r="I607" s="37"/>
    </row>
    <row r="608" spans="1:9" x14ac:dyDescent="0.2">
      <c r="A608" s="293"/>
      <c r="B608" s="404" t="s">
        <v>261</v>
      </c>
      <c r="C608" s="424"/>
      <c r="D608" s="703"/>
      <c r="E608" s="424"/>
      <c r="F608" s="649"/>
      <c r="G608" s="78"/>
      <c r="H608" s="78"/>
      <c r="I608" s="37"/>
    </row>
    <row r="609" spans="1:9" x14ac:dyDescent="0.2">
      <c r="A609" s="294" t="s">
        <v>97</v>
      </c>
      <c r="B609" s="405" t="s">
        <v>115</v>
      </c>
      <c r="C609" s="431"/>
      <c r="D609" s="704"/>
      <c r="E609" s="431"/>
      <c r="F609" s="659"/>
      <c r="G609" s="78"/>
      <c r="H609" s="78"/>
      <c r="I609" s="37"/>
    </row>
    <row r="610" spans="1:9" x14ac:dyDescent="0.2">
      <c r="A610" s="295">
        <v>3</v>
      </c>
      <c r="B610" s="348" t="s">
        <v>61</v>
      </c>
      <c r="C610" s="416">
        <v>1985000</v>
      </c>
      <c r="D610" s="460">
        <f>D615</f>
        <v>20000</v>
      </c>
      <c r="E610" s="416">
        <f>E611+E615+E621</f>
        <v>2005000</v>
      </c>
      <c r="F610" s="639">
        <f t="shared" si="23"/>
        <v>1.0075566750629816E-2</v>
      </c>
      <c r="G610" s="78"/>
      <c r="H610" s="78"/>
      <c r="I610" s="37"/>
    </row>
    <row r="611" spans="1:9" x14ac:dyDescent="0.2">
      <c r="A611" s="197">
        <v>31</v>
      </c>
      <c r="B611" s="330" t="s">
        <v>26</v>
      </c>
      <c r="C611" s="707">
        <v>1360000</v>
      </c>
      <c r="D611" s="461">
        <v>0</v>
      </c>
      <c r="E611" s="707">
        <f>E612+E613+E614</f>
        <v>1360000</v>
      </c>
      <c r="F611" s="708">
        <f t="shared" si="23"/>
        <v>0</v>
      </c>
      <c r="G611" s="78"/>
      <c r="H611" s="78"/>
      <c r="I611" s="37"/>
    </row>
    <row r="612" spans="1:9" x14ac:dyDescent="0.2">
      <c r="A612" s="199">
        <v>311</v>
      </c>
      <c r="B612" s="332" t="s">
        <v>51</v>
      </c>
      <c r="C612" s="422">
        <v>1100000</v>
      </c>
      <c r="D612" s="704">
        <v>0</v>
      </c>
      <c r="E612" s="422">
        <f>C612+D612</f>
        <v>1100000</v>
      </c>
      <c r="F612" s="647">
        <f t="shared" si="23"/>
        <v>0</v>
      </c>
      <c r="G612" s="78"/>
      <c r="H612" s="78"/>
      <c r="I612" s="37"/>
    </row>
    <row r="613" spans="1:9" x14ac:dyDescent="0.2">
      <c r="A613" s="199">
        <v>312</v>
      </c>
      <c r="B613" s="332" t="s">
        <v>28</v>
      </c>
      <c r="C613" s="422">
        <v>60000</v>
      </c>
      <c r="D613" s="704">
        <v>0</v>
      </c>
      <c r="E613" s="422">
        <f>C613+D613</f>
        <v>60000</v>
      </c>
      <c r="F613" s="647">
        <f t="shared" si="23"/>
        <v>0</v>
      </c>
      <c r="G613" s="78"/>
      <c r="H613" s="78"/>
      <c r="I613" s="37"/>
    </row>
    <row r="614" spans="1:9" x14ac:dyDescent="0.2">
      <c r="A614" s="199">
        <v>313</v>
      </c>
      <c r="B614" s="332" t="s">
        <v>110</v>
      </c>
      <c r="C614" s="422">
        <v>200000</v>
      </c>
      <c r="D614" s="704">
        <v>0</v>
      </c>
      <c r="E614" s="422">
        <f>C614+D614</f>
        <v>200000</v>
      </c>
      <c r="F614" s="647">
        <f t="shared" si="23"/>
        <v>0</v>
      </c>
      <c r="G614" s="78"/>
      <c r="H614" s="78"/>
      <c r="I614" s="37"/>
    </row>
    <row r="615" spans="1:9" x14ac:dyDescent="0.2">
      <c r="A615" s="197">
        <v>32</v>
      </c>
      <c r="B615" s="330" t="s">
        <v>30</v>
      </c>
      <c r="C615" s="707">
        <v>490000</v>
      </c>
      <c r="D615" s="461">
        <f>D617</f>
        <v>20000</v>
      </c>
      <c r="E615" s="707">
        <f>E616+E617+E618+E619+E620</f>
        <v>510000</v>
      </c>
      <c r="F615" s="708">
        <f t="shared" si="23"/>
        <v>4.081632653061229E-2</v>
      </c>
      <c r="G615" s="78"/>
      <c r="H615" s="78"/>
      <c r="I615" s="37"/>
    </row>
    <row r="616" spans="1:9" x14ac:dyDescent="0.2">
      <c r="A616" s="235">
        <v>321</v>
      </c>
      <c r="B616" s="328" t="s">
        <v>31</v>
      </c>
      <c r="C616" s="412">
        <v>55000</v>
      </c>
      <c r="D616" s="704">
        <v>0</v>
      </c>
      <c r="E616" s="412">
        <f>C616+D616</f>
        <v>55000</v>
      </c>
      <c r="F616" s="633">
        <f t="shared" si="23"/>
        <v>0</v>
      </c>
      <c r="G616" s="78"/>
      <c r="H616" s="78"/>
      <c r="I616" s="37"/>
    </row>
    <row r="617" spans="1:9" x14ac:dyDescent="0.2">
      <c r="A617" s="235">
        <v>322</v>
      </c>
      <c r="B617" s="328" t="s">
        <v>32</v>
      </c>
      <c r="C617" s="412">
        <v>255000</v>
      </c>
      <c r="D617" s="704">
        <v>20000</v>
      </c>
      <c r="E617" s="412">
        <f>C617+D617</f>
        <v>275000</v>
      </c>
      <c r="F617" s="633">
        <f t="shared" si="23"/>
        <v>7.8431372549019551E-2</v>
      </c>
      <c r="G617" s="78"/>
      <c r="H617" s="78"/>
      <c r="I617" s="37"/>
    </row>
    <row r="618" spans="1:9" x14ac:dyDescent="0.2">
      <c r="A618" s="199">
        <v>323</v>
      </c>
      <c r="B618" s="332" t="s">
        <v>33</v>
      </c>
      <c r="C618" s="422">
        <v>95000</v>
      </c>
      <c r="D618" s="704">
        <v>0</v>
      </c>
      <c r="E618" s="422">
        <f>C618+D618</f>
        <v>95000</v>
      </c>
      <c r="F618" s="647">
        <f t="shared" si="23"/>
        <v>0</v>
      </c>
      <c r="G618" s="78"/>
      <c r="H618" s="78"/>
      <c r="I618" s="37"/>
    </row>
    <row r="619" spans="1:9" x14ac:dyDescent="0.2">
      <c r="A619" s="199">
        <v>329</v>
      </c>
      <c r="B619" s="332" t="s">
        <v>174</v>
      </c>
      <c r="C619" s="422">
        <v>15000</v>
      </c>
      <c r="D619" s="704">
        <v>0</v>
      </c>
      <c r="E619" s="422">
        <f>C619+D619</f>
        <v>15000</v>
      </c>
      <c r="F619" s="647">
        <v>0</v>
      </c>
      <c r="G619" s="78"/>
      <c r="H619" s="78"/>
      <c r="I619" s="37"/>
    </row>
    <row r="620" spans="1:9" x14ac:dyDescent="0.2">
      <c r="A620" s="199">
        <v>329</v>
      </c>
      <c r="B620" s="332" t="s">
        <v>34</v>
      </c>
      <c r="C620" s="422">
        <v>70000</v>
      </c>
      <c r="D620" s="704">
        <v>0</v>
      </c>
      <c r="E620" s="422">
        <f>C620+D620</f>
        <v>70000</v>
      </c>
      <c r="F620" s="647">
        <f t="shared" si="23"/>
        <v>0</v>
      </c>
      <c r="G620" s="78"/>
      <c r="H620" s="78"/>
      <c r="I620" s="37"/>
    </row>
    <row r="621" spans="1:9" x14ac:dyDescent="0.2">
      <c r="A621" s="233">
        <v>343</v>
      </c>
      <c r="B621" s="349" t="s">
        <v>35</v>
      </c>
      <c r="C621" s="417">
        <v>135000</v>
      </c>
      <c r="D621" s="461">
        <v>0</v>
      </c>
      <c r="E621" s="417">
        <f>E622+E623</f>
        <v>135000</v>
      </c>
      <c r="F621" s="640">
        <f t="shared" si="23"/>
        <v>0</v>
      </c>
      <c r="G621" s="78"/>
      <c r="H621" s="78"/>
      <c r="I621" s="37"/>
    </row>
    <row r="622" spans="1:9" x14ac:dyDescent="0.2">
      <c r="A622" s="231">
        <v>343</v>
      </c>
      <c r="B622" s="353" t="s">
        <v>36</v>
      </c>
      <c r="C622" s="751">
        <v>5000</v>
      </c>
      <c r="D622" s="704">
        <v>0</v>
      </c>
      <c r="E622" s="751">
        <f>C622+D622</f>
        <v>5000</v>
      </c>
      <c r="F622" s="752">
        <f t="shared" si="23"/>
        <v>0</v>
      </c>
      <c r="G622" s="78"/>
      <c r="H622" s="78"/>
      <c r="I622" s="37"/>
    </row>
    <row r="623" spans="1:9" x14ac:dyDescent="0.2">
      <c r="A623" s="513">
        <v>343</v>
      </c>
      <c r="B623" s="353" t="s">
        <v>338</v>
      </c>
      <c r="C623" s="744">
        <v>130000</v>
      </c>
      <c r="D623" s="715">
        <v>0</v>
      </c>
      <c r="E623" s="744">
        <f>C623+D623</f>
        <v>130000</v>
      </c>
      <c r="F623" s="745">
        <f t="shared" si="23"/>
        <v>0</v>
      </c>
      <c r="G623" s="78"/>
      <c r="H623" s="78"/>
      <c r="I623" s="37"/>
    </row>
    <row r="624" spans="1:9" x14ac:dyDescent="0.2">
      <c r="A624" s="541">
        <v>4</v>
      </c>
      <c r="B624" s="542" t="s">
        <v>345</v>
      </c>
      <c r="C624" s="753">
        <v>24000</v>
      </c>
      <c r="D624" s="735">
        <v>0</v>
      </c>
      <c r="E624" s="753">
        <f>E625</f>
        <v>24000</v>
      </c>
      <c r="F624" s="754">
        <f t="shared" si="23"/>
        <v>0</v>
      </c>
      <c r="G624" s="78"/>
      <c r="H624" s="78"/>
      <c r="I624" s="37"/>
    </row>
    <row r="625" spans="1:9" x14ac:dyDescent="0.2">
      <c r="A625" s="537">
        <v>42</v>
      </c>
      <c r="B625" s="538" t="s">
        <v>346</v>
      </c>
      <c r="C625" s="767">
        <v>24000</v>
      </c>
      <c r="D625" s="768">
        <v>0</v>
      </c>
      <c r="E625" s="767">
        <f>E626</f>
        <v>24000</v>
      </c>
      <c r="F625" s="769">
        <f t="shared" si="23"/>
        <v>0</v>
      </c>
      <c r="G625" s="78"/>
      <c r="H625" s="78"/>
      <c r="I625" s="37"/>
    </row>
    <row r="626" spans="1:9" x14ac:dyDescent="0.2">
      <c r="A626" s="539">
        <v>422</v>
      </c>
      <c r="B626" s="540" t="s">
        <v>342</v>
      </c>
      <c r="C626" s="770">
        <v>24000</v>
      </c>
      <c r="D626" s="742">
        <v>0</v>
      </c>
      <c r="E626" s="770">
        <f>E627+E628</f>
        <v>24000</v>
      </c>
      <c r="F626" s="771">
        <f t="shared" si="23"/>
        <v>0</v>
      </c>
      <c r="G626" s="78"/>
      <c r="H626" s="78"/>
      <c r="I626" s="37"/>
    </row>
    <row r="627" spans="1:9" x14ac:dyDescent="0.2">
      <c r="A627" s="535">
        <v>422</v>
      </c>
      <c r="B627" s="536" t="s">
        <v>343</v>
      </c>
      <c r="C627" s="744">
        <v>19000</v>
      </c>
      <c r="D627" s="715">
        <v>0</v>
      </c>
      <c r="E627" s="744">
        <f t="shared" ref="E627:E633" si="25">C627+D627</f>
        <v>19000</v>
      </c>
      <c r="F627" s="745">
        <f t="shared" si="23"/>
        <v>0</v>
      </c>
      <c r="G627" s="78"/>
      <c r="H627" s="78"/>
      <c r="I627" s="37"/>
    </row>
    <row r="628" spans="1:9" x14ac:dyDescent="0.2">
      <c r="A628" s="535">
        <v>422</v>
      </c>
      <c r="B628" s="536" t="s">
        <v>344</v>
      </c>
      <c r="C628" s="744">
        <v>5000</v>
      </c>
      <c r="D628" s="715">
        <v>0</v>
      </c>
      <c r="E628" s="744">
        <f t="shared" si="25"/>
        <v>5000</v>
      </c>
      <c r="F628" s="745">
        <f t="shared" si="23"/>
        <v>0</v>
      </c>
      <c r="G628" s="78"/>
      <c r="H628" s="78"/>
      <c r="I628" s="37"/>
    </row>
    <row r="629" spans="1:9" x14ac:dyDescent="0.2">
      <c r="A629" s="541">
        <v>5</v>
      </c>
      <c r="B629" s="542" t="s">
        <v>347</v>
      </c>
      <c r="C629" s="753">
        <v>5000000</v>
      </c>
      <c r="D629" s="735">
        <v>0</v>
      </c>
      <c r="E629" s="753">
        <f t="shared" si="25"/>
        <v>5000000</v>
      </c>
      <c r="F629" s="754">
        <f>(E629/C629)-1</f>
        <v>0</v>
      </c>
      <c r="G629" s="78"/>
      <c r="H629" s="78"/>
      <c r="I629" s="37"/>
    </row>
    <row r="630" spans="1:9" x14ac:dyDescent="0.2">
      <c r="A630" s="544">
        <v>54</v>
      </c>
      <c r="B630" s="545" t="s">
        <v>348</v>
      </c>
      <c r="C630" s="738">
        <v>5000000</v>
      </c>
      <c r="D630" s="739">
        <v>0</v>
      </c>
      <c r="E630" s="738">
        <f t="shared" si="25"/>
        <v>5000000</v>
      </c>
      <c r="F630" s="740">
        <f>(E630/C630)-1</f>
        <v>0</v>
      </c>
      <c r="G630" s="78"/>
      <c r="H630" s="78"/>
      <c r="I630" s="37"/>
    </row>
    <row r="631" spans="1:9" ht="22.5" x14ac:dyDescent="0.2">
      <c r="A631" s="543">
        <v>544</v>
      </c>
      <c r="B631" s="540" t="s">
        <v>349</v>
      </c>
      <c r="C631" s="741">
        <v>5000000</v>
      </c>
      <c r="D631" s="742">
        <v>0</v>
      </c>
      <c r="E631" s="741">
        <f t="shared" si="25"/>
        <v>5000000</v>
      </c>
      <c r="F631" s="743">
        <f t="shared" ref="F631:F662" si="26">(E631/C631)-1</f>
        <v>0</v>
      </c>
      <c r="G631" s="78"/>
      <c r="H631" s="78"/>
      <c r="I631" s="37"/>
    </row>
    <row r="632" spans="1:9" ht="22.5" x14ac:dyDescent="0.2">
      <c r="A632" s="535">
        <v>544</v>
      </c>
      <c r="B632" s="536" t="s">
        <v>349</v>
      </c>
      <c r="C632" s="744">
        <v>5000000</v>
      </c>
      <c r="D632" s="715">
        <v>0</v>
      </c>
      <c r="E632" s="744">
        <f t="shared" si="25"/>
        <v>5000000</v>
      </c>
      <c r="F632" s="745">
        <f t="shared" si="26"/>
        <v>0</v>
      </c>
      <c r="G632" s="78"/>
      <c r="H632" s="78"/>
      <c r="I632" s="37"/>
    </row>
    <row r="633" spans="1:9" x14ac:dyDescent="0.2">
      <c r="A633" s="227" t="s">
        <v>193</v>
      </c>
      <c r="B633" s="88" t="s">
        <v>475</v>
      </c>
      <c r="C633" s="411">
        <v>25000</v>
      </c>
      <c r="D633" s="452">
        <v>0</v>
      </c>
      <c r="E633" s="411">
        <f t="shared" si="25"/>
        <v>25000</v>
      </c>
      <c r="F633" s="632">
        <v>0</v>
      </c>
      <c r="G633" s="78"/>
      <c r="H633" s="78"/>
      <c r="I633" s="37"/>
    </row>
    <row r="634" spans="1:9" x14ac:dyDescent="0.2">
      <c r="A634" s="228" t="s">
        <v>474</v>
      </c>
      <c r="B634" s="304" t="s">
        <v>476</v>
      </c>
      <c r="C634" s="411"/>
      <c r="D634" s="703"/>
      <c r="E634" s="411"/>
      <c r="F634" s="632"/>
      <c r="G634" s="78"/>
      <c r="H634" s="78"/>
      <c r="I634" s="37"/>
    </row>
    <row r="635" spans="1:9" x14ac:dyDescent="0.2">
      <c r="A635" s="232" t="s">
        <v>95</v>
      </c>
      <c r="B635" s="328" t="s">
        <v>115</v>
      </c>
      <c r="C635" s="412"/>
      <c r="D635" s="704"/>
      <c r="E635" s="412"/>
      <c r="F635" s="633"/>
      <c r="G635" s="78"/>
      <c r="H635" s="78"/>
      <c r="I635" s="37"/>
    </row>
    <row r="636" spans="1:9" x14ac:dyDescent="0.2">
      <c r="A636" s="223">
        <v>4</v>
      </c>
      <c r="B636" s="348" t="s">
        <v>123</v>
      </c>
      <c r="C636" s="705">
        <v>25000</v>
      </c>
      <c r="D636" s="460">
        <v>0</v>
      </c>
      <c r="E636" s="705">
        <f>C636+D636</f>
        <v>25000</v>
      </c>
      <c r="F636" s="706">
        <v>0</v>
      </c>
      <c r="G636" s="78"/>
      <c r="H636" s="78"/>
      <c r="I636" s="37"/>
    </row>
    <row r="637" spans="1:9" x14ac:dyDescent="0.2">
      <c r="A637" s="233">
        <v>42</v>
      </c>
      <c r="B637" s="349" t="s">
        <v>138</v>
      </c>
      <c r="C637" s="707">
        <v>25000</v>
      </c>
      <c r="D637" s="461">
        <v>0</v>
      </c>
      <c r="E637" s="707">
        <f>C637+D637</f>
        <v>25000</v>
      </c>
      <c r="F637" s="708">
        <v>0</v>
      </c>
      <c r="G637" s="78"/>
      <c r="H637" s="78"/>
      <c r="I637" s="37"/>
    </row>
    <row r="638" spans="1:9" x14ac:dyDescent="0.2">
      <c r="A638" s="234">
        <v>421</v>
      </c>
      <c r="B638" s="352" t="s">
        <v>42</v>
      </c>
      <c r="C638" s="746">
        <v>25000</v>
      </c>
      <c r="D638" s="710">
        <v>0</v>
      </c>
      <c r="E638" s="746">
        <f>C638+D638</f>
        <v>25000</v>
      </c>
      <c r="F638" s="747">
        <v>0</v>
      </c>
      <c r="G638" s="78"/>
      <c r="H638" s="78"/>
      <c r="I638" s="37"/>
    </row>
    <row r="639" spans="1:9" x14ac:dyDescent="0.2">
      <c r="A639" s="235">
        <v>421</v>
      </c>
      <c r="B639" s="328" t="s">
        <v>477</v>
      </c>
      <c r="C639" s="412">
        <v>25000</v>
      </c>
      <c r="D639" s="704">
        <v>0</v>
      </c>
      <c r="E639" s="412">
        <f>C639+D639</f>
        <v>25000</v>
      </c>
      <c r="F639" s="633">
        <v>0</v>
      </c>
      <c r="G639" s="78"/>
      <c r="H639" s="78"/>
      <c r="I639" s="37"/>
    </row>
    <row r="640" spans="1:9" x14ac:dyDescent="0.2">
      <c r="A640" s="296" t="s">
        <v>314</v>
      </c>
      <c r="B640" s="406" t="s">
        <v>104</v>
      </c>
      <c r="C640" s="440">
        <v>252000</v>
      </c>
      <c r="D640" s="453">
        <v>0</v>
      </c>
      <c r="E640" s="440">
        <f>E641</f>
        <v>252000</v>
      </c>
      <c r="F640" s="667">
        <f t="shared" si="26"/>
        <v>0</v>
      </c>
      <c r="G640" s="78"/>
      <c r="H640" s="78"/>
      <c r="I640" s="37"/>
    </row>
    <row r="641" spans="1:9" x14ac:dyDescent="0.2">
      <c r="A641" s="276" t="s">
        <v>385</v>
      </c>
      <c r="B641" s="407"/>
      <c r="C641" s="438">
        <v>252000</v>
      </c>
      <c r="D641" s="451">
        <v>0</v>
      </c>
      <c r="E641" s="438">
        <f>E643</f>
        <v>252000</v>
      </c>
      <c r="F641" s="665">
        <f t="shared" si="26"/>
        <v>0</v>
      </c>
      <c r="G641" s="78"/>
      <c r="H641" s="78"/>
      <c r="I641" s="37"/>
    </row>
    <row r="642" spans="1:9" x14ac:dyDescent="0.2">
      <c r="A642" s="257" t="s">
        <v>386</v>
      </c>
      <c r="B642" s="180" t="s">
        <v>202</v>
      </c>
      <c r="C642" s="430"/>
      <c r="D642" s="454"/>
      <c r="E642" s="430"/>
      <c r="F642" s="658"/>
      <c r="G642" s="78"/>
      <c r="H642" s="78"/>
      <c r="I642" s="37"/>
    </row>
    <row r="643" spans="1:9" x14ac:dyDescent="0.2">
      <c r="A643" s="297"/>
      <c r="B643" s="408" t="s">
        <v>203</v>
      </c>
      <c r="C643" s="424">
        <v>252000</v>
      </c>
      <c r="D643" s="452">
        <v>0</v>
      </c>
      <c r="E643" s="424">
        <f>E646+E659</f>
        <v>252000</v>
      </c>
      <c r="F643" s="649">
        <f t="shared" si="26"/>
        <v>0</v>
      </c>
      <c r="G643" s="78"/>
      <c r="H643" s="78"/>
      <c r="I643" s="37"/>
    </row>
    <row r="644" spans="1:9" x14ac:dyDescent="0.2">
      <c r="A644" s="298"/>
      <c r="B644" s="409" t="s">
        <v>260</v>
      </c>
      <c r="C644" s="441"/>
      <c r="D644" s="703"/>
      <c r="E644" s="441"/>
      <c r="F644" s="668"/>
      <c r="G644" s="78"/>
      <c r="H644" s="78"/>
      <c r="I644" s="37"/>
    </row>
    <row r="645" spans="1:9" x14ac:dyDescent="0.2">
      <c r="A645" s="299" t="s">
        <v>97</v>
      </c>
      <c r="B645" s="405" t="s">
        <v>115</v>
      </c>
      <c r="C645" s="435"/>
      <c r="D645" s="704"/>
      <c r="E645" s="435"/>
      <c r="F645" s="662"/>
      <c r="G645" s="78"/>
      <c r="H645" s="78"/>
      <c r="I645" s="37"/>
    </row>
    <row r="646" spans="1:9" x14ac:dyDescent="0.2">
      <c r="A646" s="300">
        <v>3</v>
      </c>
      <c r="B646" s="329" t="s">
        <v>61</v>
      </c>
      <c r="C646" s="758">
        <v>210000</v>
      </c>
      <c r="D646" s="460">
        <v>0</v>
      </c>
      <c r="E646" s="758">
        <f>C646+D646</f>
        <v>210000</v>
      </c>
      <c r="F646" s="759">
        <f t="shared" si="26"/>
        <v>0</v>
      </c>
      <c r="G646" s="78"/>
      <c r="H646" s="78"/>
      <c r="I646" s="37"/>
    </row>
    <row r="647" spans="1:9" x14ac:dyDescent="0.2">
      <c r="A647" s="233">
        <v>31</v>
      </c>
      <c r="B647" s="379" t="s">
        <v>26</v>
      </c>
      <c r="C647" s="417">
        <v>134000</v>
      </c>
      <c r="D647" s="461">
        <v>0</v>
      </c>
      <c r="E647" s="417">
        <f>E648+E649+E650</f>
        <v>134000</v>
      </c>
      <c r="F647" s="640">
        <f t="shared" si="26"/>
        <v>0</v>
      </c>
      <c r="G647" s="78"/>
      <c r="H647" s="78"/>
      <c r="I647" s="37"/>
    </row>
    <row r="648" spans="1:9" x14ac:dyDescent="0.2">
      <c r="A648" s="231">
        <v>311</v>
      </c>
      <c r="B648" s="391" t="s">
        <v>66</v>
      </c>
      <c r="C648" s="422">
        <v>110000</v>
      </c>
      <c r="D648" s="704">
        <v>0</v>
      </c>
      <c r="E648" s="422">
        <f>C648+D648</f>
        <v>110000</v>
      </c>
      <c r="F648" s="647">
        <f t="shared" si="26"/>
        <v>0</v>
      </c>
      <c r="G648" s="78"/>
      <c r="H648" s="78"/>
      <c r="I648" s="37"/>
    </row>
    <row r="649" spans="1:9" x14ac:dyDescent="0.2">
      <c r="A649" s="231">
        <v>312</v>
      </c>
      <c r="B649" s="353" t="s">
        <v>28</v>
      </c>
      <c r="C649" s="422">
        <v>4000</v>
      </c>
      <c r="D649" s="704">
        <v>0</v>
      </c>
      <c r="E649" s="422">
        <f>C649+D649</f>
        <v>4000</v>
      </c>
      <c r="F649" s="647">
        <f t="shared" si="26"/>
        <v>0</v>
      </c>
      <c r="G649" s="78"/>
      <c r="H649" s="78"/>
      <c r="I649" s="37"/>
    </row>
    <row r="650" spans="1:9" x14ac:dyDescent="0.2">
      <c r="A650" s="231">
        <v>313</v>
      </c>
      <c r="B650" s="353" t="s">
        <v>110</v>
      </c>
      <c r="C650" s="422">
        <v>20000</v>
      </c>
      <c r="D650" s="704">
        <v>0</v>
      </c>
      <c r="E650" s="422">
        <f>C650+D650</f>
        <v>20000</v>
      </c>
      <c r="F650" s="647">
        <f t="shared" si="26"/>
        <v>0</v>
      </c>
      <c r="G650" s="78"/>
      <c r="H650" s="78"/>
      <c r="I650" s="37"/>
    </row>
    <row r="651" spans="1:9" x14ac:dyDescent="0.2">
      <c r="A651" s="233">
        <v>32</v>
      </c>
      <c r="B651" s="349" t="s">
        <v>30</v>
      </c>
      <c r="C651" s="417">
        <v>73500</v>
      </c>
      <c r="D651" s="461">
        <v>0</v>
      </c>
      <c r="E651" s="417">
        <f>E652+E653+E654+E655+E656</f>
        <v>73500</v>
      </c>
      <c r="F651" s="640">
        <f t="shared" si="26"/>
        <v>0</v>
      </c>
      <c r="G651" s="78"/>
      <c r="H651" s="78"/>
      <c r="I651" s="37"/>
    </row>
    <row r="652" spans="1:9" x14ac:dyDescent="0.2">
      <c r="A652" s="533">
        <v>321</v>
      </c>
      <c r="B652" s="361" t="s">
        <v>339</v>
      </c>
      <c r="C652" s="626">
        <v>6500</v>
      </c>
      <c r="D652" s="757">
        <v>0</v>
      </c>
      <c r="E652" s="626">
        <f>C652+D652</f>
        <v>6500</v>
      </c>
      <c r="F652" s="655">
        <f t="shared" si="26"/>
        <v>0</v>
      </c>
      <c r="G652" s="78"/>
      <c r="H652" s="78"/>
      <c r="I652" s="37"/>
    </row>
    <row r="653" spans="1:9" x14ac:dyDescent="0.2">
      <c r="A653" s="231">
        <v>321</v>
      </c>
      <c r="B653" s="353" t="s">
        <v>31</v>
      </c>
      <c r="C653" s="751">
        <v>2000</v>
      </c>
      <c r="D653" s="704">
        <v>0</v>
      </c>
      <c r="E653" s="751">
        <f t="shared" ref="E653:E656" si="27">C653+D653</f>
        <v>2000</v>
      </c>
      <c r="F653" s="752">
        <f t="shared" si="26"/>
        <v>0</v>
      </c>
      <c r="G653" s="78"/>
      <c r="H653" s="78"/>
      <c r="I653" s="37"/>
    </row>
    <row r="654" spans="1:9" x14ac:dyDescent="0.2">
      <c r="A654" s="231">
        <v>322</v>
      </c>
      <c r="B654" s="353" t="s">
        <v>32</v>
      </c>
      <c r="C654" s="751">
        <v>30000</v>
      </c>
      <c r="D654" s="704">
        <v>0</v>
      </c>
      <c r="E654" s="751">
        <f t="shared" si="27"/>
        <v>30000</v>
      </c>
      <c r="F654" s="752">
        <f t="shared" si="26"/>
        <v>0</v>
      </c>
      <c r="G654" s="78"/>
      <c r="H654" s="78"/>
      <c r="I654" s="37"/>
    </row>
    <row r="655" spans="1:9" x14ac:dyDescent="0.2">
      <c r="A655" s="231">
        <v>323</v>
      </c>
      <c r="B655" s="353" t="s">
        <v>33</v>
      </c>
      <c r="C655" s="751">
        <v>10000</v>
      </c>
      <c r="D655" s="704">
        <v>0</v>
      </c>
      <c r="E655" s="751">
        <f t="shared" si="27"/>
        <v>10000</v>
      </c>
      <c r="F655" s="752">
        <f t="shared" si="26"/>
        <v>0</v>
      </c>
      <c r="G655" s="78"/>
      <c r="H655" s="78"/>
      <c r="I655" s="37"/>
    </row>
    <row r="656" spans="1:9" x14ac:dyDescent="0.2">
      <c r="A656" s="231">
        <v>329</v>
      </c>
      <c r="B656" s="353" t="s">
        <v>34</v>
      </c>
      <c r="C656" s="751">
        <v>25000</v>
      </c>
      <c r="D656" s="704">
        <v>0</v>
      </c>
      <c r="E656" s="751">
        <f t="shared" si="27"/>
        <v>25000</v>
      </c>
      <c r="F656" s="752">
        <f t="shared" si="26"/>
        <v>0</v>
      </c>
      <c r="G656" s="78"/>
      <c r="H656" s="78"/>
      <c r="I656" s="37"/>
    </row>
    <row r="657" spans="1:9" x14ac:dyDescent="0.2">
      <c r="A657" s="233">
        <v>34</v>
      </c>
      <c r="B657" s="349" t="s">
        <v>35</v>
      </c>
      <c r="C657" s="417">
        <v>2500</v>
      </c>
      <c r="D657" s="461">
        <v>0</v>
      </c>
      <c r="E657" s="417">
        <f>E658</f>
        <v>2500</v>
      </c>
      <c r="F657" s="640">
        <f t="shared" si="26"/>
        <v>0</v>
      </c>
      <c r="G657" s="78"/>
      <c r="H657" s="78"/>
      <c r="I657" s="37"/>
    </row>
    <row r="658" spans="1:9" x14ac:dyDescent="0.2">
      <c r="A658" s="231">
        <v>343</v>
      </c>
      <c r="B658" s="353" t="s">
        <v>36</v>
      </c>
      <c r="C658" s="751">
        <v>2500</v>
      </c>
      <c r="D658" s="704">
        <v>0</v>
      </c>
      <c r="E658" s="751">
        <f>D658+C658</f>
        <v>2500</v>
      </c>
      <c r="F658" s="752">
        <f t="shared" si="26"/>
        <v>0</v>
      </c>
      <c r="G658" s="78"/>
      <c r="H658" s="78"/>
      <c r="I658" s="37"/>
    </row>
    <row r="659" spans="1:9" x14ac:dyDescent="0.2">
      <c r="A659" s="620">
        <v>4</v>
      </c>
      <c r="B659" s="348" t="s">
        <v>398</v>
      </c>
      <c r="C659" s="753">
        <v>42000</v>
      </c>
      <c r="D659" s="735">
        <v>0</v>
      </c>
      <c r="E659" s="753">
        <f>E660</f>
        <v>42000</v>
      </c>
      <c r="F659" s="772">
        <f t="shared" si="26"/>
        <v>0</v>
      </c>
      <c r="G659" s="78"/>
      <c r="H659" s="78"/>
      <c r="I659" s="37"/>
    </row>
    <row r="660" spans="1:9" x14ac:dyDescent="0.2">
      <c r="A660" s="233">
        <v>42</v>
      </c>
      <c r="B660" s="349" t="s">
        <v>340</v>
      </c>
      <c r="C660" s="417">
        <v>42000</v>
      </c>
      <c r="D660" s="461">
        <v>0</v>
      </c>
      <c r="E660" s="417">
        <f>E661+E662</f>
        <v>42000</v>
      </c>
      <c r="F660" s="640">
        <f t="shared" si="26"/>
        <v>0</v>
      </c>
      <c r="G660" s="78"/>
      <c r="H660" s="78"/>
      <c r="I660" s="37"/>
    </row>
    <row r="661" spans="1:9" x14ac:dyDescent="0.2">
      <c r="A661" s="534">
        <v>424</v>
      </c>
      <c r="B661" s="386" t="s">
        <v>67</v>
      </c>
      <c r="C661" s="773">
        <v>40000</v>
      </c>
      <c r="D661" s="774">
        <v>0</v>
      </c>
      <c r="E661" s="773">
        <f>C661+D661</f>
        <v>40000</v>
      </c>
      <c r="F661" s="775">
        <f t="shared" si="26"/>
        <v>0</v>
      </c>
      <c r="G661" s="78"/>
      <c r="H661" s="78"/>
      <c r="I661" s="37"/>
    </row>
    <row r="662" spans="1:9" x14ac:dyDescent="0.2">
      <c r="A662" s="535">
        <v>426</v>
      </c>
      <c r="B662" s="536" t="s">
        <v>341</v>
      </c>
      <c r="C662" s="744">
        <v>2000</v>
      </c>
      <c r="D662" s="715">
        <v>0</v>
      </c>
      <c r="E662" s="744">
        <f>C662+D662</f>
        <v>2000</v>
      </c>
      <c r="F662" s="745">
        <f t="shared" si="26"/>
        <v>0</v>
      </c>
      <c r="G662" s="78"/>
      <c r="H662" s="78"/>
      <c r="I662" s="37"/>
    </row>
    <row r="663" spans="1:9" x14ac:dyDescent="0.2">
      <c r="D663" s="75"/>
      <c r="E663" s="75"/>
      <c r="F663" s="78"/>
      <c r="G663" s="37"/>
      <c r="H663" s="37"/>
    </row>
    <row r="664" spans="1:9" x14ac:dyDescent="0.2">
      <c r="B664" s="23"/>
      <c r="C664" s="23"/>
      <c r="D664" s="78"/>
      <c r="E664" s="78"/>
      <c r="F664" s="78"/>
      <c r="G664" s="37"/>
      <c r="H664" s="37"/>
    </row>
    <row r="665" spans="1:9" x14ac:dyDescent="0.2">
      <c r="B665" s="23"/>
      <c r="C665" s="23"/>
      <c r="D665" s="78"/>
      <c r="E665" s="78"/>
      <c r="F665" s="78"/>
    </row>
    <row r="666" spans="1:9" x14ac:dyDescent="0.2">
      <c r="B666" s="23"/>
      <c r="C666" s="23"/>
      <c r="D666" s="78"/>
      <c r="E666" s="78"/>
      <c r="F666" s="78"/>
    </row>
    <row r="667" spans="1:9" x14ac:dyDescent="0.2">
      <c r="B667" s="23"/>
      <c r="C667" s="23"/>
      <c r="D667" s="78"/>
      <c r="E667" s="78"/>
      <c r="F667" s="78"/>
    </row>
    <row r="668" spans="1:9" x14ac:dyDescent="0.2">
      <c r="B668" s="23"/>
      <c r="C668" s="23"/>
      <c r="D668" s="78"/>
      <c r="E668" s="78"/>
      <c r="F668" s="78"/>
    </row>
    <row r="669" spans="1:9" x14ac:dyDescent="0.2">
      <c r="B669" s="23"/>
      <c r="C669" s="23"/>
      <c r="D669" s="78"/>
      <c r="E669" s="78"/>
      <c r="F669" s="78"/>
    </row>
    <row r="670" spans="1:9" x14ac:dyDescent="0.2">
      <c r="B670" s="23"/>
      <c r="C670" s="23"/>
      <c r="D670" s="78"/>
      <c r="E670" s="78"/>
      <c r="F670" s="78"/>
    </row>
    <row r="671" spans="1:9" x14ac:dyDescent="0.2">
      <c r="B671" s="23"/>
      <c r="C671" s="23"/>
      <c r="D671" s="78"/>
      <c r="E671" s="78"/>
      <c r="F671" s="78"/>
    </row>
    <row r="672" spans="1:9" x14ac:dyDescent="0.2">
      <c r="B672" s="23"/>
      <c r="C672" s="23"/>
      <c r="D672" s="78"/>
      <c r="E672" s="78"/>
      <c r="F672" s="78"/>
    </row>
    <row r="673" spans="2:6" x14ac:dyDescent="0.2">
      <c r="B673" s="23"/>
      <c r="C673" s="23"/>
      <c r="D673" s="78"/>
      <c r="E673" s="78"/>
      <c r="F673" s="78"/>
    </row>
    <row r="674" spans="2:6" x14ac:dyDescent="0.2">
      <c r="B674" s="23"/>
      <c r="C674" s="23"/>
      <c r="D674" s="78"/>
      <c r="E674" s="78"/>
      <c r="F674" s="78"/>
    </row>
    <row r="675" spans="2:6" x14ac:dyDescent="0.2">
      <c r="B675" s="23"/>
      <c r="C675" s="23"/>
      <c r="D675" s="78"/>
      <c r="E675" s="78"/>
      <c r="F675" s="78"/>
    </row>
    <row r="676" spans="2:6" x14ac:dyDescent="0.2">
      <c r="B676" s="23"/>
      <c r="C676" s="23"/>
      <c r="D676" s="78"/>
      <c r="E676" s="78"/>
      <c r="F676" s="78"/>
    </row>
    <row r="677" spans="2:6" x14ac:dyDescent="0.2">
      <c r="B677" s="23"/>
      <c r="C677" s="23"/>
      <c r="D677" s="78"/>
      <c r="E677" s="78"/>
      <c r="F677" s="78"/>
    </row>
    <row r="678" spans="2:6" x14ac:dyDescent="0.2">
      <c r="B678" s="23"/>
      <c r="C678" s="23"/>
      <c r="D678" s="78"/>
      <c r="E678" s="78"/>
      <c r="F678" s="78"/>
    </row>
    <row r="679" spans="2:6" x14ac:dyDescent="0.2">
      <c r="B679" s="23"/>
      <c r="C679" s="23"/>
      <c r="D679" s="78"/>
      <c r="E679" s="78"/>
      <c r="F679" s="78"/>
    </row>
    <row r="680" spans="2:6" x14ac:dyDescent="0.2">
      <c r="B680" s="23"/>
      <c r="C680" s="23"/>
      <c r="D680" s="78"/>
      <c r="E680" s="78"/>
      <c r="F680" s="78"/>
    </row>
    <row r="681" spans="2:6" x14ac:dyDescent="0.2">
      <c r="B681" s="23"/>
      <c r="C681" s="23"/>
      <c r="D681" s="78"/>
      <c r="E681" s="78"/>
      <c r="F681" s="78"/>
    </row>
    <row r="682" spans="2:6" x14ac:dyDescent="0.2">
      <c r="B682" s="23"/>
      <c r="C682" s="23"/>
      <c r="D682" s="78"/>
      <c r="E682" s="78"/>
      <c r="F682" s="78"/>
    </row>
    <row r="683" spans="2:6" x14ac:dyDescent="0.2">
      <c r="B683" s="23"/>
      <c r="C683" s="23"/>
      <c r="D683" s="78"/>
      <c r="E683" s="78"/>
      <c r="F683" s="78"/>
    </row>
    <row r="684" spans="2:6" x14ac:dyDescent="0.2">
      <c r="B684" s="23"/>
      <c r="C684" s="23"/>
      <c r="D684" s="78"/>
      <c r="E684" s="78"/>
      <c r="F684" s="78"/>
    </row>
    <row r="685" spans="2:6" x14ac:dyDescent="0.2">
      <c r="B685" s="23"/>
      <c r="C685" s="23"/>
      <c r="D685" s="78"/>
      <c r="E685" s="78"/>
      <c r="F685" s="78"/>
    </row>
    <row r="686" spans="2:6" x14ac:dyDescent="0.2">
      <c r="B686" s="23"/>
      <c r="C686" s="23"/>
      <c r="D686" s="78"/>
      <c r="E686" s="78"/>
      <c r="F686" s="78"/>
    </row>
    <row r="687" spans="2:6" x14ac:dyDescent="0.2">
      <c r="B687" s="23"/>
      <c r="C687" s="23"/>
      <c r="D687" s="78"/>
      <c r="E687" s="78"/>
      <c r="F687" s="78"/>
    </row>
    <row r="688" spans="2:6" x14ac:dyDescent="0.2">
      <c r="B688" s="23"/>
      <c r="C688" s="23"/>
      <c r="D688" s="78"/>
      <c r="E688" s="78"/>
      <c r="F688" s="78"/>
    </row>
    <row r="689" spans="2:6" x14ac:dyDescent="0.2">
      <c r="B689" s="23"/>
      <c r="C689" s="23"/>
      <c r="D689" s="78"/>
      <c r="E689" s="78"/>
      <c r="F689" s="78"/>
    </row>
    <row r="690" spans="2:6" x14ac:dyDescent="0.2">
      <c r="B690" s="23"/>
      <c r="C690" s="23"/>
      <c r="D690" s="78"/>
      <c r="E690" s="78"/>
      <c r="F690" s="78"/>
    </row>
    <row r="691" spans="2:6" x14ac:dyDescent="0.2">
      <c r="B691" s="23"/>
      <c r="C691" s="23"/>
      <c r="D691" s="78"/>
      <c r="E691" s="78"/>
      <c r="F691" s="78"/>
    </row>
    <row r="692" spans="2:6" x14ac:dyDescent="0.2">
      <c r="B692" s="23"/>
      <c r="C692" s="23"/>
      <c r="D692" s="78"/>
      <c r="E692" s="78"/>
      <c r="F692" s="78"/>
    </row>
    <row r="693" spans="2:6" x14ac:dyDescent="0.2">
      <c r="B693" s="23"/>
      <c r="C693" s="23"/>
      <c r="D693" s="78"/>
      <c r="E693" s="78"/>
      <c r="F693" s="78"/>
    </row>
    <row r="694" spans="2:6" x14ac:dyDescent="0.2">
      <c r="B694" s="23"/>
      <c r="C694" s="23"/>
      <c r="D694" s="78"/>
      <c r="E694" s="78"/>
      <c r="F694" s="78"/>
    </row>
    <row r="695" spans="2:6" x14ac:dyDescent="0.2">
      <c r="B695" s="23"/>
      <c r="C695" s="23"/>
      <c r="D695" s="78"/>
      <c r="E695" s="78"/>
      <c r="F695" s="78"/>
    </row>
    <row r="696" spans="2:6" x14ac:dyDescent="0.2">
      <c r="B696" s="23"/>
      <c r="C696" s="23"/>
      <c r="D696" s="78"/>
      <c r="E696" s="78"/>
      <c r="F696" s="78"/>
    </row>
    <row r="697" spans="2:6" x14ac:dyDescent="0.2">
      <c r="B697" s="23"/>
      <c r="C697" s="23"/>
      <c r="D697" s="37"/>
      <c r="E697" s="37"/>
      <c r="F697" s="78"/>
    </row>
    <row r="698" spans="2:6" x14ac:dyDescent="0.2">
      <c r="B698" s="23"/>
      <c r="C698" s="23"/>
      <c r="D698" s="37"/>
      <c r="E698" s="37"/>
      <c r="F698" s="78"/>
    </row>
    <row r="699" spans="2:6" x14ac:dyDescent="0.2">
      <c r="B699" s="23"/>
      <c r="C699" s="23"/>
      <c r="D699" s="37"/>
      <c r="E699" s="37"/>
      <c r="F699" s="78"/>
    </row>
    <row r="700" spans="2:6" x14ac:dyDescent="0.2">
      <c r="B700" s="23"/>
      <c r="C700" s="23"/>
      <c r="D700" s="37"/>
      <c r="E700" s="37"/>
      <c r="F700" s="78"/>
    </row>
    <row r="701" spans="2:6" x14ac:dyDescent="0.2">
      <c r="B701" s="23"/>
      <c r="C701" s="23"/>
      <c r="D701" s="37"/>
      <c r="E701" s="37"/>
      <c r="F701" s="78"/>
    </row>
    <row r="702" spans="2:6" x14ac:dyDescent="0.2">
      <c r="B702" s="23"/>
      <c r="C702" s="23"/>
      <c r="D702" s="37"/>
      <c r="E702" s="37"/>
      <c r="F702" s="78"/>
    </row>
    <row r="703" spans="2:6" x14ac:dyDescent="0.2">
      <c r="B703" s="23"/>
      <c r="C703" s="23"/>
      <c r="D703" s="37"/>
      <c r="E703" s="37"/>
      <c r="F703" s="78"/>
    </row>
    <row r="704" spans="2:6" x14ac:dyDescent="0.2">
      <c r="B704" s="23"/>
      <c r="C704" s="23"/>
      <c r="D704" s="37"/>
      <c r="E704" s="37"/>
      <c r="F704" s="78"/>
    </row>
    <row r="705" spans="2:6" x14ac:dyDescent="0.2">
      <c r="B705" s="23"/>
      <c r="C705" s="23"/>
      <c r="D705" s="37"/>
      <c r="E705" s="37"/>
      <c r="F705" s="78"/>
    </row>
    <row r="706" spans="2:6" x14ac:dyDescent="0.2">
      <c r="B706" s="23"/>
      <c r="C706" s="23"/>
      <c r="D706" s="37"/>
      <c r="E706" s="37"/>
      <c r="F706" s="78"/>
    </row>
    <row r="707" spans="2:6" x14ac:dyDescent="0.2">
      <c r="B707" s="23"/>
      <c r="C707" s="23"/>
      <c r="D707" s="37"/>
      <c r="E707" s="37"/>
      <c r="F707" s="78"/>
    </row>
    <row r="708" spans="2:6" x14ac:dyDescent="0.2">
      <c r="B708" s="23"/>
      <c r="C708" s="23"/>
      <c r="D708" s="37"/>
      <c r="E708" s="37"/>
      <c r="F708" s="78"/>
    </row>
    <row r="709" spans="2:6" x14ac:dyDescent="0.2">
      <c r="B709" s="23"/>
      <c r="C709" s="23"/>
      <c r="D709" s="37"/>
      <c r="E709" s="37"/>
      <c r="F709" s="78"/>
    </row>
    <row r="710" spans="2:6" x14ac:dyDescent="0.2">
      <c r="B710" s="23"/>
      <c r="C710" s="23"/>
      <c r="D710" s="37"/>
      <c r="E710" s="37"/>
      <c r="F710" s="78"/>
    </row>
    <row r="711" spans="2:6" x14ac:dyDescent="0.2">
      <c r="B711" s="23"/>
      <c r="C711" s="23"/>
      <c r="D711" s="37"/>
      <c r="E711" s="37"/>
      <c r="F711" s="78"/>
    </row>
    <row r="712" spans="2:6" x14ac:dyDescent="0.2">
      <c r="B712" s="23"/>
      <c r="C712" s="23"/>
      <c r="D712" s="37"/>
      <c r="E712" s="37"/>
      <c r="F712" s="78"/>
    </row>
    <row r="713" spans="2:6" x14ac:dyDescent="0.2">
      <c r="B713" s="23"/>
      <c r="C713" s="23"/>
      <c r="D713" s="37"/>
      <c r="E713" s="37"/>
      <c r="F713" s="78"/>
    </row>
    <row r="714" spans="2:6" x14ac:dyDescent="0.2">
      <c r="B714" s="23"/>
      <c r="C714" s="23"/>
      <c r="D714" s="37"/>
      <c r="E714" s="37"/>
      <c r="F714" s="78"/>
    </row>
    <row r="715" spans="2:6" x14ac:dyDescent="0.2">
      <c r="B715" s="23"/>
      <c r="C715" s="23"/>
      <c r="D715" s="37"/>
      <c r="E715" s="37"/>
      <c r="F715" s="78"/>
    </row>
    <row r="716" spans="2:6" x14ac:dyDescent="0.2">
      <c r="B716" s="23"/>
      <c r="C716" s="23"/>
      <c r="D716" s="37"/>
      <c r="E716" s="37"/>
      <c r="F716" s="78"/>
    </row>
    <row r="717" spans="2:6" x14ac:dyDescent="0.2">
      <c r="B717" s="23"/>
      <c r="C717" s="23"/>
      <c r="D717" s="37"/>
      <c r="E717" s="37"/>
      <c r="F717" s="78"/>
    </row>
    <row r="718" spans="2:6" x14ac:dyDescent="0.2">
      <c r="B718" s="23"/>
      <c r="C718" s="23"/>
      <c r="D718" s="37"/>
      <c r="E718" s="37"/>
      <c r="F718" s="78"/>
    </row>
    <row r="719" spans="2:6" x14ac:dyDescent="0.2">
      <c r="B719" s="23"/>
      <c r="C719" s="23"/>
      <c r="D719" s="37"/>
      <c r="E719" s="37"/>
      <c r="F719" s="78"/>
    </row>
    <row r="720" spans="2:6" x14ac:dyDescent="0.2">
      <c r="B720" s="23"/>
      <c r="C720" s="23"/>
      <c r="D720" s="37"/>
      <c r="E720" s="37"/>
      <c r="F720" s="78"/>
    </row>
    <row r="721" spans="2:6" x14ac:dyDescent="0.2">
      <c r="B721" s="23"/>
      <c r="C721" s="23"/>
      <c r="D721" s="37"/>
      <c r="E721" s="37"/>
      <c r="F721" s="78"/>
    </row>
    <row r="722" spans="2:6" x14ac:dyDescent="0.2">
      <c r="B722" s="23"/>
      <c r="C722" s="23"/>
      <c r="D722" s="37"/>
      <c r="E722" s="37"/>
      <c r="F722" s="78"/>
    </row>
    <row r="723" spans="2:6" x14ac:dyDescent="0.2">
      <c r="B723" s="23"/>
      <c r="C723" s="23"/>
      <c r="D723" s="37"/>
      <c r="E723" s="37"/>
      <c r="F723" s="78"/>
    </row>
    <row r="724" spans="2:6" x14ac:dyDescent="0.2">
      <c r="B724" s="23"/>
      <c r="C724" s="23"/>
      <c r="D724" s="37"/>
      <c r="E724" s="37"/>
      <c r="F724" s="78"/>
    </row>
    <row r="725" spans="2:6" x14ac:dyDescent="0.2">
      <c r="B725" s="23"/>
      <c r="C725" s="23"/>
      <c r="D725" s="37"/>
      <c r="E725" s="37"/>
      <c r="F725" s="78"/>
    </row>
    <row r="726" spans="2:6" x14ac:dyDescent="0.2">
      <c r="B726" s="23"/>
      <c r="C726" s="23"/>
      <c r="D726" s="37"/>
      <c r="E726" s="37"/>
      <c r="F726" s="78"/>
    </row>
    <row r="727" spans="2:6" x14ac:dyDescent="0.2">
      <c r="B727" s="23"/>
      <c r="C727" s="23"/>
      <c r="D727" s="37"/>
      <c r="E727" s="37"/>
      <c r="F727" s="78"/>
    </row>
    <row r="728" spans="2:6" x14ac:dyDescent="0.2">
      <c r="B728" s="23"/>
      <c r="C728" s="23"/>
      <c r="D728" s="37"/>
      <c r="E728" s="37"/>
      <c r="F728" s="78"/>
    </row>
    <row r="729" spans="2:6" x14ac:dyDescent="0.2">
      <c r="B729" s="23"/>
      <c r="C729" s="23"/>
      <c r="D729" s="37"/>
      <c r="E729" s="37"/>
      <c r="F729" s="78"/>
    </row>
    <row r="730" spans="2:6" x14ac:dyDescent="0.2">
      <c r="B730" s="23"/>
      <c r="C730" s="23"/>
      <c r="D730" s="37"/>
      <c r="E730" s="37"/>
      <c r="F730" s="78"/>
    </row>
    <row r="731" spans="2:6" x14ac:dyDescent="0.2">
      <c r="B731" s="23"/>
      <c r="C731" s="23"/>
      <c r="D731" s="37"/>
      <c r="E731" s="37"/>
      <c r="F731" s="78"/>
    </row>
    <row r="732" spans="2:6" x14ac:dyDescent="0.2">
      <c r="B732" s="23"/>
      <c r="C732" s="23"/>
      <c r="D732" s="37"/>
      <c r="E732" s="37"/>
      <c r="F732" s="78"/>
    </row>
    <row r="733" spans="2:6" x14ac:dyDescent="0.2">
      <c r="B733" s="23"/>
      <c r="C733" s="23"/>
      <c r="D733" s="37"/>
      <c r="E733" s="37"/>
      <c r="F733" s="78"/>
    </row>
    <row r="734" spans="2:6" x14ac:dyDescent="0.2">
      <c r="B734" s="23"/>
      <c r="C734" s="23"/>
      <c r="D734" s="37"/>
      <c r="E734" s="37"/>
      <c r="F734" s="78"/>
    </row>
    <row r="735" spans="2:6" x14ac:dyDescent="0.2">
      <c r="B735" s="23"/>
      <c r="C735" s="23"/>
      <c r="D735" s="37"/>
      <c r="E735" s="37"/>
      <c r="F735" s="78"/>
    </row>
    <row r="736" spans="2:6" x14ac:dyDescent="0.2">
      <c r="B736" s="23"/>
      <c r="C736" s="23"/>
      <c r="D736" s="37"/>
      <c r="E736" s="37"/>
      <c r="F736" s="78"/>
    </row>
    <row r="737" spans="2:6" x14ac:dyDescent="0.2">
      <c r="B737" s="23"/>
      <c r="C737" s="23"/>
      <c r="D737" s="37"/>
      <c r="E737" s="37"/>
      <c r="F737" s="78"/>
    </row>
    <row r="738" spans="2:6" x14ac:dyDescent="0.2">
      <c r="B738" s="23"/>
      <c r="C738" s="23"/>
      <c r="D738" s="37"/>
      <c r="E738" s="37"/>
      <c r="F738" s="78"/>
    </row>
    <row r="739" spans="2:6" x14ac:dyDescent="0.2">
      <c r="B739" s="23"/>
      <c r="C739" s="23"/>
      <c r="D739" s="37"/>
      <c r="E739" s="37"/>
      <c r="F739" s="78"/>
    </row>
    <row r="740" spans="2:6" x14ac:dyDescent="0.2">
      <c r="B740" s="23"/>
      <c r="C740" s="23"/>
      <c r="D740" s="37"/>
      <c r="E740" s="37"/>
      <c r="F740" s="78"/>
    </row>
    <row r="741" spans="2:6" x14ac:dyDescent="0.2">
      <c r="B741" s="23"/>
      <c r="C741" s="23"/>
      <c r="D741" s="37"/>
      <c r="E741" s="37"/>
      <c r="F741" s="78"/>
    </row>
    <row r="742" spans="2:6" x14ac:dyDescent="0.2">
      <c r="B742" s="23"/>
      <c r="C742" s="23"/>
      <c r="D742" s="37"/>
      <c r="E742" s="37"/>
      <c r="F742" s="78"/>
    </row>
    <row r="743" spans="2:6" x14ac:dyDescent="0.2">
      <c r="B743" s="23"/>
      <c r="C743" s="23"/>
      <c r="D743" s="37"/>
      <c r="E743" s="37"/>
      <c r="F743" s="78"/>
    </row>
    <row r="744" spans="2:6" x14ac:dyDescent="0.2">
      <c r="B744" s="23"/>
      <c r="C744" s="23"/>
      <c r="D744" s="37"/>
      <c r="E744" s="37"/>
      <c r="F744" s="78"/>
    </row>
    <row r="745" spans="2:6" x14ac:dyDescent="0.2">
      <c r="B745" s="23"/>
      <c r="C745" s="23"/>
      <c r="D745" s="37"/>
      <c r="E745" s="37"/>
      <c r="F745" s="78"/>
    </row>
    <row r="746" spans="2:6" x14ac:dyDescent="0.2">
      <c r="B746" s="23"/>
      <c r="C746" s="23"/>
      <c r="D746" s="37"/>
      <c r="E746" s="37"/>
      <c r="F746" s="78"/>
    </row>
    <row r="747" spans="2:6" x14ac:dyDescent="0.2">
      <c r="B747" s="23"/>
      <c r="C747" s="23"/>
      <c r="D747" s="37"/>
      <c r="E747" s="37"/>
      <c r="F747" s="78"/>
    </row>
    <row r="748" spans="2:6" x14ac:dyDescent="0.2">
      <c r="B748" s="23"/>
      <c r="C748" s="23"/>
      <c r="D748" s="37"/>
      <c r="E748" s="37"/>
      <c r="F748" s="78"/>
    </row>
    <row r="749" spans="2:6" x14ac:dyDescent="0.2">
      <c r="B749" s="23"/>
      <c r="C749" s="23"/>
      <c r="D749" s="37"/>
      <c r="E749" s="37"/>
      <c r="F749" s="78"/>
    </row>
    <row r="750" spans="2:6" x14ac:dyDescent="0.2">
      <c r="B750" s="23"/>
      <c r="C750" s="23"/>
      <c r="D750" s="37"/>
      <c r="E750" s="37"/>
      <c r="F750" s="78"/>
    </row>
    <row r="751" spans="2:6" x14ac:dyDescent="0.2">
      <c r="B751" s="23"/>
      <c r="C751" s="23"/>
      <c r="D751" s="37"/>
      <c r="E751" s="37"/>
      <c r="F751" s="78"/>
    </row>
    <row r="752" spans="2:6" x14ac:dyDescent="0.2">
      <c r="B752" s="23"/>
      <c r="C752" s="23"/>
      <c r="D752" s="37"/>
      <c r="E752" s="37"/>
      <c r="F752" s="78"/>
    </row>
    <row r="753" spans="2:6" x14ac:dyDescent="0.2">
      <c r="B753" s="23"/>
      <c r="C753" s="23"/>
      <c r="D753" s="37"/>
      <c r="E753" s="37"/>
      <c r="F753" s="78"/>
    </row>
    <row r="754" spans="2:6" x14ac:dyDescent="0.2">
      <c r="B754" s="23"/>
      <c r="C754" s="23"/>
      <c r="D754" s="37"/>
      <c r="E754" s="37"/>
      <c r="F754" s="78"/>
    </row>
    <row r="755" spans="2:6" x14ac:dyDescent="0.2">
      <c r="B755" s="23"/>
      <c r="C755" s="23"/>
      <c r="D755" s="37"/>
      <c r="E755" s="37"/>
      <c r="F755" s="78"/>
    </row>
    <row r="756" spans="2:6" x14ac:dyDescent="0.2">
      <c r="B756" s="23"/>
      <c r="C756" s="23"/>
      <c r="D756" s="37"/>
      <c r="E756" s="37"/>
      <c r="F756" s="78"/>
    </row>
    <row r="757" spans="2:6" x14ac:dyDescent="0.2">
      <c r="B757" s="23"/>
      <c r="C757" s="23"/>
      <c r="D757" s="37"/>
      <c r="E757" s="37"/>
      <c r="F757" s="78"/>
    </row>
    <row r="758" spans="2:6" x14ac:dyDescent="0.2">
      <c r="B758" s="23"/>
      <c r="C758" s="23"/>
      <c r="D758" s="37"/>
      <c r="E758" s="37"/>
      <c r="F758" s="78"/>
    </row>
    <row r="759" spans="2:6" x14ac:dyDescent="0.2">
      <c r="B759" s="23"/>
      <c r="C759" s="23"/>
      <c r="D759" s="37"/>
      <c r="E759" s="37"/>
      <c r="F759" s="78"/>
    </row>
    <row r="760" spans="2:6" x14ac:dyDescent="0.2">
      <c r="B760" s="23"/>
      <c r="C760" s="23"/>
      <c r="D760" s="37"/>
      <c r="E760" s="37"/>
      <c r="F760" s="78"/>
    </row>
    <row r="761" spans="2:6" x14ac:dyDescent="0.2">
      <c r="B761" s="23"/>
      <c r="C761" s="23"/>
      <c r="D761" s="37"/>
      <c r="E761" s="37"/>
      <c r="F761" s="78"/>
    </row>
    <row r="762" spans="2:6" x14ac:dyDescent="0.2">
      <c r="B762" s="23"/>
      <c r="C762" s="23"/>
      <c r="D762" s="37"/>
      <c r="E762" s="37"/>
      <c r="F762" s="78"/>
    </row>
    <row r="763" spans="2:6" x14ac:dyDescent="0.2">
      <c r="B763" s="23"/>
      <c r="C763" s="23"/>
      <c r="D763" s="37"/>
      <c r="E763" s="37"/>
      <c r="F763" s="78"/>
    </row>
    <row r="764" spans="2:6" x14ac:dyDescent="0.2">
      <c r="B764" s="23"/>
      <c r="C764" s="23"/>
      <c r="D764" s="37"/>
      <c r="E764" s="37"/>
      <c r="F764" s="78"/>
    </row>
    <row r="765" spans="2:6" x14ac:dyDescent="0.2">
      <c r="B765" s="23"/>
      <c r="C765" s="23"/>
      <c r="D765" s="37"/>
      <c r="E765" s="37"/>
      <c r="F765" s="78"/>
    </row>
    <row r="766" spans="2:6" x14ac:dyDescent="0.2">
      <c r="B766" s="23"/>
      <c r="C766" s="23"/>
      <c r="D766" s="37"/>
      <c r="E766" s="37"/>
      <c r="F766" s="78"/>
    </row>
    <row r="767" spans="2:6" x14ac:dyDescent="0.2">
      <c r="B767" s="23"/>
      <c r="C767" s="23"/>
      <c r="D767" s="37"/>
      <c r="E767" s="37"/>
      <c r="F767" s="78"/>
    </row>
    <row r="768" spans="2:6" x14ac:dyDescent="0.2">
      <c r="B768" s="23"/>
      <c r="C768" s="23"/>
      <c r="D768" s="37"/>
      <c r="E768" s="37"/>
      <c r="F768" s="78"/>
    </row>
    <row r="769" spans="2:6" x14ac:dyDescent="0.2">
      <c r="B769" s="23"/>
      <c r="C769" s="23"/>
      <c r="D769" s="37"/>
      <c r="E769" s="37"/>
      <c r="F769" s="78"/>
    </row>
    <row r="770" spans="2:6" x14ac:dyDescent="0.2">
      <c r="B770" s="23"/>
      <c r="C770" s="23"/>
      <c r="D770" s="37"/>
      <c r="E770" s="37"/>
      <c r="F770" s="78"/>
    </row>
    <row r="771" spans="2:6" x14ac:dyDescent="0.2">
      <c r="B771" s="23"/>
      <c r="C771" s="23"/>
      <c r="D771" s="37"/>
      <c r="E771" s="37"/>
      <c r="F771" s="78"/>
    </row>
    <row r="772" spans="2:6" x14ac:dyDescent="0.2">
      <c r="B772" s="23"/>
      <c r="C772" s="23"/>
      <c r="D772" s="37"/>
      <c r="E772" s="37"/>
      <c r="F772" s="78"/>
    </row>
    <row r="773" spans="2:6" x14ac:dyDescent="0.2">
      <c r="B773" s="23"/>
      <c r="C773" s="23"/>
      <c r="D773" s="37"/>
      <c r="E773" s="37"/>
      <c r="F773" s="78"/>
    </row>
    <row r="774" spans="2:6" x14ac:dyDescent="0.2">
      <c r="B774" s="23"/>
      <c r="C774" s="23"/>
      <c r="D774" s="37"/>
      <c r="E774" s="37"/>
      <c r="F774" s="78"/>
    </row>
    <row r="775" spans="2:6" x14ac:dyDescent="0.2">
      <c r="B775" s="23"/>
      <c r="C775" s="23"/>
      <c r="D775" s="37"/>
      <c r="E775" s="37"/>
      <c r="F775" s="78"/>
    </row>
    <row r="776" spans="2:6" x14ac:dyDescent="0.2">
      <c r="B776" s="23"/>
      <c r="C776" s="23"/>
      <c r="D776" s="37"/>
      <c r="E776" s="37"/>
      <c r="F776" s="78"/>
    </row>
    <row r="777" spans="2:6" x14ac:dyDescent="0.2">
      <c r="B777" s="23"/>
      <c r="C777" s="23"/>
      <c r="D777" s="37"/>
      <c r="E777" s="37"/>
      <c r="F777" s="78"/>
    </row>
    <row r="778" spans="2:6" x14ac:dyDescent="0.2">
      <c r="B778" s="23"/>
      <c r="C778" s="23"/>
      <c r="D778" s="37"/>
      <c r="E778" s="37"/>
      <c r="F778" s="78"/>
    </row>
    <row r="779" spans="2:6" x14ac:dyDescent="0.2">
      <c r="B779" s="23"/>
      <c r="C779" s="23"/>
      <c r="D779" s="37"/>
      <c r="E779" s="37"/>
      <c r="F779" s="78"/>
    </row>
    <row r="780" spans="2:6" x14ac:dyDescent="0.2">
      <c r="B780" s="23"/>
      <c r="C780" s="23"/>
      <c r="D780" s="37"/>
      <c r="E780" s="37"/>
      <c r="F780" s="78"/>
    </row>
    <row r="781" spans="2:6" x14ac:dyDescent="0.2">
      <c r="B781" s="23"/>
      <c r="C781" s="23"/>
      <c r="D781" s="37"/>
      <c r="E781" s="37"/>
      <c r="F781" s="78"/>
    </row>
    <row r="782" spans="2:6" x14ac:dyDescent="0.2">
      <c r="B782" s="23"/>
      <c r="C782" s="23"/>
      <c r="D782" s="37"/>
      <c r="E782" s="37"/>
      <c r="F782" s="78"/>
    </row>
    <row r="783" spans="2:6" x14ac:dyDescent="0.2">
      <c r="B783" s="23"/>
      <c r="C783" s="23"/>
      <c r="D783" s="37"/>
      <c r="E783" s="37"/>
      <c r="F783" s="78"/>
    </row>
    <row r="784" spans="2:6" x14ac:dyDescent="0.2">
      <c r="B784" s="23"/>
      <c r="C784" s="23"/>
      <c r="D784" s="37"/>
      <c r="E784" s="37"/>
      <c r="F784" s="78"/>
    </row>
    <row r="785" spans="2:6" x14ac:dyDescent="0.2">
      <c r="B785" s="23"/>
      <c r="C785" s="23"/>
      <c r="D785" s="37"/>
      <c r="E785" s="37"/>
      <c r="F785" s="78"/>
    </row>
    <row r="786" spans="2:6" x14ac:dyDescent="0.2">
      <c r="B786" s="23"/>
      <c r="C786" s="23"/>
      <c r="D786" s="37"/>
      <c r="E786" s="37"/>
      <c r="F786" s="78"/>
    </row>
    <row r="787" spans="2:6" x14ac:dyDescent="0.2">
      <c r="B787" s="23"/>
      <c r="C787" s="23"/>
      <c r="D787" s="37"/>
      <c r="E787" s="37"/>
      <c r="F787" s="78"/>
    </row>
    <row r="788" spans="2:6" x14ac:dyDescent="0.2">
      <c r="B788" s="23"/>
      <c r="C788" s="23"/>
      <c r="D788" s="37"/>
      <c r="E788" s="37"/>
      <c r="F788" s="78"/>
    </row>
    <row r="789" spans="2:6" x14ac:dyDescent="0.2">
      <c r="B789" s="23"/>
      <c r="C789" s="23"/>
      <c r="D789" s="37"/>
      <c r="E789" s="37"/>
      <c r="F789" s="78"/>
    </row>
    <row r="790" spans="2:6" x14ac:dyDescent="0.2">
      <c r="B790" s="23"/>
      <c r="C790" s="23"/>
      <c r="D790" s="37"/>
      <c r="E790" s="37"/>
      <c r="F790" s="78"/>
    </row>
    <row r="791" spans="2:6" x14ac:dyDescent="0.2">
      <c r="B791" s="23"/>
      <c r="C791" s="23"/>
      <c r="D791" s="37"/>
      <c r="E791" s="37"/>
      <c r="F791" s="78"/>
    </row>
    <row r="792" spans="2:6" x14ac:dyDescent="0.2">
      <c r="B792" s="23"/>
      <c r="C792" s="23"/>
      <c r="D792" s="37"/>
      <c r="E792" s="37"/>
      <c r="F792" s="78"/>
    </row>
    <row r="793" spans="2:6" x14ac:dyDescent="0.2">
      <c r="B793" s="23"/>
      <c r="C793" s="23"/>
      <c r="D793" s="37"/>
      <c r="E793" s="37"/>
      <c r="F793" s="78"/>
    </row>
    <row r="794" spans="2:6" x14ac:dyDescent="0.2">
      <c r="B794" s="23"/>
      <c r="C794" s="23"/>
      <c r="D794" s="37"/>
      <c r="E794" s="37"/>
      <c r="F794" s="78"/>
    </row>
    <row r="795" spans="2:6" x14ac:dyDescent="0.2">
      <c r="B795" s="23"/>
      <c r="C795" s="23"/>
      <c r="D795" s="37"/>
      <c r="E795" s="37"/>
      <c r="F795" s="78"/>
    </row>
    <row r="796" spans="2:6" x14ac:dyDescent="0.2">
      <c r="B796" s="23"/>
      <c r="C796" s="23"/>
      <c r="D796" s="37"/>
      <c r="E796" s="37"/>
      <c r="F796" s="78"/>
    </row>
    <row r="797" spans="2:6" x14ac:dyDescent="0.2">
      <c r="B797" s="23"/>
      <c r="C797" s="23"/>
      <c r="D797" s="37"/>
      <c r="E797" s="37"/>
      <c r="F797" s="78"/>
    </row>
    <row r="798" spans="2:6" x14ac:dyDescent="0.2">
      <c r="B798" s="23"/>
      <c r="C798" s="23"/>
      <c r="D798" s="37"/>
      <c r="E798" s="37"/>
      <c r="F798" s="78"/>
    </row>
    <row r="799" spans="2:6" x14ac:dyDescent="0.2">
      <c r="B799" s="23"/>
      <c r="C799" s="23"/>
      <c r="D799" s="37"/>
      <c r="E799" s="37"/>
      <c r="F799" s="78"/>
    </row>
    <row r="800" spans="2:6" x14ac:dyDescent="0.2">
      <c r="B800" s="23"/>
      <c r="C800" s="23"/>
      <c r="D800" s="37"/>
      <c r="E800" s="37"/>
      <c r="F800" s="78"/>
    </row>
    <row r="801" spans="2:6" x14ac:dyDescent="0.2">
      <c r="B801" s="23"/>
      <c r="C801" s="23"/>
      <c r="D801" s="37"/>
      <c r="E801" s="37"/>
      <c r="F801" s="78"/>
    </row>
    <row r="802" spans="2:6" x14ac:dyDescent="0.2">
      <c r="B802" s="23"/>
      <c r="C802" s="23"/>
      <c r="D802" s="37"/>
      <c r="E802" s="37"/>
      <c r="F802" s="78"/>
    </row>
    <row r="803" spans="2:6" x14ac:dyDescent="0.2">
      <c r="B803" s="23"/>
      <c r="C803" s="23"/>
      <c r="D803" s="37"/>
      <c r="E803" s="37"/>
      <c r="F803" s="78"/>
    </row>
    <row r="804" spans="2:6" x14ac:dyDescent="0.2">
      <c r="B804" s="23"/>
      <c r="C804" s="23"/>
      <c r="D804" s="37"/>
      <c r="E804" s="37"/>
      <c r="F804" s="78"/>
    </row>
    <row r="805" spans="2:6" x14ac:dyDescent="0.2">
      <c r="B805" s="23"/>
      <c r="C805" s="23"/>
      <c r="D805" s="37"/>
      <c r="E805" s="37"/>
      <c r="F805" s="78"/>
    </row>
    <row r="806" spans="2:6" x14ac:dyDescent="0.2">
      <c r="B806" s="23"/>
      <c r="C806" s="23"/>
      <c r="D806" s="37"/>
      <c r="E806" s="37"/>
      <c r="F806" s="78"/>
    </row>
    <row r="807" spans="2:6" x14ac:dyDescent="0.2">
      <c r="B807" s="23"/>
      <c r="C807" s="23"/>
      <c r="D807" s="37"/>
      <c r="E807" s="37"/>
      <c r="F807" s="78"/>
    </row>
    <row r="808" spans="2:6" x14ac:dyDescent="0.2">
      <c r="B808" s="23"/>
      <c r="C808" s="23"/>
      <c r="D808" s="37"/>
      <c r="E808" s="37"/>
      <c r="F808" s="78"/>
    </row>
    <row r="809" spans="2:6" x14ac:dyDescent="0.2">
      <c r="B809" s="23"/>
      <c r="C809" s="23"/>
      <c r="D809" s="37"/>
      <c r="E809" s="37"/>
      <c r="F809" s="78"/>
    </row>
    <row r="810" spans="2:6" x14ac:dyDescent="0.2">
      <c r="B810" s="23"/>
      <c r="C810" s="23"/>
      <c r="D810" s="37"/>
      <c r="E810" s="37"/>
      <c r="F810" s="78"/>
    </row>
    <row r="811" spans="2:6" x14ac:dyDescent="0.2">
      <c r="B811" s="23"/>
      <c r="C811" s="23"/>
      <c r="D811" s="37"/>
      <c r="E811" s="37"/>
      <c r="F811" s="78"/>
    </row>
    <row r="812" spans="2:6" x14ac:dyDescent="0.2">
      <c r="B812" s="23"/>
      <c r="C812" s="23"/>
      <c r="D812" s="37"/>
      <c r="E812" s="37"/>
      <c r="F812" s="37"/>
    </row>
    <row r="813" spans="2:6" x14ac:dyDescent="0.2">
      <c r="B813" s="23"/>
      <c r="C813" s="23"/>
      <c r="D813" s="37"/>
      <c r="E813" s="37"/>
      <c r="F813" s="37"/>
    </row>
    <row r="814" spans="2:6" x14ac:dyDescent="0.2">
      <c r="B814" s="23"/>
      <c r="C814" s="23"/>
      <c r="D814" s="37"/>
      <c r="E814" s="37"/>
    </row>
    <row r="815" spans="2:6" x14ac:dyDescent="0.2">
      <c r="B815" s="23"/>
      <c r="C815" s="23"/>
      <c r="D815" s="37"/>
      <c r="E815" s="37"/>
    </row>
    <row r="816" spans="2:6" x14ac:dyDescent="0.2">
      <c r="B816" s="23"/>
      <c r="C816" s="23"/>
      <c r="D816" s="37"/>
      <c r="E816" s="37"/>
    </row>
    <row r="817" spans="2:5" x14ac:dyDescent="0.2">
      <c r="B817" s="23"/>
      <c r="C817" s="23"/>
      <c r="D817" s="37"/>
      <c r="E817" s="37"/>
    </row>
    <row r="818" spans="2:5" x14ac:dyDescent="0.2">
      <c r="B818" s="23"/>
      <c r="C818" s="23"/>
      <c r="D818" s="37"/>
      <c r="E818" s="37"/>
    </row>
    <row r="819" spans="2:5" x14ac:dyDescent="0.2">
      <c r="B819" s="23"/>
      <c r="C819" s="23"/>
      <c r="D819" s="37"/>
      <c r="E819" s="37"/>
    </row>
    <row r="820" spans="2:5" x14ac:dyDescent="0.2">
      <c r="B820" s="23"/>
      <c r="C820" s="23"/>
      <c r="D820" s="37"/>
      <c r="E820" s="37"/>
    </row>
    <row r="821" spans="2:5" x14ac:dyDescent="0.2">
      <c r="B821" s="23"/>
      <c r="C821" s="23"/>
      <c r="D821" s="37"/>
      <c r="E821" s="37"/>
    </row>
    <row r="822" spans="2:5" x14ac:dyDescent="0.2">
      <c r="B822" s="23"/>
      <c r="C822" s="23"/>
      <c r="D822" s="37"/>
      <c r="E822" s="37"/>
    </row>
    <row r="823" spans="2:5" x14ac:dyDescent="0.2">
      <c r="B823" s="23"/>
      <c r="C823" s="23"/>
      <c r="D823" s="37"/>
      <c r="E823" s="37"/>
    </row>
    <row r="824" spans="2:5" x14ac:dyDescent="0.2">
      <c r="B824" s="23"/>
      <c r="C824" s="23"/>
      <c r="D824" s="37"/>
      <c r="E824" s="37"/>
    </row>
    <row r="825" spans="2:5" x14ac:dyDescent="0.2">
      <c r="B825" s="23"/>
      <c r="C825" s="23"/>
      <c r="D825" s="37"/>
      <c r="E825" s="37"/>
    </row>
    <row r="826" spans="2:5" x14ac:dyDescent="0.2">
      <c r="B826" s="23"/>
      <c r="C826" s="23"/>
      <c r="D826" s="37"/>
      <c r="E826" s="37"/>
    </row>
    <row r="827" spans="2:5" x14ac:dyDescent="0.2">
      <c r="B827" s="23"/>
      <c r="C827" s="23"/>
      <c r="D827" s="37"/>
      <c r="E827" s="37"/>
    </row>
    <row r="828" spans="2:5" x14ac:dyDescent="0.2">
      <c r="B828" s="23"/>
      <c r="C828" s="23"/>
      <c r="D828" s="37"/>
      <c r="E828" s="37"/>
    </row>
    <row r="829" spans="2:5" x14ac:dyDescent="0.2">
      <c r="B829" s="23"/>
      <c r="C829" s="23"/>
      <c r="D829" s="37"/>
      <c r="E829" s="37"/>
    </row>
    <row r="830" spans="2:5" x14ac:dyDescent="0.2">
      <c r="B830" s="23"/>
      <c r="C830" s="23"/>
      <c r="D830" s="37"/>
      <c r="E830" s="37"/>
    </row>
    <row r="831" spans="2:5" x14ac:dyDescent="0.2">
      <c r="B831" s="23"/>
      <c r="C831" s="23"/>
      <c r="D831" s="37"/>
      <c r="E831" s="37"/>
    </row>
    <row r="832" spans="2:5" x14ac:dyDescent="0.2">
      <c r="B832" s="23"/>
      <c r="C832" s="23"/>
      <c r="D832" s="37"/>
      <c r="E832" s="37"/>
    </row>
    <row r="833" spans="2:5" x14ac:dyDescent="0.2">
      <c r="B833" s="23"/>
      <c r="C833" s="23"/>
      <c r="D833" s="37"/>
      <c r="E833" s="37"/>
    </row>
    <row r="834" spans="2:5" x14ac:dyDescent="0.2">
      <c r="B834" s="23"/>
      <c r="C834" s="23"/>
      <c r="D834" s="37"/>
      <c r="E834" s="37"/>
    </row>
    <row r="835" spans="2:5" x14ac:dyDescent="0.2">
      <c r="B835" s="23"/>
      <c r="C835" s="23"/>
      <c r="D835" s="37"/>
      <c r="E835" s="37"/>
    </row>
    <row r="836" spans="2:5" x14ac:dyDescent="0.2">
      <c r="B836" s="23"/>
      <c r="C836" s="23"/>
      <c r="D836" s="37"/>
      <c r="E836" s="37"/>
    </row>
    <row r="837" spans="2:5" x14ac:dyDescent="0.2">
      <c r="B837" s="23"/>
      <c r="C837" s="23"/>
      <c r="D837" s="37"/>
      <c r="E837" s="37"/>
    </row>
    <row r="838" spans="2:5" x14ac:dyDescent="0.2">
      <c r="B838" s="23"/>
      <c r="C838" s="23"/>
      <c r="D838" s="37"/>
      <c r="E838" s="37"/>
    </row>
    <row r="839" spans="2:5" x14ac:dyDescent="0.2">
      <c r="B839" s="23"/>
      <c r="C839" s="23"/>
      <c r="D839" s="37"/>
      <c r="E839" s="37"/>
    </row>
    <row r="840" spans="2:5" x14ac:dyDescent="0.2">
      <c r="B840" s="23"/>
      <c r="C840" s="23"/>
      <c r="D840" s="37"/>
      <c r="E840" s="37"/>
    </row>
    <row r="841" spans="2:5" x14ac:dyDescent="0.2">
      <c r="B841" s="23"/>
      <c r="C841" s="23"/>
      <c r="D841" s="37"/>
      <c r="E841" s="37"/>
    </row>
    <row r="842" spans="2:5" x14ac:dyDescent="0.2">
      <c r="B842" s="23"/>
      <c r="C842" s="23"/>
      <c r="D842" s="37"/>
      <c r="E842" s="37"/>
    </row>
    <row r="843" spans="2:5" x14ac:dyDescent="0.2">
      <c r="B843" s="23"/>
      <c r="C843" s="23"/>
      <c r="D843" s="37"/>
      <c r="E843" s="37"/>
    </row>
    <row r="844" spans="2:5" x14ac:dyDescent="0.2">
      <c r="B844" s="23"/>
      <c r="C844" s="23"/>
      <c r="D844" s="37"/>
      <c r="E844" s="37"/>
    </row>
    <row r="845" spans="2:5" x14ac:dyDescent="0.2">
      <c r="B845" s="23"/>
      <c r="C845" s="23"/>
      <c r="D845" s="37"/>
      <c r="E845" s="37"/>
    </row>
    <row r="846" spans="2:5" x14ac:dyDescent="0.2">
      <c r="B846" s="23"/>
      <c r="C846" s="23"/>
      <c r="D846" s="37"/>
      <c r="E846" s="37"/>
    </row>
    <row r="847" spans="2:5" x14ac:dyDescent="0.2">
      <c r="B847" s="23"/>
      <c r="C847" s="23"/>
      <c r="D847" s="37"/>
      <c r="E847" s="37"/>
    </row>
    <row r="848" spans="2:5" x14ac:dyDescent="0.2">
      <c r="B848" s="23"/>
      <c r="C848" s="23"/>
      <c r="D848" s="37"/>
      <c r="E848" s="37"/>
    </row>
    <row r="849" spans="2:5" x14ac:dyDescent="0.2">
      <c r="B849" s="23"/>
      <c r="C849" s="23"/>
      <c r="D849" s="37"/>
      <c r="E849" s="37"/>
    </row>
    <row r="850" spans="2:5" x14ac:dyDescent="0.2">
      <c r="B850" s="23"/>
      <c r="C850" s="23"/>
      <c r="D850" s="37"/>
      <c r="E850" s="37"/>
    </row>
    <row r="851" spans="2:5" x14ac:dyDescent="0.2">
      <c r="B851" s="23"/>
      <c r="C851" s="23"/>
      <c r="D851" s="37"/>
      <c r="E851" s="37"/>
    </row>
    <row r="852" spans="2:5" x14ac:dyDescent="0.2">
      <c r="B852" s="23"/>
      <c r="C852" s="23"/>
      <c r="D852" s="37"/>
      <c r="E852" s="37"/>
    </row>
    <row r="853" spans="2:5" x14ac:dyDescent="0.2">
      <c r="B853" s="23"/>
      <c r="C853" s="23"/>
      <c r="D853" s="37"/>
      <c r="E853" s="37"/>
    </row>
    <row r="854" spans="2:5" x14ac:dyDescent="0.2">
      <c r="B854" s="23"/>
      <c r="C854" s="23"/>
      <c r="D854" s="37"/>
      <c r="E854" s="37"/>
    </row>
    <row r="855" spans="2:5" x14ac:dyDescent="0.2">
      <c r="B855" s="23"/>
      <c r="C855" s="23"/>
      <c r="D855" s="37"/>
      <c r="E855" s="37"/>
    </row>
    <row r="856" spans="2:5" x14ac:dyDescent="0.2">
      <c r="B856" s="23"/>
      <c r="C856" s="23"/>
      <c r="D856" s="37"/>
      <c r="E856" s="37"/>
    </row>
    <row r="857" spans="2:5" x14ac:dyDescent="0.2">
      <c r="B857" s="23"/>
      <c r="C857" s="23"/>
      <c r="D857" s="37"/>
      <c r="E857" s="37"/>
    </row>
    <row r="858" spans="2:5" x14ac:dyDescent="0.2">
      <c r="B858" s="23"/>
      <c r="C858" s="23"/>
      <c r="D858" s="37"/>
      <c r="E858" s="37"/>
    </row>
    <row r="859" spans="2:5" x14ac:dyDescent="0.2">
      <c r="B859" s="23"/>
      <c r="C859" s="23"/>
      <c r="D859" s="37"/>
      <c r="E859" s="37"/>
    </row>
    <row r="860" spans="2:5" x14ac:dyDescent="0.2">
      <c r="B860" s="23"/>
      <c r="C860" s="23"/>
      <c r="D860" s="37"/>
      <c r="E860" s="37"/>
    </row>
    <row r="861" spans="2:5" x14ac:dyDescent="0.2">
      <c r="B861" s="23"/>
      <c r="C861" s="23"/>
      <c r="D861" s="37"/>
      <c r="E861" s="37"/>
    </row>
    <row r="862" spans="2:5" x14ac:dyDescent="0.2">
      <c r="B862" s="23"/>
      <c r="C862" s="23"/>
      <c r="D862" s="37"/>
      <c r="E862" s="37"/>
    </row>
    <row r="863" spans="2:5" x14ac:dyDescent="0.2">
      <c r="B863" s="23"/>
      <c r="C863" s="23"/>
      <c r="D863" s="37"/>
      <c r="E863" s="37"/>
    </row>
    <row r="864" spans="2:5" x14ac:dyDescent="0.2">
      <c r="B864" s="23"/>
      <c r="C864" s="23"/>
      <c r="D864" s="37"/>
      <c r="E864" s="37"/>
    </row>
    <row r="865" spans="2:5" x14ac:dyDescent="0.2">
      <c r="B865" s="23"/>
      <c r="C865" s="23"/>
      <c r="D865" s="37"/>
      <c r="E865" s="37"/>
    </row>
    <row r="866" spans="2:5" x14ac:dyDescent="0.2">
      <c r="B866" s="23"/>
      <c r="C866" s="23"/>
      <c r="D866" s="37"/>
      <c r="E866" s="37"/>
    </row>
    <row r="867" spans="2:5" x14ac:dyDescent="0.2">
      <c r="B867" s="23"/>
      <c r="C867" s="23"/>
      <c r="D867" s="37"/>
      <c r="E867" s="37"/>
    </row>
    <row r="868" spans="2:5" x14ac:dyDescent="0.2">
      <c r="B868" s="23"/>
      <c r="C868" s="23"/>
      <c r="D868" s="37"/>
      <c r="E868" s="37"/>
    </row>
    <row r="869" spans="2:5" x14ac:dyDescent="0.2">
      <c r="B869" s="23"/>
      <c r="C869" s="23"/>
      <c r="D869" s="37"/>
      <c r="E869" s="37"/>
    </row>
    <row r="870" spans="2:5" x14ac:dyDescent="0.2">
      <c r="B870" s="23"/>
      <c r="C870" s="23"/>
      <c r="D870" s="37"/>
      <c r="E870" s="37"/>
    </row>
    <row r="871" spans="2:5" x14ac:dyDescent="0.2">
      <c r="B871" s="23"/>
      <c r="C871" s="23"/>
      <c r="D871" s="37"/>
      <c r="E871" s="37"/>
    </row>
    <row r="872" spans="2:5" x14ac:dyDescent="0.2">
      <c r="B872" s="23"/>
      <c r="C872" s="23"/>
      <c r="D872" s="37"/>
      <c r="E872" s="37"/>
    </row>
    <row r="873" spans="2:5" x14ac:dyDescent="0.2">
      <c r="B873" s="23"/>
      <c r="C873" s="23"/>
      <c r="D873" s="37"/>
      <c r="E873" s="37"/>
    </row>
    <row r="874" spans="2:5" x14ac:dyDescent="0.2">
      <c r="B874" s="23"/>
      <c r="C874" s="23"/>
      <c r="D874" s="37"/>
      <c r="E874" s="37"/>
    </row>
    <row r="875" spans="2:5" x14ac:dyDescent="0.2">
      <c r="B875" s="23"/>
      <c r="C875" s="23"/>
      <c r="D875" s="37"/>
      <c r="E875" s="37"/>
    </row>
    <row r="876" spans="2:5" x14ac:dyDescent="0.2">
      <c r="B876" s="23"/>
      <c r="C876" s="23"/>
      <c r="D876" s="37"/>
      <c r="E876" s="37"/>
    </row>
    <row r="877" spans="2:5" x14ac:dyDescent="0.2">
      <c r="B877" s="23"/>
      <c r="C877" s="23"/>
      <c r="D877" s="37"/>
      <c r="E877" s="37"/>
    </row>
    <row r="878" spans="2:5" x14ac:dyDescent="0.2">
      <c r="B878" s="23"/>
      <c r="C878" s="23"/>
      <c r="D878" s="37"/>
      <c r="E878" s="37"/>
    </row>
    <row r="879" spans="2:5" x14ac:dyDescent="0.2">
      <c r="B879" s="23"/>
      <c r="C879" s="23"/>
      <c r="D879" s="37"/>
      <c r="E879" s="37"/>
    </row>
    <row r="880" spans="2:5" x14ac:dyDescent="0.2">
      <c r="B880" s="23"/>
      <c r="C880" s="23"/>
      <c r="D880" s="37"/>
      <c r="E880" s="37"/>
    </row>
    <row r="881" spans="2:5" x14ac:dyDescent="0.2">
      <c r="B881" s="23"/>
      <c r="C881" s="23"/>
      <c r="D881" s="37"/>
      <c r="E881" s="37"/>
    </row>
    <row r="882" spans="2:5" x14ac:dyDescent="0.2">
      <c r="B882" s="23"/>
      <c r="C882" s="23"/>
      <c r="D882" s="37"/>
      <c r="E882" s="37"/>
    </row>
    <row r="883" spans="2:5" x14ac:dyDescent="0.2">
      <c r="B883" s="23"/>
      <c r="C883" s="23"/>
      <c r="D883" s="37"/>
      <c r="E883" s="37"/>
    </row>
    <row r="884" spans="2:5" x14ac:dyDescent="0.2">
      <c r="B884" s="23"/>
      <c r="C884" s="23"/>
      <c r="D884" s="37"/>
      <c r="E884" s="37"/>
    </row>
    <row r="885" spans="2:5" x14ac:dyDescent="0.2">
      <c r="B885" s="23"/>
      <c r="C885" s="23"/>
      <c r="D885" s="37"/>
      <c r="E885" s="37"/>
    </row>
    <row r="886" spans="2:5" x14ac:dyDescent="0.2">
      <c r="B886" s="23"/>
      <c r="C886" s="23"/>
      <c r="D886" s="37"/>
      <c r="E886" s="37"/>
    </row>
    <row r="887" spans="2:5" x14ac:dyDescent="0.2">
      <c r="B887" s="23"/>
      <c r="C887" s="23"/>
      <c r="D887" s="37"/>
      <c r="E887" s="37"/>
    </row>
    <row r="888" spans="2:5" x14ac:dyDescent="0.2">
      <c r="B888" s="23"/>
      <c r="C888" s="23"/>
      <c r="D888" s="37"/>
      <c r="E888" s="37"/>
    </row>
    <row r="889" spans="2:5" x14ac:dyDescent="0.2">
      <c r="B889" s="23"/>
      <c r="C889" s="23"/>
      <c r="D889" s="37"/>
      <c r="E889" s="37"/>
    </row>
    <row r="890" spans="2:5" x14ac:dyDescent="0.2">
      <c r="B890" s="23"/>
      <c r="C890" s="23"/>
      <c r="D890" s="37"/>
      <c r="E890" s="37"/>
    </row>
    <row r="891" spans="2:5" x14ac:dyDescent="0.2">
      <c r="B891" s="23"/>
      <c r="C891" s="23"/>
      <c r="D891" s="37"/>
      <c r="E891" s="37"/>
    </row>
    <row r="892" spans="2:5" x14ac:dyDescent="0.2">
      <c r="B892" s="23"/>
      <c r="C892" s="23"/>
      <c r="D892" s="37"/>
      <c r="E892" s="37"/>
    </row>
    <row r="893" spans="2:5" x14ac:dyDescent="0.2">
      <c r="B893" s="23"/>
      <c r="C893" s="23"/>
      <c r="D893" s="37"/>
      <c r="E893" s="37"/>
    </row>
    <row r="894" spans="2:5" x14ac:dyDescent="0.2">
      <c r="B894" s="23"/>
      <c r="C894" s="23"/>
      <c r="D894" s="37"/>
      <c r="E894" s="37"/>
    </row>
    <row r="895" spans="2:5" x14ac:dyDescent="0.2">
      <c r="B895" s="23"/>
      <c r="C895" s="23"/>
      <c r="D895" s="37"/>
      <c r="E895" s="37"/>
    </row>
    <row r="896" spans="2:5" x14ac:dyDescent="0.2">
      <c r="B896" s="23"/>
      <c r="C896" s="23"/>
      <c r="D896" s="37"/>
      <c r="E896" s="37"/>
    </row>
    <row r="897" spans="2:5" x14ac:dyDescent="0.2">
      <c r="B897" s="23"/>
      <c r="C897" s="23"/>
      <c r="D897" s="37"/>
      <c r="E897" s="37"/>
    </row>
    <row r="898" spans="2:5" x14ac:dyDescent="0.2">
      <c r="B898" s="23"/>
      <c r="C898" s="23"/>
      <c r="D898" s="37"/>
      <c r="E898" s="37"/>
    </row>
    <row r="899" spans="2:5" x14ac:dyDescent="0.2">
      <c r="B899" s="23"/>
      <c r="C899" s="23"/>
      <c r="D899" s="37"/>
      <c r="E899" s="37"/>
    </row>
    <row r="900" spans="2:5" x14ac:dyDescent="0.2">
      <c r="B900" s="23"/>
      <c r="C900" s="23"/>
      <c r="D900" s="37"/>
      <c r="E900" s="37"/>
    </row>
    <row r="901" spans="2:5" x14ac:dyDescent="0.2">
      <c r="B901" s="23"/>
      <c r="C901" s="23"/>
      <c r="D901" s="37"/>
      <c r="E901" s="37"/>
    </row>
    <row r="902" spans="2:5" x14ac:dyDescent="0.2">
      <c r="B902" s="23"/>
      <c r="C902" s="23"/>
      <c r="D902" s="37"/>
      <c r="E902" s="37"/>
    </row>
    <row r="903" spans="2:5" x14ac:dyDescent="0.2">
      <c r="B903" s="23"/>
      <c r="C903" s="23"/>
      <c r="D903" s="37"/>
      <c r="E903" s="37"/>
    </row>
    <row r="904" spans="2:5" x14ac:dyDescent="0.2">
      <c r="B904" s="23"/>
      <c r="C904" s="23"/>
      <c r="D904" s="37"/>
      <c r="E904" s="37"/>
    </row>
    <row r="905" spans="2:5" x14ac:dyDescent="0.2">
      <c r="B905" s="23"/>
      <c r="C905" s="23"/>
      <c r="D905" s="37"/>
      <c r="E905" s="37"/>
    </row>
    <row r="906" spans="2:5" x14ac:dyDescent="0.2">
      <c r="B906" s="23"/>
      <c r="C906" s="23"/>
      <c r="D906" s="37"/>
      <c r="E906" s="37"/>
    </row>
    <row r="907" spans="2:5" x14ac:dyDescent="0.2">
      <c r="B907" s="23"/>
      <c r="C907" s="23"/>
      <c r="D907" s="37"/>
      <c r="E907" s="37"/>
    </row>
    <row r="908" spans="2:5" x14ac:dyDescent="0.2">
      <c r="B908" s="23"/>
      <c r="C908" s="23"/>
      <c r="D908" s="37"/>
      <c r="E908" s="37"/>
    </row>
    <row r="909" spans="2:5" x14ac:dyDescent="0.2">
      <c r="B909" s="23"/>
      <c r="C909" s="23"/>
      <c r="D909" s="37"/>
      <c r="E909" s="37"/>
    </row>
    <row r="910" spans="2:5" x14ac:dyDescent="0.2">
      <c r="B910" s="23"/>
      <c r="C910" s="23"/>
      <c r="D910" s="37"/>
      <c r="E910" s="37"/>
    </row>
    <row r="911" spans="2:5" x14ac:dyDescent="0.2">
      <c r="B911" s="23"/>
      <c r="C911" s="23"/>
      <c r="D911" s="37"/>
      <c r="E911" s="37"/>
    </row>
    <row r="912" spans="2:5" x14ac:dyDescent="0.2">
      <c r="B912" s="23"/>
      <c r="C912" s="23"/>
      <c r="D912" s="37"/>
      <c r="E912" s="37"/>
    </row>
    <row r="913" spans="2:5" x14ac:dyDescent="0.2">
      <c r="B913" s="23"/>
      <c r="C913" s="23"/>
      <c r="D913" s="37"/>
      <c r="E913" s="37"/>
    </row>
    <row r="914" spans="2:5" x14ac:dyDescent="0.2">
      <c r="B914" s="23"/>
      <c r="C914" s="23"/>
      <c r="D914" s="37"/>
      <c r="E914" s="37"/>
    </row>
    <row r="915" spans="2:5" x14ac:dyDescent="0.2">
      <c r="B915" s="23"/>
      <c r="C915" s="23"/>
      <c r="D915" s="37"/>
      <c r="E915" s="37"/>
    </row>
    <row r="916" spans="2:5" x14ac:dyDescent="0.2">
      <c r="B916" s="23"/>
      <c r="C916" s="23"/>
      <c r="D916" s="37"/>
      <c r="E916" s="37"/>
    </row>
    <row r="917" spans="2:5" x14ac:dyDescent="0.2">
      <c r="B917" s="23"/>
      <c r="C917" s="23"/>
      <c r="D917" s="37"/>
      <c r="E917" s="37"/>
    </row>
    <row r="918" spans="2:5" x14ac:dyDescent="0.2">
      <c r="B918" s="23"/>
      <c r="C918" s="23"/>
      <c r="D918" s="37"/>
      <c r="E918" s="37"/>
    </row>
    <row r="919" spans="2:5" x14ac:dyDescent="0.2">
      <c r="B919" s="23"/>
      <c r="C919" s="23"/>
      <c r="D919" s="37"/>
      <c r="E919" s="37"/>
    </row>
    <row r="920" spans="2:5" x14ac:dyDescent="0.2">
      <c r="B920" s="23"/>
      <c r="C920" s="23"/>
      <c r="D920" s="37"/>
      <c r="E920" s="37"/>
    </row>
    <row r="921" spans="2:5" x14ac:dyDescent="0.2">
      <c r="B921" s="23"/>
      <c r="C921" s="23"/>
      <c r="D921" s="37"/>
      <c r="E921" s="37"/>
    </row>
    <row r="922" spans="2:5" x14ac:dyDescent="0.2">
      <c r="B922" s="23"/>
      <c r="C922" s="23"/>
      <c r="D922" s="37"/>
      <c r="E922" s="37"/>
    </row>
    <row r="923" spans="2:5" x14ac:dyDescent="0.2">
      <c r="B923" s="23"/>
      <c r="C923" s="23"/>
      <c r="D923" s="37"/>
      <c r="E923" s="37"/>
    </row>
    <row r="924" spans="2:5" x14ac:dyDescent="0.2">
      <c r="B924" s="23"/>
      <c r="C924" s="23"/>
      <c r="D924" s="37"/>
      <c r="E924" s="37"/>
    </row>
    <row r="925" spans="2:5" x14ac:dyDescent="0.2">
      <c r="B925" s="23"/>
      <c r="C925" s="23"/>
      <c r="D925" s="37"/>
      <c r="E925" s="37"/>
    </row>
    <row r="926" spans="2:5" x14ac:dyDescent="0.2">
      <c r="B926" s="23"/>
      <c r="C926" s="23"/>
      <c r="D926" s="37"/>
      <c r="E926" s="37"/>
    </row>
    <row r="927" spans="2:5" x14ac:dyDescent="0.2">
      <c r="B927" s="23"/>
      <c r="C927" s="23"/>
      <c r="D927" s="37"/>
      <c r="E927" s="37"/>
    </row>
    <row r="928" spans="2:5" x14ac:dyDescent="0.2">
      <c r="B928" s="23"/>
      <c r="C928" s="23"/>
      <c r="D928" s="37"/>
      <c r="E928" s="37"/>
    </row>
    <row r="929" spans="2:5" x14ac:dyDescent="0.2">
      <c r="B929" s="23"/>
      <c r="C929" s="23"/>
      <c r="D929" s="37"/>
      <c r="E929" s="37"/>
    </row>
    <row r="930" spans="2:5" x14ac:dyDescent="0.2">
      <c r="B930" s="23"/>
      <c r="C930" s="23"/>
      <c r="D930" s="37"/>
      <c r="E930" s="37"/>
    </row>
    <row r="931" spans="2:5" x14ac:dyDescent="0.2">
      <c r="B931" s="23"/>
      <c r="C931" s="23"/>
      <c r="D931" s="37"/>
      <c r="E931" s="37"/>
    </row>
    <row r="932" spans="2:5" x14ac:dyDescent="0.2">
      <c r="B932" s="23"/>
      <c r="C932" s="23"/>
      <c r="D932" s="37"/>
      <c r="E932" s="37"/>
    </row>
    <row r="933" spans="2:5" x14ac:dyDescent="0.2">
      <c r="B933" s="23"/>
      <c r="C933" s="23"/>
      <c r="D933" s="37"/>
      <c r="E933" s="37"/>
    </row>
    <row r="934" spans="2:5" x14ac:dyDescent="0.2">
      <c r="B934" s="23"/>
      <c r="C934" s="23"/>
      <c r="D934" s="37"/>
      <c r="E934" s="37"/>
    </row>
    <row r="935" spans="2:5" x14ac:dyDescent="0.2">
      <c r="B935" s="23"/>
      <c r="C935" s="23"/>
      <c r="D935" s="37"/>
      <c r="E935" s="37"/>
    </row>
    <row r="936" spans="2:5" x14ac:dyDescent="0.2">
      <c r="B936" s="23"/>
      <c r="C936" s="23"/>
      <c r="D936" s="37"/>
      <c r="E936" s="37"/>
    </row>
    <row r="937" spans="2:5" x14ac:dyDescent="0.2">
      <c r="B937" s="23"/>
      <c r="C937" s="23"/>
      <c r="D937" s="37"/>
      <c r="E937" s="37"/>
    </row>
    <row r="938" spans="2:5" x14ac:dyDescent="0.2">
      <c r="B938" s="23"/>
      <c r="C938" s="23"/>
      <c r="D938" s="37"/>
      <c r="E938" s="37"/>
    </row>
    <row r="939" spans="2:5" x14ac:dyDescent="0.2">
      <c r="B939" s="23"/>
      <c r="C939" s="23"/>
      <c r="D939" s="37"/>
      <c r="E939" s="37"/>
    </row>
    <row r="940" spans="2:5" x14ac:dyDescent="0.2">
      <c r="B940" s="23"/>
      <c r="C940" s="23"/>
      <c r="D940" s="37"/>
      <c r="E940" s="37"/>
    </row>
    <row r="941" spans="2:5" x14ac:dyDescent="0.2">
      <c r="B941" s="23"/>
      <c r="C941" s="23"/>
      <c r="D941" s="37"/>
      <c r="E941" s="37"/>
    </row>
    <row r="942" spans="2:5" x14ac:dyDescent="0.2">
      <c r="B942" s="23"/>
      <c r="C942" s="23"/>
      <c r="D942" s="37"/>
      <c r="E942" s="37"/>
    </row>
    <row r="943" spans="2:5" x14ac:dyDescent="0.2">
      <c r="B943" s="23"/>
      <c r="C943" s="23"/>
      <c r="D943" s="37"/>
      <c r="E943" s="37"/>
    </row>
    <row r="944" spans="2:5" x14ac:dyDescent="0.2">
      <c r="B944" s="23"/>
      <c r="C944" s="23"/>
      <c r="D944" s="37"/>
      <c r="E944" s="37"/>
    </row>
    <row r="945" spans="2:5" x14ac:dyDescent="0.2">
      <c r="B945" s="23"/>
      <c r="C945" s="23"/>
      <c r="D945" s="37"/>
      <c r="E945" s="37"/>
    </row>
    <row r="946" spans="2:5" x14ac:dyDescent="0.2">
      <c r="B946" s="23"/>
      <c r="C946" s="23"/>
      <c r="D946" s="37"/>
      <c r="E946" s="37"/>
    </row>
    <row r="947" spans="2:5" x14ac:dyDescent="0.2">
      <c r="B947" s="23"/>
      <c r="C947" s="23"/>
      <c r="D947" s="37"/>
      <c r="E947" s="37"/>
    </row>
    <row r="948" spans="2:5" x14ac:dyDescent="0.2">
      <c r="B948" s="23"/>
      <c r="C948" s="23"/>
      <c r="D948" s="37"/>
      <c r="E948" s="37"/>
    </row>
    <row r="949" spans="2:5" x14ac:dyDescent="0.2">
      <c r="B949" s="23"/>
      <c r="C949" s="23"/>
      <c r="D949" s="37"/>
      <c r="E949" s="37"/>
    </row>
    <row r="950" spans="2:5" x14ac:dyDescent="0.2">
      <c r="B950" s="23"/>
      <c r="C950" s="23"/>
      <c r="D950" s="37"/>
      <c r="E950" s="37"/>
    </row>
    <row r="951" spans="2:5" x14ac:dyDescent="0.2">
      <c r="B951" s="23"/>
      <c r="C951" s="23"/>
      <c r="D951" s="37"/>
      <c r="E951" s="37"/>
    </row>
    <row r="952" spans="2:5" x14ac:dyDescent="0.2">
      <c r="B952" s="23"/>
      <c r="C952" s="23"/>
      <c r="D952" s="37"/>
      <c r="E952" s="37"/>
    </row>
    <row r="953" spans="2:5" x14ac:dyDescent="0.2">
      <c r="B953" s="23"/>
      <c r="C953" s="23"/>
      <c r="D953" s="37"/>
      <c r="E953" s="37"/>
    </row>
    <row r="954" spans="2:5" x14ac:dyDescent="0.2">
      <c r="B954" s="23"/>
      <c r="C954" s="23"/>
      <c r="D954" s="37"/>
      <c r="E954" s="37"/>
    </row>
    <row r="955" spans="2:5" x14ac:dyDescent="0.2">
      <c r="B955" s="23"/>
      <c r="C955" s="23"/>
      <c r="D955" s="37"/>
      <c r="E955" s="37"/>
    </row>
    <row r="956" spans="2:5" x14ac:dyDescent="0.2">
      <c r="B956" s="23"/>
      <c r="C956" s="23"/>
      <c r="D956" s="37"/>
      <c r="E956" s="37"/>
    </row>
    <row r="957" spans="2:5" x14ac:dyDescent="0.2">
      <c r="B957" s="23"/>
      <c r="C957" s="23"/>
      <c r="D957" s="37"/>
      <c r="E957" s="37"/>
    </row>
    <row r="958" spans="2:5" x14ac:dyDescent="0.2">
      <c r="B958" s="23"/>
      <c r="C958" s="23"/>
      <c r="D958" s="37"/>
      <c r="E958" s="37"/>
    </row>
    <row r="959" spans="2:5" x14ac:dyDescent="0.2">
      <c r="B959" s="23"/>
      <c r="C959" s="23"/>
      <c r="D959" s="37"/>
      <c r="E959" s="37"/>
    </row>
    <row r="960" spans="2:5" x14ac:dyDescent="0.2">
      <c r="B960" s="23"/>
      <c r="C960" s="23"/>
      <c r="D960" s="37"/>
      <c r="E960" s="37"/>
    </row>
    <row r="961" spans="2:5" x14ac:dyDescent="0.2">
      <c r="B961" s="23"/>
      <c r="C961" s="23"/>
      <c r="D961" s="37"/>
      <c r="E961" s="37"/>
    </row>
    <row r="962" spans="2:5" x14ac:dyDescent="0.2">
      <c r="B962" s="23"/>
      <c r="C962" s="23"/>
      <c r="D962" s="37"/>
      <c r="E962" s="37"/>
    </row>
    <row r="963" spans="2:5" x14ac:dyDescent="0.2">
      <c r="B963" s="23"/>
      <c r="C963" s="23"/>
      <c r="D963" s="37"/>
      <c r="E963" s="37"/>
    </row>
    <row r="964" spans="2:5" x14ac:dyDescent="0.2">
      <c r="B964" s="23"/>
      <c r="C964" s="23"/>
      <c r="D964" s="37"/>
      <c r="E964" s="37"/>
    </row>
    <row r="965" spans="2:5" x14ac:dyDescent="0.2">
      <c r="B965" s="23"/>
      <c r="C965" s="23"/>
      <c r="D965" s="37"/>
      <c r="E965" s="37"/>
    </row>
    <row r="966" spans="2:5" x14ac:dyDescent="0.2">
      <c r="B966" s="23"/>
      <c r="C966" s="23"/>
      <c r="D966" s="37"/>
      <c r="E966" s="37"/>
    </row>
    <row r="967" spans="2:5" x14ac:dyDescent="0.2">
      <c r="B967" s="23"/>
      <c r="C967" s="23"/>
      <c r="D967" s="37"/>
      <c r="E967" s="37"/>
    </row>
    <row r="968" spans="2:5" x14ac:dyDescent="0.2">
      <c r="B968" s="23"/>
      <c r="C968" s="23"/>
      <c r="D968" s="37"/>
      <c r="E968" s="37"/>
    </row>
    <row r="969" spans="2:5" x14ac:dyDescent="0.2">
      <c r="B969" s="23"/>
      <c r="C969" s="23"/>
      <c r="D969" s="37"/>
      <c r="E969" s="37"/>
    </row>
    <row r="970" spans="2:5" x14ac:dyDescent="0.2">
      <c r="B970" s="23"/>
      <c r="C970" s="23"/>
      <c r="D970" s="37"/>
      <c r="E970" s="37"/>
    </row>
    <row r="971" spans="2:5" x14ac:dyDescent="0.2">
      <c r="B971" s="23"/>
      <c r="C971" s="23"/>
      <c r="D971" s="37"/>
      <c r="E971" s="37"/>
    </row>
    <row r="972" spans="2:5" x14ac:dyDescent="0.2">
      <c r="B972" s="23"/>
      <c r="C972" s="23"/>
      <c r="D972" s="37"/>
      <c r="E972" s="37"/>
    </row>
    <row r="973" spans="2:5" x14ac:dyDescent="0.2">
      <c r="B973" s="23"/>
      <c r="C973" s="23"/>
      <c r="D973" s="37"/>
      <c r="E973" s="37"/>
    </row>
    <row r="974" spans="2:5" x14ac:dyDescent="0.2">
      <c r="B974" s="23"/>
      <c r="C974" s="23"/>
      <c r="D974" s="37"/>
      <c r="E974" s="37"/>
    </row>
    <row r="975" spans="2:5" x14ac:dyDescent="0.2">
      <c r="B975" s="23"/>
      <c r="C975" s="23"/>
      <c r="D975" s="37"/>
      <c r="E975" s="37"/>
    </row>
    <row r="976" spans="2:5" x14ac:dyDescent="0.2">
      <c r="B976" s="23"/>
      <c r="C976" s="23"/>
      <c r="D976" s="37"/>
      <c r="E976" s="37"/>
    </row>
    <row r="977" spans="2:5" x14ac:dyDescent="0.2">
      <c r="B977" s="23"/>
      <c r="C977" s="23"/>
      <c r="D977" s="37"/>
      <c r="E977" s="37"/>
    </row>
    <row r="978" spans="2:5" x14ac:dyDescent="0.2">
      <c r="B978" s="23"/>
      <c r="C978" s="23"/>
      <c r="D978" s="37"/>
      <c r="E978" s="37"/>
    </row>
    <row r="979" spans="2:5" x14ac:dyDescent="0.2">
      <c r="B979" s="23"/>
      <c r="C979" s="23"/>
      <c r="D979" s="37"/>
      <c r="E979" s="37"/>
    </row>
    <row r="980" spans="2:5" x14ac:dyDescent="0.2">
      <c r="B980" s="23"/>
      <c r="C980" s="23"/>
      <c r="D980" s="37"/>
      <c r="E980" s="37"/>
    </row>
    <row r="981" spans="2:5" x14ac:dyDescent="0.2">
      <c r="B981" s="23"/>
      <c r="C981" s="23"/>
      <c r="D981" s="37"/>
      <c r="E981" s="37"/>
    </row>
    <row r="982" spans="2:5" x14ac:dyDescent="0.2">
      <c r="B982" s="23"/>
      <c r="C982" s="23"/>
      <c r="D982" s="37"/>
      <c r="E982" s="37"/>
    </row>
    <row r="983" spans="2:5" x14ac:dyDescent="0.2">
      <c r="B983" s="23"/>
      <c r="C983" s="23"/>
      <c r="D983" s="37"/>
      <c r="E983" s="37"/>
    </row>
    <row r="984" spans="2:5" x14ac:dyDescent="0.2">
      <c r="B984" s="23"/>
      <c r="C984" s="23"/>
      <c r="D984" s="37"/>
      <c r="E984" s="37"/>
    </row>
    <row r="985" spans="2:5" x14ac:dyDescent="0.2">
      <c r="B985" s="23"/>
      <c r="C985" s="23"/>
      <c r="D985" s="37"/>
      <c r="E985" s="37"/>
    </row>
    <row r="986" spans="2:5" x14ac:dyDescent="0.2">
      <c r="B986" s="23"/>
      <c r="C986" s="23"/>
      <c r="D986" s="37"/>
      <c r="E986" s="37"/>
    </row>
    <row r="987" spans="2:5" x14ac:dyDescent="0.2">
      <c r="B987" s="23"/>
      <c r="C987" s="23"/>
      <c r="D987" s="37"/>
      <c r="E987" s="37"/>
    </row>
    <row r="988" spans="2:5" x14ac:dyDescent="0.2">
      <c r="B988" s="23"/>
      <c r="C988" s="23"/>
      <c r="D988" s="37"/>
      <c r="E988" s="37"/>
    </row>
    <row r="989" spans="2:5" x14ac:dyDescent="0.2">
      <c r="B989" s="23"/>
      <c r="C989" s="23"/>
      <c r="D989" s="37"/>
      <c r="E989" s="37"/>
    </row>
    <row r="990" spans="2:5" x14ac:dyDescent="0.2">
      <c r="B990" s="23"/>
      <c r="C990" s="23"/>
      <c r="D990" s="37"/>
      <c r="E990" s="37"/>
    </row>
    <row r="991" spans="2:5" x14ac:dyDescent="0.2">
      <c r="B991" s="23"/>
      <c r="C991" s="23"/>
      <c r="D991" s="37"/>
      <c r="E991" s="37"/>
    </row>
    <row r="992" spans="2:5" x14ac:dyDescent="0.2">
      <c r="B992" s="23"/>
      <c r="C992" s="23"/>
      <c r="D992" s="37"/>
      <c r="E992" s="37"/>
    </row>
    <row r="993" spans="2:5" x14ac:dyDescent="0.2">
      <c r="B993" s="23"/>
      <c r="C993" s="23"/>
      <c r="D993" s="37"/>
      <c r="E993" s="37"/>
    </row>
    <row r="994" spans="2:5" x14ac:dyDescent="0.2">
      <c r="B994" s="23"/>
      <c r="C994" s="23"/>
      <c r="D994" s="37"/>
      <c r="E994" s="37"/>
    </row>
    <row r="995" spans="2:5" x14ac:dyDescent="0.2">
      <c r="B995" s="23"/>
      <c r="C995" s="23"/>
      <c r="D995" s="37"/>
      <c r="E995" s="37"/>
    </row>
    <row r="996" spans="2:5" x14ac:dyDescent="0.2">
      <c r="B996" s="23"/>
      <c r="C996" s="23"/>
      <c r="D996" s="37"/>
      <c r="E996" s="37"/>
    </row>
    <row r="997" spans="2:5" x14ac:dyDescent="0.2">
      <c r="B997" s="23"/>
      <c r="C997" s="23"/>
      <c r="D997" s="37"/>
      <c r="E997" s="37"/>
    </row>
    <row r="998" spans="2:5" x14ac:dyDescent="0.2">
      <c r="D998" s="37"/>
      <c r="E998" s="37"/>
    </row>
    <row r="999" spans="2:5" x14ac:dyDescent="0.2">
      <c r="D999" s="37"/>
      <c r="E999" s="37"/>
    </row>
    <row r="1000" spans="2:5" x14ac:dyDescent="0.2">
      <c r="D1000" s="37"/>
      <c r="E1000" s="37"/>
    </row>
    <row r="1001" spans="2:5" x14ac:dyDescent="0.2">
      <c r="D1001" s="37"/>
      <c r="E1001" s="37"/>
    </row>
    <row r="1002" spans="2:5" x14ac:dyDescent="0.2">
      <c r="D1002" s="37"/>
      <c r="E1002" s="37"/>
    </row>
    <row r="1003" spans="2:5" x14ac:dyDescent="0.2">
      <c r="D1003" s="37"/>
      <c r="E1003" s="37"/>
    </row>
    <row r="1004" spans="2:5" x14ac:dyDescent="0.2">
      <c r="D1004" s="37"/>
      <c r="E1004" s="37"/>
    </row>
    <row r="1005" spans="2:5" x14ac:dyDescent="0.2">
      <c r="D1005" s="37"/>
      <c r="E1005" s="37"/>
    </row>
    <row r="1006" spans="2:5" x14ac:dyDescent="0.2">
      <c r="D1006" s="37"/>
      <c r="E1006" s="37"/>
    </row>
    <row r="1007" spans="2:5" x14ac:dyDescent="0.2">
      <c r="D1007" s="37"/>
      <c r="E1007" s="37"/>
    </row>
    <row r="1008" spans="2:5" x14ac:dyDescent="0.2">
      <c r="D1008" s="37"/>
      <c r="E1008" s="37"/>
    </row>
    <row r="1009" spans="4:5" x14ac:dyDescent="0.2">
      <c r="D1009" s="37"/>
      <c r="E1009" s="37"/>
    </row>
  </sheetData>
  <mergeCells count="11">
    <mergeCell ref="A395:B395"/>
    <mergeCell ref="A498:B498"/>
    <mergeCell ref="A5:B5"/>
    <mergeCell ref="A328:B328"/>
    <mergeCell ref="A345:B345"/>
    <mergeCell ref="A454:B454"/>
    <mergeCell ref="A424:B424"/>
    <mergeCell ref="A219:B219"/>
    <mergeCell ref="A195:B195"/>
    <mergeCell ref="A220:B220"/>
    <mergeCell ref="A149:B14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3" workbookViewId="0">
      <selection activeCell="D28" sqref="D28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0.42578125" customWidth="1"/>
    <col min="5" max="5" width="10.85546875" customWidth="1"/>
  </cols>
  <sheetData>
    <row r="1" spans="1:5" ht="15.75" x14ac:dyDescent="0.25">
      <c r="A1" s="873" t="s">
        <v>416</v>
      </c>
      <c r="B1" s="873"/>
      <c r="C1" s="873"/>
      <c r="D1" s="873"/>
      <c r="E1" s="873"/>
    </row>
    <row r="2" spans="1:5" ht="13.5" thickBot="1" x14ac:dyDescent="0.25">
      <c r="A2" s="464"/>
      <c r="B2" s="465"/>
      <c r="C2" s="466"/>
      <c r="D2" s="464"/>
      <c r="E2" s="464"/>
    </row>
    <row r="3" spans="1:5" ht="25.5" x14ac:dyDescent="0.2">
      <c r="A3" s="467" t="s">
        <v>7</v>
      </c>
      <c r="B3" s="468" t="s">
        <v>315</v>
      </c>
      <c r="C3" s="468" t="s">
        <v>483</v>
      </c>
      <c r="D3" s="468" t="s">
        <v>436</v>
      </c>
      <c r="E3" s="810" t="s">
        <v>437</v>
      </c>
    </row>
    <row r="4" spans="1:5" ht="13.5" thickBot="1" x14ac:dyDescent="0.25">
      <c r="A4" s="469">
        <v>1</v>
      </c>
      <c r="B4" s="470">
        <v>2</v>
      </c>
      <c r="C4" s="471">
        <v>3</v>
      </c>
      <c r="D4" s="472">
        <v>4</v>
      </c>
      <c r="E4" s="473">
        <v>5</v>
      </c>
    </row>
    <row r="5" spans="1:5" ht="26.25" thickBot="1" x14ac:dyDescent="0.25">
      <c r="A5" s="474"/>
      <c r="B5" s="475" t="s">
        <v>316</v>
      </c>
      <c r="C5" s="476">
        <f>C6+C12+C15</f>
        <v>16705800</v>
      </c>
      <c r="D5" s="476">
        <f>D6+D12+D15</f>
        <v>8713500</v>
      </c>
      <c r="E5" s="477">
        <f>E6+E12</f>
        <v>8683500</v>
      </c>
    </row>
    <row r="6" spans="1:5" ht="26.25" thickBot="1" x14ac:dyDescent="0.25">
      <c r="A6" s="478">
        <v>6</v>
      </c>
      <c r="B6" s="479" t="s">
        <v>6</v>
      </c>
      <c r="C6" s="480">
        <f>C7+C8+C9+C10+C11</f>
        <v>13455800</v>
      </c>
      <c r="D6" s="481">
        <f>D7+D8+D9+D10+D11</f>
        <v>8433500</v>
      </c>
      <c r="E6" s="482">
        <f>E7+E8+E9+E10+E11</f>
        <v>8538500</v>
      </c>
    </row>
    <row r="7" spans="1:5" x14ac:dyDescent="0.2">
      <c r="A7" s="483">
        <v>61</v>
      </c>
      <c r="B7" s="484" t="s">
        <v>9</v>
      </c>
      <c r="C7" s="485">
        <v>2891000</v>
      </c>
      <c r="D7" s="486">
        <v>4830000</v>
      </c>
      <c r="E7" s="487">
        <v>4835000</v>
      </c>
    </row>
    <row r="8" spans="1:5" ht="24" customHeight="1" x14ac:dyDescent="0.2">
      <c r="A8" s="488">
        <v>63</v>
      </c>
      <c r="B8" s="489" t="s">
        <v>13</v>
      </c>
      <c r="C8" s="490">
        <v>6900000</v>
      </c>
      <c r="D8" s="491">
        <v>100000</v>
      </c>
      <c r="E8" s="492">
        <v>100000</v>
      </c>
    </row>
    <row r="9" spans="1:5" x14ac:dyDescent="0.2">
      <c r="A9" s="488">
        <v>64</v>
      </c>
      <c r="B9" s="489" t="s">
        <v>15</v>
      </c>
      <c r="C9" s="490">
        <v>2194800</v>
      </c>
      <c r="D9" s="491">
        <v>2500000</v>
      </c>
      <c r="E9" s="492">
        <v>2600000</v>
      </c>
    </row>
    <row r="10" spans="1:5" ht="51" x14ac:dyDescent="0.2">
      <c r="A10" s="488">
        <v>65</v>
      </c>
      <c r="B10" s="489" t="s">
        <v>18</v>
      </c>
      <c r="C10" s="490">
        <v>1460000</v>
      </c>
      <c r="D10" s="491">
        <v>1000000</v>
      </c>
      <c r="E10" s="492">
        <v>1000000</v>
      </c>
    </row>
    <row r="11" spans="1:5" ht="26.25" thickBot="1" x14ac:dyDescent="0.25">
      <c r="A11" s="493">
        <v>68</v>
      </c>
      <c r="B11" s="494" t="s">
        <v>124</v>
      </c>
      <c r="C11" s="495">
        <v>10000</v>
      </c>
      <c r="D11" s="496">
        <v>3500</v>
      </c>
      <c r="E11" s="497">
        <v>3500</v>
      </c>
    </row>
    <row r="12" spans="1:5" ht="51.75" thickBot="1" x14ac:dyDescent="0.25">
      <c r="A12" s="478">
        <v>7</v>
      </c>
      <c r="B12" s="479" t="s">
        <v>21</v>
      </c>
      <c r="C12" s="498">
        <f>C13+C14</f>
        <v>3250000</v>
      </c>
      <c r="D12" s="481">
        <f>D13+D14</f>
        <v>280000</v>
      </c>
      <c r="E12" s="482">
        <f>E13+E14</f>
        <v>145000</v>
      </c>
    </row>
    <row r="13" spans="1:5" ht="25.5" x14ac:dyDescent="0.2">
      <c r="A13" s="483">
        <v>71</v>
      </c>
      <c r="B13" s="484" t="s">
        <v>22</v>
      </c>
      <c r="C13" s="499">
        <v>450000</v>
      </c>
      <c r="D13" s="486">
        <v>140000</v>
      </c>
      <c r="E13" s="487">
        <v>75000</v>
      </c>
    </row>
    <row r="14" spans="1:5" ht="39" thickBot="1" x14ac:dyDescent="0.25">
      <c r="A14" s="493">
        <v>72</v>
      </c>
      <c r="B14" s="494" t="s">
        <v>77</v>
      </c>
      <c r="C14" s="511">
        <v>2800000</v>
      </c>
      <c r="D14" s="496">
        <v>140000</v>
      </c>
      <c r="E14" s="497">
        <v>70000</v>
      </c>
    </row>
    <row r="15" spans="1:5" ht="51.75" thickBot="1" x14ac:dyDescent="0.25">
      <c r="A15" s="478">
        <v>8</v>
      </c>
      <c r="B15" s="479" t="s">
        <v>396</v>
      </c>
      <c r="C15" s="498">
        <v>0</v>
      </c>
      <c r="D15" s="481">
        <v>0</v>
      </c>
      <c r="E15" s="482">
        <v>0</v>
      </c>
    </row>
    <row r="16" spans="1:5" ht="51.75" thickBot="1" x14ac:dyDescent="0.25">
      <c r="A16" s="614">
        <v>844</v>
      </c>
      <c r="B16" s="615" t="s">
        <v>397</v>
      </c>
      <c r="C16" s="616">
        <v>0</v>
      </c>
      <c r="D16" s="617">
        <v>0</v>
      </c>
      <c r="E16" s="618">
        <v>0</v>
      </c>
    </row>
    <row r="17" spans="1:5" x14ac:dyDescent="0.2">
      <c r="A17" s="505"/>
      <c r="B17" s="506"/>
      <c r="C17" s="507"/>
      <c r="D17" s="874"/>
      <c r="E17" s="874"/>
    </row>
    <row r="18" spans="1:5" x14ac:dyDescent="0.2">
      <c r="A18" s="505"/>
      <c r="B18" s="506"/>
      <c r="C18" s="507"/>
      <c r="D18" s="875"/>
      <c r="E18" s="875"/>
    </row>
    <row r="19" spans="1:5" x14ac:dyDescent="0.2">
      <c r="A19" s="505"/>
      <c r="B19" s="506"/>
      <c r="C19" s="507"/>
      <c r="D19" s="875"/>
      <c r="E19" s="875"/>
    </row>
    <row r="20" spans="1:5" ht="13.5" thickBot="1" x14ac:dyDescent="0.25">
      <c r="A20" s="505"/>
      <c r="B20" s="506"/>
      <c r="C20" s="507"/>
      <c r="D20" s="876"/>
      <c r="E20" s="876"/>
    </row>
    <row r="21" spans="1:5" ht="26.25" thickBot="1" x14ac:dyDescent="0.25">
      <c r="A21" s="611"/>
      <c r="B21" s="612" t="s">
        <v>317</v>
      </c>
      <c r="C21" s="613">
        <f>C22+C30+C33</f>
        <v>16705800</v>
      </c>
      <c r="D21" s="476">
        <f>D22+D30+D33</f>
        <v>8713500</v>
      </c>
      <c r="E21" s="477">
        <f>E22+E30</f>
        <v>8683500</v>
      </c>
    </row>
    <row r="22" spans="1:5" ht="26.25" thickBot="1" x14ac:dyDescent="0.25">
      <c r="A22" s="597">
        <v>3</v>
      </c>
      <c r="B22" s="598" t="s">
        <v>24</v>
      </c>
      <c r="C22" s="599">
        <f>C23+C24+C25+C26+C27+C28+C29</f>
        <v>10159800</v>
      </c>
      <c r="D22" s="600">
        <f>D23+D24+D25+D26+D28+D29</f>
        <v>8146500</v>
      </c>
      <c r="E22" s="601">
        <f>E23+E24+E25+E26+E28+E29</f>
        <v>8176500</v>
      </c>
    </row>
    <row r="23" spans="1:5" x14ac:dyDescent="0.2">
      <c r="A23" s="483">
        <v>31</v>
      </c>
      <c r="B23" s="484" t="s">
        <v>26</v>
      </c>
      <c r="C23" s="486">
        <v>2954000</v>
      </c>
      <c r="D23" s="508">
        <v>2791000</v>
      </c>
      <c r="E23" s="487">
        <v>2805000</v>
      </c>
    </row>
    <row r="24" spans="1:5" x14ac:dyDescent="0.2">
      <c r="A24" s="488">
        <v>32</v>
      </c>
      <c r="B24" s="489" t="s">
        <v>30</v>
      </c>
      <c r="C24" s="509">
        <v>4383000</v>
      </c>
      <c r="D24" s="491">
        <v>3828000</v>
      </c>
      <c r="E24" s="492">
        <v>3862000</v>
      </c>
    </row>
    <row r="25" spans="1:5" x14ac:dyDescent="0.2">
      <c r="A25" s="488">
        <v>34</v>
      </c>
      <c r="B25" s="489" t="s">
        <v>35</v>
      </c>
      <c r="C25" s="509">
        <v>183500</v>
      </c>
      <c r="D25" s="491">
        <v>107500</v>
      </c>
      <c r="E25" s="492">
        <v>107500</v>
      </c>
    </row>
    <row r="26" spans="1:5" x14ac:dyDescent="0.2">
      <c r="A26" s="488">
        <v>35</v>
      </c>
      <c r="B26" s="489" t="s">
        <v>74</v>
      </c>
      <c r="C26" s="509">
        <v>70000</v>
      </c>
      <c r="D26" s="510">
        <v>30000</v>
      </c>
      <c r="E26" s="492">
        <v>30000</v>
      </c>
    </row>
    <row r="27" spans="1:5" ht="38.25" x14ac:dyDescent="0.2">
      <c r="A27" s="488">
        <v>36</v>
      </c>
      <c r="B27" s="489" t="s">
        <v>480</v>
      </c>
      <c r="C27" s="509">
        <v>800000</v>
      </c>
      <c r="D27" s="510">
        <v>0</v>
      </c>
      <c r="E27" s="492">
        <v>0</v>
      </c>
    </row>
    <row r="28" spans="1:5" ht="51" x14ac:dyDescent="0.2">
      <c r="A28" s="488">
        <v>37</v>
      </c>
      <c r="B28" s="489" t="s">
        <v>78</v>
      </c>
      <c r="C28" s="509">
        <v>375000</v>
      </c>
      <c r="D28" s="491">
        <v>345000</v>
      </c>
      <c r="E28" s="492">
        <v>345000</v>
      </c>
    </row>
    <row r="29" spans="1:5" ht="13.5" thickBot="1" x14ac:dyDescent="0.25">
      <c r="A29" s="493">
        <v>38</v>
      </c>
      <c r="B29" s="494" t="s">
        <v>38</v>
      </c>
      <c r="C29" s="511">
        <v>1394300</v>
      </c>
      <c r="D29" s="496">
        <v>1045000</v>
      </c>
      <c r="E29" s="497">
        <v>1027000</v>
      </c>
    </row>
    <row r="30" spans="1:5" ht="51.75" thickBot="1" x14ac:dyDescent="0.25">
      <c r="A30" s="478">
        <v>4</v>
      </c>
      <c r="B30" s="479" t="s">
        <v>41</v>
      </c>
      <c r="C30" s="498">
        <f>C31+C32</f>
        <v>1496000</v>
      </c>
      <c r="D30" s="481">
        <f>D31+D32</f>
        <v>567000</v>
      </c>
      <c r="E30" s="482">
        <f>E31+E32</f>
        <v>507000</v>
      </c>
    </row>
    <row r="31" spans="1:5" ht="25.5" x14ac:dyDescent="0.2">
      <c r="A31" s="483">
        <v>41</v>
      </c>
      <c r="B31" s="484" t="s">
        <v>44</v>
      </c>
      <c r="C31" s="499">
        <v>250000</v>
      </c>
      <c r="D31" s="486">
        <v>180000</v>
      </c>
      <c r="E31" s="487">
        <v>180000</v>
      </c>
    </row>
    <row r="32" spans="1:5" ht="39" thickBot="1" x14ac:dyDescent="0.25">
      <c r="A32" s="500">
        <v>42</v>
      </c>
      <c r="B32" s="501" t="s">
        <v>45</v>
      </c>
      <c r="C32" s="502">
        <v>1246000</v>
      </c>
      <c r="D32" s="503">
        <v>387000</v>
      </c>
      <c r="E32" s="504">
        <v>327000</v>
      </c>
    </row>
    <row r="33" spans="1:5" ht="51.75" thickBot="1" x14ac:dyDescent="0.25">
      <c r="A33" s="592">
        <v>5</v>
      </c>
      <c r="B33" s="593" t="s">
        <v>47</v>
      </c>
      <c r="C33" s="594">
        <f>C34</f>
        <v>5050000</v>
      </c>
      <c r="D33" s="595">
        <v>0</v>
      </c>
      <c r="E33" s="596">
        <v>0</v>
      </c>
    </row>
    <row r="34" spans="1:5" ht="69.75" customHeight="1" thickBot="1" x14ac:dyDescent="0.25">
      <c r="A34" s="614">
        <v>54</v>
      </c>
      <c r="B34" s="615" t="s">
        <v>349</v>
      </c>
      <c r="C34" s="806">
        <v>5050000</v>
      </c>
      <c r="D34" s="807">
        <v>0</v>
      </c>
      <c r="E34" s="808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30" sqref="B30"/>
    </sheetView>
  </sheetViews>
  <sheetFormatPr defaultRowHeight="12.75" x14ac:dyDescent="0.2"/>
  <cols>
    <col min="2" max="2" width="60.5703125" customWidth="1"/>
    <col min="3" max="3" width="18.28515625" customWidth="1"/>
  </cols>
  <sheetData>
    <row r="1" spans="1:3" x14ac:dyDescent="0.2">
      <c r="A1" s="27"/>
      <c r="B1" s="27"/>
      <c r="C1" s="27"/>
    </row>
    <row r="2" spans="1:3" x14ac:dyDescent="0.2">
      <c r="A2" s="27"/>
      <c r="B2" s="27"/>
      <c r="C2" s="27"/>
    </row>
    <row r="3" spans="1:3" x14ac:dyDescent="0.2">
      <c r="A3" s="27"/>
      <c r="B3" s="27"/>
      <c r="C3" s="27"/>
    </row>
    <row r="4" spans="1:3" x14ac:dyDescent="0.2">
      <c r="A4" s="18" t="s">
        <v>52</v>
      </c>
      <c r="B4" s="28" t="s">
        <v>53</v>
      </c>
      <c r="C4" s="29"/>
    </row>
    <row r="5" spans="1:3" x14ac:dyDescent="0.2">
      <c r="A5" s="30"/>
      <c r="B5" s="28"/>
      <c r="C5" s="29"/>
    </row>
    <row r="6" spans="1:3" x14ac:dyDescent="0.2">
      <c r="A6" s="877" t="s">
        <v>23</v>
      </c>
      <c r="B6" s="877"/>
      <c r="C6" s="877"/>
    </row>
    <row r="7" spans="1:3" x14ac:dyDescent="0.2">
      <c r="A7" s="27"/>
      <c r="B7" s="28"/>
      <c r="C7" s="27"/>
    </row>
    <row r="8" spans="1:3" x14ac:dyDescent="0.2">
      <c r="A8" s="878" t="s">
        <v>489</v>
      </c>
      <c r="B8" s="878"/>
      <c r="C8" s="878"/>
    </row>
    <row r="9" spans="1:3" ht="12.75" customHeight="1" x14ac:dyDescent="0.2">
      <c r="A9" s="879" t="s">
        <v>453</v>
      </c>
      <c r="B9" s="879"/>
      <c r="C9" s="879"/>
    </row>
    <row r="10" spans="1:3" x14ac:dyDescent="0.2">
      <c r="A10" s="27"/>
      <c r="B10" s="28"/>
      <c r="C10" s="27"/>
    </row>
    <row r="11" spans="1:3" x14ac:dyDescent="0.2">
      <c r="A11" s="27"/>
      <c r="B11" s="28"/>
      <c r="C11" s="27"/>
    </row>
    <row r="12" spans="1:3" x14ac:dyDescent="0.2">
      <c r="A12" s="27"/>
      <c r="B12" s="28"/>
      <c r="C12" s="27"/>
    </row>
    <row r="13" spans="1:3" x14ac:dyDescent="0.2">
      <c r="A13" s="27"/>
      <c r="B13" s="31" t="s">
        <v>54</v>
      </c>
      <c r="C13" s="27"/>
    </row>
    <row r="14" spans="1:3" x14ac:dyDescent="0.2">
      <c r="A14" s="27"/>
      <c r="B14" s="31"/>
      <c r="C14" s="27"/>
    </row>
    <row r="15" spans="1:3" x14ac:dyDescent="0.2">
      <c r="A15" s="27"/>
      <c r="B15" s="31"/>
      <c r="C15" s="27"/>
    </row>
    <row r="16" spans="1:3" x14ac:dyDescent="0.2">
      <c r="A16" s="27"/>
      <c r="B16" s="28"/>
      <c r="C16" s="27"/>
    </row>
    <row r="17" spans="1:5" x14ac:dyDescent="0.2">
      <c r="A17" s="152" t="s">
        <v>56</v>
      </c>
      <c r="B17" s="525" t="s">
        <v>494</v>
      </c>
      <c r="C17" s="27"/>
    </row>
    <row r="18" spans="1:5" x14ac:dyDescent="0.2">
      <c r="A18" s="152" t="s">
        <v>55</v>
      </c>
      <c r="B18" s="525" t="s">
        <v>495</v>
      </c>
      <c r="C18" s="27"/>
    </row>
    <row r="19" spans="1:5" x14ac:dyDescent="0.2">
      <c r="A19" s="27"/>
      <c r="B19" s="28"/>
      <c r="C19" s="27"/>
    </row>
    <row r="20" spans="1:5" x14ac:dyDescent="0.2">
      <c r="A20" s="27"/>
      <c r="B20" s="32" t="s">
        <v>57</v>
      </c>
      <c r="C20" s="27"/>
    </row>
    <row r="21" spans="1:5" x14ac:dyDescent="0.2">
      <c r="A21" s="27"/>
      <c r="B21" s="32"/>
      <c r="C21" s="27"/>
    </row>
    <row r="22" spans="1:5" x14ac:dyDescent="0.2">
      <c r="A22" s="27"/>
      <c r="B22" s="32" t="s">
        <v>73</v>
      </c>
      <c r="C22" s="27"/>
    </row>
    <row r="23" spans="1:5" x14ac:dyDescent="0.2">
      <c r="A23" s="27"/>
      <c r="B23" s="32" t="s">
        <v>408</v>
      </c>
      <c r="C23" s="27"/>
    </row>
    <row r="24" spans="1:5" x14ac:dyDescent="0.2">
      <c r="A24" s="27"/>
      <c r="B24" s="32"/>
      <c r="C24" s="27"/>
    </row>
    <row r="25" spans="1:5" x14ac:dyDescent="0.2">
      <c r="A25" s="27"/>
      <c r="B25" s="28"/>
      <c r="C25" s="27"/>
    </row>
    <row r="26" spans="1:5" x14ac:dyDescent="0.2">
      <c r="A26" s="851" t="s">
        <v>493</v>
      </c>
      <c r="B26" s="851"/>
      <c r="C26" s="27"/>
      <c r="E26" s="151"/>
    </row>
    <row r="27" spans="1:5" x14ac:dyDescent="0.2">
      <c r="B27" s="7"/>
      <c r="E27" s="151"/>
    </row>
  </sheetData>
  <mergeCells count="4">
    <mergeCell ref="A6:C6"/>
    <mergeCell ref="A26:B26"/>
    <mergeCell ref="A8:C8"/>
    <mergeCell ref="A9:C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2021-08-30T06:10:25Z</cp:lastPrinted>
  <dcterms:created xsi:type="dcterms:W3CDTF">2004-02-16T15:22:46Z</dcterms:created>
  <dcterms:modified xsi:type="dcterms:W3CDTF">2021-11-09T10:49:33Z</dcterms:modified>
</cp:coreProperties>
</file>