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okumenti\2019\II.izmjene proračuna\"/>
    </mc:Choice>
  </mc:AlternateContent>
  <bookViews>
    <workbookView xWindow="0" yWindow="0" windowWidth="28800" windowHeight="12135" tabRatio="592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Projekcije" sheetId="17" r:id="rId7"/>
    <sheet name="ZakljucneOd" sheetId="14" r:id="rId8"/>
  </sheets>
  <calcPr calcId="152511"/>
</workbook>
</file>

<file path=xl/calcChain.xml><?xml version="1.0" encoding="utf-8"?>
<calcChain xmlns="http://schemas.openxmlformats.org/spreadsheetml/2006/main">
  <c r="D99" i="10" l="1"/>
  <c r="D97" i="10" s="1"/>
  <c r="D94" i="10" s="1"/>
  <c r="D98" i="10" l="1"/>
  <c r="D293" i="10"/>
  <c r="D292" i="10" s="1"/>
  <c r="D291" i="10" s="1"/>
  <c r="D288" i="10" s="1"/>
  <c r="D26" i="5" l="1"/>
  <c r="D25" i="5"/>
  <c r="D20" i="5"/>
  <c r="D17" i="5"/>
  <c r="D13" i="5"/>
  <c r="D9" i="5"/>
  <c r="D29" i="5"/>
  <c r="D32" i="5"/>
  <c r="D28" i="5" l="1"/>
  <c r="D8" i="5"/>
  <c r="D38" i="2"/>
  <c r="D35" i="2"/>
  <c r="D34" i="2" s="1"/>
  <c r="D31" i="2"/>
  <c r="D29" i="2"/>
  <c r="D26" i="2"/>
  <c r="D22" i="2"/>
  <c r="D14" i="2"/>
  <c r="D20" i="2"/>
  <c r="D8" i="2" l="1"/>
  <c r="D9" i="2"/>
  <c r="D7" i="5"/>
  <c r="E129" i="10"/>
  <c r="D128" i="10"/>
  <c r="E128" i="10" s="1"/>
  <c r="G128" i="10"/>
  <c r="G127" i="10" s="1"/>
  <c r="F128" i="10"/>
  <c r="F127" i="10"/>
  <c r="F126" i="10" s="1"/>
  <c r="D375" i="10"/>
  <c r="D374" i="10" s="1"/>
  <c r="D360" i="10"/>
  <c r="D359" i="10" s="1"/>
  <c r="D361" i="10"/>
  <c r="E376" i="10"/>
  <c r="G375" i="10"/>
  <c r="F375" i="10"/>
  <c r="F374" i="10" s="1"/>
  <c r="F373" i="10" s="1"/>
  <c r="G374" i="10"/>
  <c r="G373" i="10" s="1"/>
  <c r="E372" i="10"/>
  <c r="E371" i="10"/>
  <c r="E377" i="10"/>
  <c r="E378" i="10"/>
  <c r="E379" i="10"/>
  <c r="E380" i="10"/>
  <c r="H380" i="10"/>
  <c r="I380" i="10"/>
  <c r="J380" i="10"/>
  <c r="E381" i="10"/>
  <c r="E382" i="10"/>
  <c r="E383" i="10"/>
  <c r="D105" i="10"/>
  <c r="D110" i="10"/>
  <c r="E115" i="10"/>
  <c r="D192" i="10"/>
  <c r="E192" i="10" s="1"/>
  <c r="E193" i="10"/>
  <c r="G192" i="10"/>
  <c r="G191" i="10" s="1"/>
  <c r="F192" i="10"/>
  <c r="F191" i="10" s="1"/>
  <c r="D55" i="10"/>
  <c r="D32" i="10" s="1"/>
  <c r="D31" i="10" s="1"/>
  <c r="D30" i="10" s="1"/>
  <c r="D27" i="10" s="1"/>
  <c r="D178" i="10"/>
  <c r="D177" i="10" s="1"/>
  <c r="D176" i="10" s="1"/>
  <c r="D173" i="10" s="1"/>
  <c r="D475" i="10"/>
  <c r="D474" i="10" s="1"/>
  <c r="D473" i="10" s="1"/>
  <c r="D470" i="10" s="1"/>
  <c r="D462" i="10" s="1"/>
  <c r="D272" i="10"/>
  <c r="D271" i="10" s="1"/>
  <c r="D270" i="10" s="1"/>
  <c r="D267" i="10" s="1"/>
  <c r="D259" i="10" s="1"/>
  <c r="D670" i="10"/>
  <c r="D669" i="10" s="1"/>
  <c r="D666" i="10" s="1"/>
  <c r="D664" i="10" s="1"/>
  <c r="D663" i="10" s="1"/>
  <c r="E663" i="10" s="1"/>
  <c r="D649" i="10"/>
  <c r="D658" i="10"/>
  <c r="E662" i="10"/>
  <c r="E661" i="10"/>
  <c r="E660" i="10"/>
  <c r="J128" i="10" l="1"/>
  <c r="D127" i="10"/>
  <c r="H128" i="10"/>
  <c r="G126" i="10"/>
  <c r="J127" i="10"/>
  <c r="D373" i="10"/>
  <c r="E374" i="10"/>
  <c r="H126" i="10"/>
  <c r="F123" i="10"/>
  <c r="H123" i="10" s="1"/>
  <c r="H127" i="10"/>
  <c r="E375" i="10"/>
  <c r="D191" i="10"/>
  <c r="F190" i="10"/>
  <c r="G190" i="10"/>
  <c r="D648" i="10"/>
  <c r="D645" i="10" s="1"/>
  <c r="E322" i="10"/>
  <c r="G321" i="10"/>
  <c r="J321" i="10" s="1"/>
  <c r="F321" i="10"/>
  <c r="H321" i="10" s="1"/>
  <c r="E685" i="10"/>
  <c r="E683" i="10"/>
  <c r="E681" i="10"/>
  <c r="E679" i="10"/>
  <c r="E678" i="10"/>
  <c r="E677" i="10"/>
  <c r="E676" i="10"/>
  <c r="E674" i="10"/>
  <c r="E673" i="10"/>
  <c r="E672" i="10"/>
  <c r="E671" i="10"/>
  <c r="E667" i="10"/>
  <c r="E665" i="10"/>
  <c r="E659" i="10"/>
  <c r="E657" i="10"/>
  <c r="E656" i="10"/>
  <c r="E655" i="10"/>
  <c r="E654" i="10"/>
  <c r="E652" i="10"/>
  <c r="E651" i="10"/>
  <c r="E650" i="10"/>
  <c r="E647" i="10"/>
  <c r="E646" i="10"/>
  <c r="E644" i="10"/>
  <c r="E641" i="10"/>
  <c r="E636" i="10"/>
  <c r="E634" i="10"/>
  <c r="E633" i="10"/>
  <c r="E628" i="10"/>
  <c r="E626" i="10"/>
  <c r="E621" i="10"/>
  <c r="E619" i="10"/>
  <c r="E614" i="10"/>
  <c r="E612" i="10"/>
  <c r="E607" i="10"/>
  <c r="E605" i="10"/>
  <c r="E600" i="10"/>
  <c r="E598" i="10"/>
  <c r="E593" i="10"/>
  <c r="E589" i="10"/>
  <c r="E584" i="10"/>
  <c r="E582" i="10"/>
  <c r="E581" i="10"/>
  <c r="E576" i="10"/>
  <c r="E573" i="10"/>
  <c r="E568" i="10"/>
  <c r="E565" i="10"/>
  <c r="E564" i="10"/>
  <c r="E559" i="10"/>
  <c r="E557" i="10"/>
  <c r="E552" i="10"/>
  <c r="E550" i="10"/>
  <c r="E545" i="10"/>
  <c r="E543" i="10"/>
  <c r="E538" i="10"/>
  <c r="E536" i="10"/>
  <c r="E531" i="10"/>
  <c r="E529" i="10"/>
  <c r="E524" i="10"/>
  <c r="E521" i="10"/>
  <c r="E520" i="10"/>
  <c r="E516" i="10"/>
  <c r="E515" i="10"/>
  <c r="E513" i="10"/>
  <c r="E508" i="10"/>
  <c r="E506" i="10"/>
  <c r="E501" i="10"/>
  <c r="E499" i="10"/>
  <c r="E494" i="10"/>
  <c r="E490" i="10"/>
  <c r="E486" i="10"/>
  <c r="E485" i="10"/>
  <c r="E483" i="10"/>
  <c r="E479" i="10"/>
  <c r="E478" i="10"/>
  <c r="E476" i="10"/>
  <c r="E472" i="10"/>
  <c r="E471" i="10"/>
  <c r="E469" i="10"/>
  <c r="E465" i="10"/>
  <c r="E464" i="10"/>
  <c r="E461" i="10"/>
  <c r="E456" i="10"/>
  <c r="E454" i="10"/>
  <c r="E449" i="10"/>
  <c r="E447" i="10"/>
  <c r="E442" i="10"/>
  <c r="E440" i="10"/>
  <c r="E435" i="10"/>
  <c r="E431" i="10"/>
  <c r="E426" i="10"/>
  <c r="E424" i="10"/>
  <c r="E419" i="10"/>
  <c r="E417" i="10"/>
  <c r="E412" i="10"/>
  <c r="E410" i="10"/>
  <c r="E402" i="10"/>
  <c r="E397" i="10"/>
  <c r="E394" i="10"/>
  <c r="E390" i="10"/>
  <c r="E389" i="10"/>
  <c r="E386" i="10"/>
  <c r="E369" i="10"/>
  <c r="E364" i="10"/>
  <c r="E362" i="10"/>
  <c r="E358" i="10"/>
  <c r="E357" i="10"/>
  <c r="E355" i="10"/>
  <c r="E354" i="10"/>
  <c r="E353" i="10"/>
  <c r="E348" i="10"/>
  <c r="E345" i="10"/>
  <c r="E340" i="10"/>
  <c r="E338" i="10"/>
  <c r="E333" i="10"/>
  <c r="E331" i="10"/>
  <c r="E315" i="10"/>
  <c r="E308" i="10"/>
  <c r="E301" i="10"/>
  <c r="E294" i="10"/>
  <c r="E287" i="10"/>
  <c r="E280" i="10"/>
  <c r="E273" i="10"/>
  <c r="E266" i="10"/>
  <c r="E257" i="10"/>
  <c r="E250" i="10"/>
  <c r="E232" i="10"/>
  <c r="E225" i="10"/>
  <c r="E218" i="10"/>
  <c r="E211" i="10"/>
  <c r="E203" i="10"/>
  <c r="E201" i="10"/>
  <c r="E186" i="10"/>
  <c r="E185" i="10"/>
  <c r="E179" i="10"/>
  <c r="E172" i="10"/>
  <c r="E165" i="10"/>
  <c r="E158" i="10"/>
  <c r="E151" i="10"/>
  <c r="E144" i="10"/>
  <c r="E137" i="10"/>
  <c r="E122" i="10"/>
  <c r="E113" i="10"/>
  <c r="E112" i="10"/>
  <c r="E111" i="10"/>
  <c r="E104" i="10"/>
  <c r="E103" i="10"/>
  <c r="E102" i="10"/>
  <c r="E101" i="10"/>
  <c r="E100" i="10"/>
  <c r="E93" i="10"/>
  <c r="E91" i="10"/>
  <c r="E89" i="10"/>
  <c r="E88" i="10"/>
  <c r="E87" i="10"/>
  <c r="E86" i="10"/>
  <c r="E84" i="10"/>
  <c r="E82" i="10"/>
  <c r="E81" i="10"/>
  <c r="E80" i="10"/>
  <c r="E77" i="10"/>
  <c r="E76" i="10"/>
  <c r="E74" i="10"/>
  <c r="E73" i="10"/>
  <c r="E72" i="10"/>
  <c r="E70" i="10"/>
  <c r="E69" i="10"/>
  <c r="E67" i="10"/>
  <c r="E66" i="10"/>
  <c r="E65" i="10"/>
  <c r="E64" i="10"/>
  <c r="E63" i="10"/>
  <c r="E62" i="10"/>
  <c r="E60" i="10"/>
  <c r="E59" i="10"/>
  <c r="E58" i="10"/>
  <c r="E57" i="10"/>
  <c r="E56" i="10"/>
  <c r="E54" i="10"/>
  <c r="E53" i="10"/>
  <c r="E52" i="10"/>
  <c r="E51" i="10"/>
  <c r="E49" i="10"/>
  <c r="E48" i="10"/>
  <c r="E47" i="10"/>
  <c r="E46" i="10"/>
  <c r="E43" i="10"/>
  <c r="E42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19" i="10"/>
  <c r="E18" i="10"/>
  <c r="E17" i="10"/>
  <c r="E15" i="10"/>
  <c r="E14" i="10"/>
  <c r="E12" i="10"/>
  <c r="G185" i="10"/>
  <c r="F185" i="10"/>
  <c r="F184" i="10" s="1"/>
  <c r="F183" i="10" s="1"/>
  <c r="F180" i="10" s="1"/>
  <c r="F194" i="10"/>
  <c r="G194" i="10"/>
  <c r="I195" i="10"/>
  <c r="F198" i="10"/>
  <c r="G198" i="10"/>
  <c r="E200" i="10"/>
  <c r="F200" i="10"/>
  <c r="H200" i="10" s="1"/>
  <c r="G200" i="10"/>
  <c r="E243" i="10"/>
  <c r="E242" i="10"/>
  <c r="E241" i="10"/>
  <c r="G231" i="10"/>
  <c r="G230" i="10" s="1"/>
  <c r="G229" i="10" s="1"/>
  <c r="G226" i="10" s="1"/>
  <c r="F231" i="10"/>
  <c r="F230" i="10" s="1"/>
  <c r="F229" i="10" s="1"/>
  <c r="E226" i="10"/>
  <c r="E127" i="10" l="1"/>
  <c r="D126" i="10"/>
  <c r="E373" i="10"/>
  <c r="D370" i="10"/>
  <c r="G123" i="10"/>
  <c r="J123" i="10" s="1"/>
  <c r="J126" i="10"/>
  <c r="D643" i="10"/>
  <c r="D642" i="10" s="1"/>
  <c r="E191" i="10"/>
  <c r="D190" i="10"/>
  <c r="G187" i="10"/>
  <c r="F187" i="10"/>
  <c r="G320" i="10"/>
  <c r="I194" i="10"/>
  <c r="F320" i="10"/>
  <c r="E99" i="10"/>
  <c r="E321" i="10"/>
  <c r="G184" i="10"/>
  <c r="E231" i="10"/>
  <c r="J185" i="10"/>
  <c r="H185" i="10"/>
  <c r="H184" i="10"/>
  <c r="J200" i="10"/>
  <c r="E240" i="10"/>
  <c r="J231" i="10"/>
  <c r="J226" i="10"/>
  <c r="H231" i="10"/>
  <c r="F226" i="10"/>
  <c r="H226" i="10" s="1"/>
  <c r="N30" i="1"/>
  <c r="N29" i="1"/>
  <c r="N28" i="1"/>
  <c r="N27" i="1"/>
  <c r="E126" i="10" l="1"/>
  <c r="D123" i="10"/>
  <c r="E370" i="10"/>
  <c r="D346" i="10"/>
  <c r="D187" i="10"/>
  <c r="E190" i="10"/>
  <c r="J320" i="10"/>
  <c r="G319" i="10"/>
  <c r="G316" i="10" s="1"/>
  <c r="H320" i="10"/>
  <c r="F319" i="10"/>
  <c r="H319" i="10" s="1"/>
  <c r="H183" i="10"/>
  <c r="E183" i="10"/>
  <c r="E320" i="10"/>
  <c r="E230" i="10"/>
  <c r="G183" i="10"/>
  <c r="J230" i="10"/>
  <c r="H230" i="10"/>
  <c r="J184" i="10"/>
  <c r="E184" i="10"/>
  <c r="I6" i="10"/>
  <c r="I10" i="10"/>
  <c r="F11" i="10"/>
  <c r="G11" i="10"/>
  <c r="F13" i="10"/>
  <c r="G13" i="10"/>
  <c r="F16" i="10"/>
  <c r="G16" i="10"/>
  <c r="F21" i="10"/>
  <c r="G21" i="10"/>
  <c r="G20" i="10" s="1"/>
  <c r="I27" i="10"/>
  <c r="F32" i="10"/>
  <c r="G32" i="10"/>
  <c r="F45" i="10"/>
  <c r="G45" i="10"/>
  <c r="F50" i="10"/>
  <c r="G50" i="10"/>
  <c r="F55" i="10"/>
  <c r="G55" i="10"/>
  <c r="F61" i="10"/>
  <c r="G61" i="10"/>
  <c r="F68" i="10"/>
  <c r="G68" i="10"/>
  <c r="F71" i="10"/>
  <c r="G71" i="10"/>
  <c r="F75" i="10"/>
  <c r="G75" i="10"/>
  <c r="F79" i="10"/>
  <c r="G79" i="10"/>
  <c r="F83" i="10"/>
  <c r="G83" i="10"/>
  <c r="F85" i="10"/>
  <c r="G85" i="10"/>
  <c r="F90" i="10"/>
  <c r="G90" i="10"/>
  <c r="F92" i="10"/>
  <c r="G92" i="10"/>
  <c r="I94" i="10"/>
  <c r="F98" i="10"/>
  <c r="F97" i="10" s="1"/>
  <c r="G98" i="10"/>
  <c r="I105" i="10"/>
  <c r="F110" i="10"/>
  <c r="F109" i="10" s="1"/>
  <c r="G110" i="10"/>
  <c r="G109" i="10" s="1"/>
  <c r="F121" i="10"/>
  <c r="F120" i="10" s="1"/>
  <c r="G121" i="10"/>
  <c r="I131" i="10"/>
  <c r="F136" i="10"/>
  <c r="G136" i="10"/>
  <c r="F143" i="10"/>
  <c r="G143" i="10"/>
  <c r="G142" i="10" s="1"/>
  <c r="F150" i="10"/>
  <c r="G150" i="10"/>
  <c r="G149" i="10" s="1"/>
  <c r="F157" i="10"/>
  <c r="G157" i="10"/>
  <c r="F164" i="10"/>
  <c r="G164" i="10"/>
  <c r="G163" i="10" s="1"/>
  <c r="F171" i="10"/>
  <c r="F170" i="10" s="1"/>
  <c r="G171" i="10"/>
  <c r="G170" i="10" s="1"/>
  <c r="F178" i="10"/>
  <c r="G178" i="10"/>
  <c r="G177" i="10" s="1"/>
  <c r="F202" i="10"/>
  <c r="G202" i="10"/>
  <c r="F210" i="10"/>
  <c r="G210" i="10"/>
  <c r="G209" i="10" s="1"/>
  <c r="F217" i="10"/>
  <c r="F216" i="10" s="1"/>
  <c r="F215" i="10" s="1"/>
  <c r="F212" i="10" s="1"/>
  <c r="G217" i="10"/>
  <c r="F224" i="10"/>
  <c r="G224" i="10"/>
  <c r="G223" i="10" s="1"/>
  <c r="G222" i="10" s="1"/>
  <c r="F234" i="10"/>
  <c r="G234" i="10"/>
  <c r="I235" i="10"/>
  <c r="F240" i="10"/>
  <c r="G240" i="10"/>
  <c r="I244" i="10"/>
  <c r="F249" i="10"/>
  <c r="G249" i="10"/>
  <c r="I251" i="10"/>
  <c r="F256" i="10"/>
  <c r="F255" i="10" s="1"/>
  <c r="G256" i="10"/>
  <c r="G255" i="10" s="1"/>
  <c r="I260" i="10"/>
  <c r="F265" i="10"/>
  <c r="F264" i="10" s="1"/>
  <c r="F263" i="10" s="1"/>
  <c r="G265" i="10"/>
  <c r="I267" i="10"/>
  <c r="F272" i="10"/>
  <c r="F271" i="10" s="1"/>
  <c r="G272" i="10"/>
  <c r="G271" i="10" s="1"/>
  <c r="I274" i="10"/>
  <c r="F279" i="10"/>
  <c r="G279" i="10"/>
  <c r="F286" i="10"/>
  <c r="G286" i="10"/>
  <c r="G285" i="10" s="1"/>
  <c r="G284" i="10" s="1"/>
  <c r="F293" i="10"/>
  <c r="F292" i="10" s="1"/>
  <c r="G293" i="10"/>
  <c r="G292" i="10" s="1"/>
  <c r="I295" i="10"/>
  <c r="F300" i="10"/>
  <c r="G300" i="10"/>
  <c r="G299" i="10" s="1"/>
  <c r="F307" i="10"/>
  <c r="F306" i="10" s="1"/>
  <c r="F305" i="10" s="1"/>
  <c r="G307" i="10"/>
  <c r="I309" i="10"/>
  <c r="F314" i="10"/>
  <c r="G314" i="10"/>
  <c r="G313" i="10" s="1"/>
  <c r="F324" i="10"/>
  <c r="G324" i="10"/>
  <c r="I325" i="10"/>
  <c r="F330" i="10"/>
  <c r="G330" i="10"/>
  <c r="G329" i="10" s="1"/>
  <c r="I332" i="10"/>
  <c r="F337" i="10"/>
  <c r="F336" i="10" s="1"/>
  <c r="G337" i="10"/>
  <c r="G336" i="10" s="1"/>
  <c r="I339" i="10"/>
  <c r="F344" i="10"/>
  <c r="G344" i="10"/>
  <c r="F346" i="10"/>
  <c r="F352" i="10"/>
  <c r="G352" i="10"/>
  <c r="I356" i="10"/>
  <c r="F361" i="10"/>
  <c r="G361" i="10"/>
  <c r="F368" i="10"/>
  <c r="F367" i="10" s="1"/>
  <c r="F366" i="10" s="1"/>
  <c r="G368" i="10"/>
  <c r="F385" i="10"/>
  <c r="F384" i="10" s="1"/>
  <c r="F383" i="10" s="1"/>
  <c r="H383" i="10" s="1"/>
  <c r="G385" i="10"/>
  <c r="F393" i="10"/>
  <c r="G393" i="10"/>
  <c r="F401" i="10"/>
  <c r="G401" i="10"/>
  <c r="I404" i="10"/>
  <c r="F409" i="10"/>
  <c r="G409" i="10"/>
  <c r="I411" i="10"/>
  <c r="F416" i="10"/>
  <c r="F415" i="10" s="1"/>
  <c r="F414" i="10" s="1"/>
  <c r="G416" i="10"/>
  <c r="I418" i="10"/>
  <c r="F423" i="10"/>
  <c r="G423" i="10"/>
  <c r="I425" i="10"/>
  <c r="F430" i="10"/>
  <c r="G430" i="10"/>
  <c r="F433" i="10"/>
  <c r="G433" i="10"/>
  <c r="I434" i="10"/>
  <c r="F439" i="10"/>
  <c r="F438" i="10" s="1"/>
  <c r="G439" i="10"/>
  <c r="I441" i="10"/>
  <c r="F446" i="10"/>
  <c r="G446" i="10"/>
  <c r="I448" i="10"/>
  <c r="F453" i="10"/>
  <c r="G453" i="10"/>
  <c r="G452" i="10" s="1"/>
  <c r="I455" i="10"/>
  <c r="F460" i="10"/>
  <c r="F459" i="10" s="1"/>
  <c r="F458" i="10" s="1"/>
  <c r="G460" i="10"/>
  <c r="F462" i="10"/>
  <c r="G462" i="10"/>
  <c r="I463" i="10"/>
  <c r="F468" i="10"/>
  <c r="G468" i="10"/>
  <c r="I470" i="10"/>
  <c r="F475" i="10"/>
  <c r="G475" i="10"/>
  <c r="I477" i="10"/>
  <c r="F482" i="10"/>
  <c r="G482" i="10"/>
  <c r="I484" i="10"/>
  <c r="F489" i="10"/>
  <c r="G489" i="10"/>
  <c r="G488" i="10" s="1"/>
  <c r="F492" i="10"/>
  <c r="G492" i="10"/>
  <c r="I493" i="10"/>
  <c r="F498" i="10"/>
  <c r="F497" i="10" s="1"/>
  <c r="G498" i="10"/>
  <c r="I500" i="10"/>
  <c r="F505" i="10"/>
  <c r="G505" i="10"/>
  <c r="G504" i="10" s="1"/>
  <c r="I507" i="10"/>
  <c r="F512" i="10"/>
  <c r="F511" i="10" s="1"/>
  <c r="F510" i="10" s="1"/>
  <c r="G512" i="10"/>
  <c r="I514" i="10"/>
  <c r="F519" i="10"/>
  <c r="G519" i="10"/>
  <c r="G518" i="10" s="1"/>
  <c r="I523" i="10"/>
  <c r="F528" i="10"/>
  <c r="G528" i="10"/>
  <c r="I530" i="10"/>
  <c r="F535" i="10"/>
  <c r="F534" i="10" s="1"/>
  <c r="F533" i="10" s="1"/>
  <c r="G535" i="10"/>
  <c r="I537" i="10"/>
  <c r="F542" i="10"/>
  <c r="G542" i="10"/>
  <c r="I544" i="10"/>
  <c r="F549" i="10"/>
  <c r="F548" i="10" s="1"/>
  <c r="G549" i="10"/>
  <c r="I551" i="10"/>
  <c r="F556" i="10"/>
  <c r="G556" i="10"/>
  <c r="G555" i="10" s="1"/>
  <c r="F563" i="10"/>
  <c r="G563" i="10"/>
  <c r="G562" i="10" s="1"/>
  <c r="F566" i="10"/>
  <c r="G566" i="10"/>
  <c r="I567" i="10"/>
  <c r="F572" i="10"/>
  <c r="G572" i="10"/>
  <c r="G574" i="10"/>
  <c r="I575" i="10"/>
  <c r="F580" i="10"/>
  <c r="G580" i="10"/>
  <c r="F588" i="10"/>
  <c r="F587" i="10" s="1"/>
  <c r="G588" i="10"/>
  <c r="F591" i="10"/>
  <c r="G591" i="10"/>
  <c r="I592" i="10"/>
  <c r="F597" i="10"/>
  <c r="G597" i="10"/>
  <c r="G596" i="10" s="1"/>
  <c r="I599" i="10"/>
  <c r="F604" i="10"/>
  <c r="F603" i="10" s="1"/>
  <c r="F602" i="10" s="1"/>
  <c r="G604" i="10"/>
  <c r="I606" i="10"/>
  <c r="F611" i="10"/>
  <c r="G611" i="10"/>
  <c r="I613" i="10"/>
  <c r="F618" i="10"/>
  <c r="G618" i="10"/>
  <c r="I620" i="10"/>
  <c r="F625" i="10"/>
  <c r="G625" i="10"/>
  <c r="I627" i="10"/>
  <c r="F632" i="10"/>
  <c r="F631" i="10" s="1"/>
  <c r="G632" i="10"/>
  <c r="I635" i="10"/>
  <c r="F640" i="10"/>
  <c r="G640" i="10"/>
  <c r="G639" i="10" s="1"/>
  <c r="F643" i="10"/>
  <c r="F642" i="10" s="1"/>
  <c r="G643" i="10"/>
  <c r="I645" i="10"/>
  <c r="F649" i="10"/>
  <c r="G649" i="10"/>
  <c r="F653" i="10"/>
  <c r="G653" i="10"/>
  <c r="F658" i="10"/>
  <c r="G658" i="10"/>
  <c r="F664" i="10"/>
  <c r="F663" i="10" s="1"/>
  <c r="H663" i="10" s="1"/>
  <c r="G664" i="10"/>
  <c r="G663" i="10" s="1"/>
  <c r="I666" i="10"/>
  <c r="F670" i="10"/>
  <c r="G670" i="10"/>
  <c r="F675" i="10"/>
  <c r="G675" i="10"/>
  <c r="F680" i="10"/>
  <c r="G680" i="10"/>
  <c r="F682" i="10"/>
  <c r="G682" i="10"/>
  <c r="F684" i="10"/>
  <c r="G684" i="10"/>
  <c r="E123" i="10" l="1"/>
  <c r="D5" i="10"/>
  <c r="E187" i="10"/>
  <c r="D130" i="10"/>
  <c r="D4" i="10" s="1"/>
  <c r="D3" i="10" s="1"/>
  <c r="I663" i="10"/>
  <c r="J663" i="10"/>
  <c r="J319" i="10"/>
  <c r="F316" i="10"/>
  <c r="J316" i="10"/>
  <c r="E319" i="10"/>
  <c r="E316" i="10"/>
  <c r="G180" i="10"/>
  <c r="E180" i="10"/>
  <c r="J183" i="10"/>
  <c r="E229" i="10"/>
  <c r="J229" i="10"/>
  <c r="H229" i="10"/>
  <c r="H180" i="10"/>
  <c r="I643" i="10"/>
  <c r="I324" i="10"/>
  <c r="G239" i="10"/>
  <c r="G238" i="10" s="1"/>
  <c r="I462" i="10"/>
  <c r="G120" i="10"/>
  <c r="G78" i="10"/>
  <c r="G254" i="10"/>
  <c r="F547" i="10"/>
  <c r="F209" i="10"/>
  <c r="G517" i="10"/>
  <c r="F400" i="10"/>
  <c r="F504" i="10"/>
  <c r="F579" i="10"/>
  <c r="F578" i="10" s="1"/>
  <c r="F481" i="10"/>
  <c r="F392" i="10"/>
  <c r="F360" i="10"/>
  <c r="G343" i="10"/>
  <c r="G342" i="10" s="1"/>
  <c r="G312" i="10"/>
  <c r="F278" i="10"/>
  <c r="F277" i="10" s="1"/>
  <c r="G438" i="10"/>
  <c r="F335" i="10"/>
  <c r="G669" i="10"/>
  <c r="F630" i="10"/>
  <c r="G610" i="10"/>
  <c r="F617" i="10"/>
  <c r="F616" i="10" s="1"/>
  <c r="G587" i="10"/>
  <c r="F571" i="10"/>
  <c r="F467" i="10"/>
  <c r="F466" i="10" s="1"/>
  <c r="G270" i="10"/>
  <c r="F429" i="10"/>
  <c r="F248" i="10"/>
  <c r="F247" i="10" s="1"/>
  <c r="F496" i="10"/>
  <c r="I433" i="10"/>
  <c r="G351" i="10"/>
  <c r="F285" i="10"/>
  <c r="F284" i="10" s="1"/>
  <c r="F223" i="10"/>
  <c r="G156" i="10"/>
  <c r="G603" i="10"/>
  <c r="G335" i="10"/>
  <c r="F239" i="10"/>
  <c r="F169" i="10"/>
  <c r="F639" i="10"/>
  <c r="G554" i="10"/>
  <c r="I664" i="10"/>
  <c r="G487" i="10"/>
  <c r="F437" i="10"/>
  <c r="G291" i="10"/>
  <c r="G595" i="10"/>
  <c r="G451" i="10"/>
  <c r="F313" i="10"/>
  <c r="G278" i="10"/>
  <c r="F270" i="10"/>
  <c r="G638" i="10"/>
  <c r="F586" i="10"/>
  <c r="G561" i="10"/>
  <c r="I492" i="10"/>
  <c r="F488" i="10"/>
  <c r="G474" i="10"/>
  <c r="G422" i="10"/>
  <c r="G298" i="10"/>
  <c r="G148" i="10"/>
  <c r="F78" i="10"/>
  <c r="F669" i="10"/>
  <c r="G648" i="10"/>
  <c r="F596" i="10"/>
  <c r="F555" i="10"/>
  <c r="G541" i="10"/>
  <c r="F518" i="10"/>
  <c r="G497" i="10"/>
  <c r="F445" i="10"/>
  <c r="G328" i="10"/>
  <c r="F302" i="10"/>
  <c r="G624" i="10"/>
  <c r="G548" i="10"/>
  <c r="G527" i="10"/>
  <c r="F422" i="10"/>
  <c r="G408" i="10"/>
  <c r="F254" i="10"/>
  <c r="I234" i="10"/>
  <c r="G219" i="10"/>
  <c r="F648" i="10"/>
  <c r="G642" i="10"/>
  <c r="G631" i="10"/>
  <c r="F624" i="10"/>
  <c r="G579" i="10"/>
  <c r="I566" i="10"/>
  <c r="G534" i="10"/>
  <c r="F527" i="10"/>
  <c r="G511" i="10"/>
  <c r="G467" i="10"/>
  <c r="G415" i="10"/>
  <c r="F408" i="10"/>
  <c r="G367" i="10"/>
  <c r="G360" i="10"/>
  <c r="F351" i="10"/>
  <c r="G176" i="10"/>
  <c r="G135" i="10"/>
  <c r="G571" i="10"/>
  <c r="F562" i="10"/>
  <c r="F541" i="10"/>
  <c r="G503" i="10"/>
  <c r="G481" i="10"/>
  <c r="F474" i="10"/>
  <c r="G459" i="10"/>
  <c r="F452" i="10"/>
  <c r="G429" i="10"/>
  <c r="G617" i="10"/>
  <c r="F610" i="10"/>
  <c r="I591" i="10"/>
  <c r="G445" i="10"/>
  <c r="G400" i="10"/>
  <c r="G392" i="10"/>
  <c r="G384" i="10"/>
  <c r="G383" i="10" s="1"/>
  <c r="J383" i="10" s="1"/>
  <c r="F329" i="10"/>
  <c r="F299" i="10"/>
  <c r="F291" i="10"/>
  <c r="G208" i="10"/>
  <c r="G169" i="10"/>
  <c r="F163" i="10"/>
  <c r="G44" i="10"/>
  <c r="F20" i="10"/>
  <c r="F343" i="10"/>
  <c r="G306" i="10"/>
  <c r="G264" i="10"/>
  <c r="G248" i="10"/>
  <c r="G162" i="10"/>
  <c r="F142" i="10"/>
  <c r="G216" i="10"/>
  <c r="F177" i="10"/>
  <c r="F149" i="10"/>
  <c r="G141" i="10"/>
  <c r="F135" i="10"/>
  <c r="F119" i="10"/>
  <c r="F44" i="10"/>
  <c r="G9" i="10"/>
  <c r="F156" i="10"/>
  <c r="G97" i="10"/>
  <c r="E30" i="7"/>
  <c r="E29" i="7"/>
  <c r="E28" i="7"/>
  <c r="E27" i="7"/>
  <c r="E23" i="7"/>
  <c r="E22" i="7"/>
  <c r="E21" i="7"/>
  <c r="E19" i="7"/>
  <c r="E17" i="7"/>
  <c r="E16" i="7"/>
  <c r="E14" i="7"/>
  <c r="E13" i="7"/>
  <c r="E11" i="7"/>
  <c r="E9" i="7"/>
  <c r="E25" i="7"/>
  <c r="E42" i="2"/>
  <c r="E41" i="2"/>
  <c r="E40" i="2"/>
  <c r="E39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3" i="2"/>
  <c r="E12" i="2"/>
  <c r="E11" i="2"/>
  <c r="E10" i="2"/>
  <c r="E38" i="2"/>
  <c r="E14" i="2"/>
  <c r="E10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32" i="5"/>
  <c r="E29" i="5"/>
  <c r="E28" i="5"/>
  <c r="E26" i="5"/>
  <c r="E25" i="5"/>
  <c r="E24" i="5"/>
  <c r="E20" i="5"/>
  <c r="E17" i="5"/>
  <c r="E12" i="5"/>
  <c r="E11" i="5"/>
  <c r="E13" i="5"/>
  <c r="E21" i="6"/>
  <c r="E20" i="6"/>
  <c r="H316" i="10" l="1"/>
  <c r="G119" i="10"/>
  <c r="J180" i="10"/>
  <c r="E34" i="2"/>
  <c r="G350" i="10"/>
  <c r="G155" i="10"/>
  <c r="G152" i="10" s="1"/>
  <c r="F222" i="10"/>
  <c r="F503" i="10"/>
  <c r="G609" i="10"/>
  <c r="F570" i="10"/>
  <c r="G437" i="10"/>
  <c r="F208" i="10"/>
  <c r="G586" i="10"/>
  <c r="F359" i="10"/>
  <c r="F480" i="10"/>
  <c r="F399" i="10"/>
  <c r="F396" i="10" s="1"/>
  <c r="F391" i="10"/>
  <c r="F388" i="10" s="1"/>
  <c r="F428" i="10"/>
  <c r="G138" i="10"/>
  <c r="G159" i="10"/>
  <c r="F342" i="10"/>
  <c r="F162" i="10"/>
  <c r="G399" i="10"/>
  <c r="G134" i="10"/>
  <c r="G466" i="10"/>
  <c r="G630" i="10"/>
  <c r="F421" i="10"/>
  <c r="G623" i="10"/>
  <c r="F134" i="10"/>
  <c r="G215" i="10"/>
  <c r="G247" i="10"/>
  <c r="G31" i="10"/>
  <c r="F288" i="10"/>
  <c r="F407" i="10"/>
  <c r="G578" i="10"/>
  <c r="F517" i="10"/>
  <c r="G421" i="10"/>
  <c r="F583" i="10"/>
  <c r="G277" i="10"/>
  <c r="F148" i="10"/>
  <c r="F141" i="10"/>
  <c r="F9" i="10"/>
  <c r="G205" i="10"/>
  <c r="G391" i="10"/>
  <c r="G428" i="10"/>
  <c r="F561" i="10"/>
  <c r="G173" i="10"/>
  <c r="F350" i="10"/>
  <c r="G359" i="10"/>
  <c r="G510" i="10"/>
  <c r="I642" i="10"/>
  <c r="F281" i="10"/>
  <c r="F444" i="10"/>
  <c r="G540" i="10"/>
  <c r="F595" i="10"/>
  <c r="F166" i="10"/>
  <c r="F176" i="10"/>
  <c r="G458" i="10"/>
  <c r="G414" i="10"/>
  <c r="G533" i="10"/>
  <c r="F487" i="10"/>
  <c r="G305" i="10"/>
  <c r="G166" i="10"/>
  <c r="F328" i="10"/>
  <c r="G616" i="10"/>
  <c r="F473" i="10"/>
  <c r="F540" i="10"/>
  <c r="F526" i="10"/>
  <c r="G526" i="10"/>
  <c r="F31" i="10"/>
  <c r="F155" i="10"/>
  <c r="F116" i="10"/>
  <c r="F298" i="10"/>
  <c r="G444" i="10"/>
  <c r="F609" i="10"/>
  <c r="F451" i="10"/>
  <c r="G480" i="10"/>
  <c r="G570" i="10"/>
  <c r="G366" i="10"/>
  <c r="F623" i="10"/>
  <c r="G407" i="10"/>
  <c r="G547" i="10"/>
  <c r="G496" i="10"/>
  <c r="F554" i="10"/>
  <c r="G145" i="10"/>
  <c r="G473" i="10"/>
  <c r="G558" i="10"/>
  <c r="F312" i="10"/>
  <c r="G288" i="10"/>
  <c r="F638" i="10"/>
  <c r="F238" i="10"/>
  <c r="G602" i="10"/>
  <c r="E7" i="5"/>
  <c r="E8" i="5"/>
  <c r="E9" i="5"/>
  <c r="E19" i="17"/>
  <c r="F378" i="10" l="1"/>
  <c r="H378" i="10" s="1"/>
  <c r="G116" i="10"/>
  <c r="G5" i="10" s="1"/>
  <c r="E7" i="7"/>
  <c r="E8" i="7"/>
  <c r="E8" i="2"/>
  <c r="E9" i="2"/>
  <c r="F219" i="10"/>
  <c r="F205" i="10"/>
  <c r="G347" i="10"/>
  <c r="I9" i="10"/>
  <c r="F173" i="10"/>
  <c r="F574" i="10"/>
  <c r="F259" i="10"/>
  <c r="I281" i="10"/>
  <c r="G212" i="10"/>
  <c r="G396" i="10"/>
  <c r="F30" i="10"/>
  <c r="G388" i="10"/>
  <c r="F558" i="10"/>
  <c r="F152" i="10"/>
  <c r="F138" i="10"/>
  <c r="G30" i="10"/>
  <c r="G259" i="10"/>
  <c r="G522" i="10"/>
  <c r="F5" i="10"/>
  <c r="F145" i="10"/>
  <c r="F159" i="10"/>
  <c r="G130" i="10"/>
  <c r="E563" i="10"/>
  <c r="E430" i="10"/>
  <c r="G378" i="10" l="1"/>
  <c r="F204" i="10"/>
  <c r="E429" i="10"/>
  <c r="H430" i="10"/>
  <c r="J430" i="10"/>
  <c r="H563" i="10"/>
  <c r="J563" i="10"/>
  <c r="G346" i="10"/>
  <c r="I5" i="10"/>
  <c r="I574" i="10"/>
  <c r="I259" i="10"/>
  <c r="F130" i="10"/>
  <c r="G204" i="10"/>
  <c r="F522" i="10"/>
  <c r="E562" i="10"/>
  <c r="E314" i="10"/>
  <c r="I378" i="10" l="1"/>
  <c r="J378" i="10"/>
  <c r="E428" i="10"/>
  <c r="H429" i="10"/>
  <c r="J429" i="10"/>
  <c r="E313" i="10"/>
  <c r="H314" i="10"/>
  <c r="J314" i="10"/>
  <c r="E561" i="10"/>
  <c r="J562" i="10"/>
  <c r="H562" i="10"/>
  <c r="I346" i="10"/>
  <c r="I130" i="10"/>
  <c r="F4" i="10"/>
  <c r="G4" i="10"/>
  <c r="I522" i="10"/>
  <c r="E632" i="10"/>
  <c r="E580" i="10"/>
  <c r="E425" i="10" l="1"/>
  <c r="J428" i="10"/>
  <c r="H428" i="10"/>
  <c r="H580" i="10"/>
  <c r="J580" i="10"/>
  <c r="E558" i="10"/>
  <c r="J561" i="10"/>
  <c r="H561" i="10"/>
  <c r="E312" i="10"/>
  <c r="J313" i="10"/>
  <c r="H313" i="10"/>
  <c r="H632" i="10"/>
  <c r="J632" i="10"/>
  <c r="F3" i="10"/>
  <c r="G3" i="10"/>
  <c r="I4" i="10"/>
  <c r="E219" i="10"/>
  <c r="E224" i="10"/>
  <c r="E217" i="10"/>
  <c r="E653" i="10"/>
  <c r="E658" i="10"/>
  <c r="E670" i="10"/>
  <c r="E556" i="10"/>
  <c r="E460" i="10"/>
  <c r="E401" i="10"/>
  <c r="E352" i="10"/>
  <c r="E368" i="10"/>
  <c r="E110" i="10"/>
  <c r="E13" i="10"/>
  <c r="E307" i="10"/>
  <c r="E178" i="10"/>
  <c r="E171" i="10"/>
  <c r="E177" i="10" l="1"/>
  <c r="H178" i="10"/>
  <c r="J178" i="10"/>
  <c r="E239" i="10"/>
  <c r="J240" i="10"/>
  <c r="H240" i="10"/>
  <c r="E459" i="10"/>
  <c r="H460" i="10"/>
  <c r="J460" i="10"/>
  <c r="J653" i="10"/>
  <c r="H653" i="10"/>
  <c r="J558" i="10"/>
  <c r="H558" i="10"/>
  <c r="E306" i="10"/>
  <c r="H307" i="10"/>
  <c r="J307" i="10"/>
  <c r="J368" i="10"/>
  <c r="H368" i="10"/>
  <c r="E555" i="10"/>
  <c r="J556" i="10"/>
  <c r="H556" i="10"/>
  <c r="E216" i="10"/>
  <c r="H217" i="10"/>
  <c r="J217" i="10"/>
  <c r="E309" i="10"/>
  <c r="J312" i="10"/>
  <c r="H312" i="10"/>
  <c r="H425" i="10"/>
  <c r="J425" i="10"/>
  <c r="H13" i="10"/>
  <c r="J13" i="10"/>
  <c r="J352" i="10"/>
  <c r="H352" i="10"/>
  <c r="J670" i="10"/>
  <c r="H670" i="10"/>
  <c r="E223" i="10"/>
  <c r="H224" i="10"/>
  <c r="J224" i="10"/>
  <c r="E170" i="10"/>
  <c r="H171" i="10"/>
  <c r="J171" i="10"/>
  <c r="H110" i="10"/>
  <c r="J110" i="10"/>
  <c r="E400" i="10"/>
  <c r="H401" i="10"/>
  <c r="J401" i="10"/>
  <c r="H658" i="10"/>
  <c r="J658" i="10"/>
  <c r="J219" i="10"/>
  <c r="H219" i="10"/>
  <c r="I3" i="10"/>
  <c r="E367" i="10"/>
  <c r="E121" i="10"/>
  <c r="E136" i="10"/>
  <c r="E135" i="10" l="1"/>
  <c r="J136" i="10"/>
  <c r="H136" i="10"/>
  <c r="E399" i="10"/>
  <c r="H400" i="10"/>
  <c r="J400" i="10"/>
  <c r="E222" i="10"/>
  <c r="J223" i="10"/>
  <c r="H223" i="10"/>
  <c r="E238" i="10"/>
  <c r="E235" i="10" s="1"/>
  <c r="J239" i="10"/>
  <c r="H239" i="10"/>
  <c r="E120" i="10"/>
  <c r="J121" i="10"/>
  <c r="H121" i="10"/>
  <c r="E169" i="10"/>
  <c r="H170" i="10"/>
  <c r="J170" i="10"/>
  <c r="E554" i="10"/>
  <c r="J555" i="10"/>
  <c r="H555" i="10"/>
  <c r="E458" i="10"/>
  <c r="H459" i="10"/>
  <c r="J459" i="10"/>
  <c r="E366" i="10"/>
  <c r="H367" i="10"/>
  <c r="J367" i="10"/>
  <c r="E215" i="10"/>
  <c r="H216" i="10"/>
  <c r="J216" i="10"/>
  <c r="E305" i="10"/>
  <c r="H306" i="10"/>
  <c r="J306" i="10"/>
  <c r="H309" i="10"/>
  <c r="J309" i="10"/>
  <c r="E176" i="10"/>
  <c r="J177" i="10"/>
  <c r="H177" i="10"/>
  <c r="E489" i="10"/>
  <c r="E293" i="10"/>
  <c r="E164" i="10"/>
  <c r="J164" i="10" l="1"/>
  <c r="H164" i="10"/>
  <c r="E455" i="10"/>
  <c r="H458" i="10"/>
  <c r="J458" i="10"/>
  <c r="J238" i="10"/>
  <c r="H238" i="10"/>
  <c r="E292" i="10"/>
  <c r="H293" i="10"/>
  <c r="J293" i="10"/>
  <c r="E363" i="10"/>
  <c r="H366" i="10"/>
  <c r="J366" i="10"/>
  <c r="E119" i="10"/>
  <c r="J120" i="10"/>
  <c r="H120" i="10"/>
  <c r="H135" i="10"/>
  <c r="J135" i="10"/>
  <c r="J489" i="10"/>
  <c r="H489" i="10"/>
  <c r="E173" i="10"/>
  <c r="J176" i="10"/>
  <c r="H176" i="10"/>
  <c r="E212" i="10"/>
  <c r="H215" i="10"/>
  <c r="J215" i="10"/>
  <c r="E166" i="10"/>
  <c r="H169" i="10"/>
  <c r="J169" i="10"/>
  <c r="E396" i="10"/>
  <c r="H399" i="10"/>
  <c r="J399" i="10"/>
  <c r="E134" i="10"/>
  <c r="E302" i="10"/>
  <c r="H305" i="10"/>
  <c r="J305" i="10"/>
  <c r="E551" i="10"/>
  <c r="J554" i="10"/>
  <c r="H554" i="10"/>
  <c r="J222" i="10"/>
  <c r="H222" i="10"/>
  <c r="E488" i="10"/>
  <c r="E163" i="10"/>
  <c r="E157" i="10"/>
  <c r="H551" i="10" l="1"/>
  <c r="J551" i="10"/>
  <c r="J134" i="10"/>
  <c r="H134" i="10"/>
  <c r="J173" i="10"/>
  <c r="H173" i="10"/>
  <c r="H235" i="10"/>
  <c r="J235" i="10"/>
  <c r="E156" i="10"/>
  <c r="J157" i="10"/>
  <c r="H157" i="10"/>
  <c r="H212" i="10"/>
  <c r="J212" i="10"/>
  <c r="E291" i="10"/>
  <c r="H292" i="10"/>
  <c r="J292" i="10"/>
  <c r="J163" i="10"/>
  <c r="H163" i="10"/>
  <c r="J166" i="10"/>
  <c r="H166" i="10"/>
  <c r="J363" i="10"/>
  <c r="H363" i="10"/>
  <c r="E487" i="10"/>
  <c r="J488" i="10"/>
  <c r="H488" i="10"/>
  <c r="J302" i="10"/>
  <c r="H302" i="10"/>
  <c r="H396" i="10"/>
  <c r="J396" i="10"/>
  <c r="E116" i="10"/>
  <c r="J119" i="10"/>
  <c r="H119" i="10"/>
  <c r="H455" i="10"/>
  <c r="J455" i="10"/>
  <c r="E162" i="10"/>
  <c r="E150" i="10"/>
  <c r="E45" i="10"/>
  <c r="E32" i="10"/>
  <c r="E131" i="10" l="1"/>
  <c r="H45" i="10"/>
  <c r="J45" i="10"/>
  <c r="E155" i="10"/>
  <c r="J156" i="10"/>
  <c r="H156" i="10"/>
  <c r="E149" i="10"/>
  <c r="J150" i="10"/>
  <c r="H150" i="10"/>
  <c r="E159" i="10"/>
  <c r="J162" i="10"/>
  <c r="H162" i="10"/>
  <c r="E484" i="10"/>
  <c r="J487" i="10"/>
  <c r="H487" i="10"/>
  <c r="J32" i="10"/>
  <c r="H32" i="10"/>
  <c r="H116" i="10"/>
  <c r="J116" i="10"/>
  <c r="E288" i="10"/>
  <c r="J291" i="10"/>
  <c r="H291" i="10"/>
  <c r="H131" i="10"/>
  <c r="J131" i="10"/>
  <c r="G28" i="7"/>
  <c r="F28" i="7"/>
  <c r="J159" i="10" l="1"/>
  <c r="H159" i="10"/>
  <c r="H484" i="10"/>
  <c r="J484" i="10"/>
  <c r="H288" i="10"/>
  <c r="J288" i="10"/>
  <c r="E152" i="10"/>
  <c r="H155" i="10"/>
  <c r="J155" i="10"/>
  <c r="E148" i="10"/>
  <c r="J149" i="10"/>
  <c r="H149" i="10"/>
  <c r="C6" i="17"/>
  <c r="C13" i="17"/>
  <c r="C19" i="17"/>
  <c r="C27" i="17"/>
  <c r="D6" i="17"/>
  <c r="E6" i="17"/>
  <c r="D13" i="17"/>
  <c r="E13" i="17"/>
  <c r="D19" i="17"/>
  <c r="D27" i="17"/>
  <c r="E27" i="17"/>
  <c r="C18" i="17" l="1"/>
  <c r="J152" i="10"/>
  <c r="H152" i="10"/>
  <c r="E145" i="10"/>
  <c r="J148" i="10"/>
  <c r="H148" i="10"/>
  <c r="D5" i="17"/>
  <c r="D18" i="17"/>
  <c r="C5" i="17"/>
  <c r="E18" i="17"/>
  <c r="E5" i="17"/>
  <c r="J145" i="10" l="1"/>
  <c r="H145" i="10"/>
  <c r="J23" i="7"/>
  <c r="J16" i="7"/>
  <c r="I28" i="7"/>
  <c r="I23" i="7"/>
  <c r="I16" i="7"/>
  <c r="H23" i="7"/>
  <c r="H16" i="7"/>
  <c r="G27" i="7"/>
  <c r="G22" i="7"/>
  <c r="G21" i="7" s="1"/>
  <c r="G14" i="7"/>
  <c r="G13" i="7" s="1"/>
  <c r="G9" i="7" s="1"/>
  <c r="F27" i="7"/>
  <c r="F25" i="7" s="1"/>
  <c r="F22" i="7"/>
  <c r="F21" i="7" s="1"/>
  <c r="F19" i="7" s="1"/>
  <c r="F14" i="7"/>
  <c r="I22" i="7" l="1"/>
  <c r="I19" i="7"/>
  <c r="I21" i="7"/>
  <c r="I25" i="7"/>
  <c r="I27" i="7"/>
  <c r="F13" i="7"/>
  <c r="I13" i="7" s="1"/>
  <c r="I14" i="7"/>
  <c r="G17" i="7"/>
  <c r="G8" i="7" s="1"/>
  <c r="G7" i="7" s="1"/>
  <c r="F17" i="7"/>
  <c r="E300" i="10"/>
  <c r="E199" i="10" l="1"/>
  <c r="E202" i="10"/>
  <c r="E198" i="10"/>
  <c r="J199" i="10"/>
  <c r="H199" i="10"/>
  <c r="E299" i="10"/>
  <c r="J300" i="10"/>
  <c r="H300" i="10"/>
  <c r="H202" i="10"/>
  <c r="J202" i="10"/>
  <c r="F11" i="7"/>
  <c r="I17" i="7"/>
  <c r="E195" i="10" l="1"/>
  <c r="J198" i="10"/>
  <c r="H198" i="10"/>
  <c r="E298" i="10"/>
  <c r="J299" i="10"/>
  <c r="H299" i="10"/>
  <c r="I11" i="7"/>
  <c r="F9" i="7"/>
  <c r="H195" i="10" l="1"/>
  <c r="E194" i="10"/>
  <c r="J195" i="10"/>
  <c r="E295" i="10"/>
  <c r="J298" i="10"/>
  <c r="H298" i="10"/>
  <c r="F8" i="7"/>
  <c r="I9" i="7"/>
  <c r="E286" i="10"/>
  <c r="H194" i="10" l="1"/>
  <c r="J194" i="10"/>
  <c r="H295" i="10"/>
  <c r="J295" i="10"/>
  <c r="H286" i="10"/>
  <c r="J286" i="10"/>
  <c r="F7" i="7"/>
  <c r="I7" i="7" s="1"/>
  <c r="I8" i="7"/>
  <c r="E50" i="10"/>
  <c r="E79" i="10"/>
  <c r="E68" i="10"/>
  <c r="E61" i="10"/>
  <c r="E55" i="10"/>
  <c r="E284" i="10" l="1"/>
  <c r="E285" i="10"/>
  <c r="J61" i="10"/>
  <c r="H61" i="10"/>
  <c r="J50" i="10"/>
  <c r="H50" i="10"/>
  <c r="J68" i="10"/>
  <c r="H68" i="10"/>
  <c r="J284" i="10"/>
  <c r="H284" i="10"/>
  <c r="J79" i="10"/>
  <c r="H79" i="10"/>
  <c r="H55" i="10"/>
  <c r="J55" i="10"/>
  <c r="H99" i="10"/>
  <c r="J99" i="10"/>
  <c r="J285" i="10"/>
  <c r="H285" i="10"/>
  <c r="E281" i="10"/>
  <c r="E11" i="10" l="1"/>
  <c r="J281" i="10"/>
  <c r="H281" i="10"/>
  <c r="H11" i="10"/>
  <c r="J11" i="10"/>
  <c r="E85" i="10" l="1"/>
  <c r="E649" i="10"/>
  <c r="E71" i="10"/>
  <c r="E21" i="10"/>
  <c r="E675" i="10"/>
  <c r="J21" i="10" l="1"/>
  <c r="H21" i="10"/>
  <c r="H71" i="10"/>
  <c r="J71" i="10"/>
  <c r="J675" i="10"/>
  <c r="H675" i="10"/>
  <c r="H649" i="10"/>
  <c r="J649" i="10"/>
  <c r="H85" i="10"/>
  <c r="J85" i="10"/>
  <c r="E648" i="10"/>
  <c r="E645" i="10"/>
  <c r="E44" i="10"/>
  <c r="E682" i="10"/>
  <c r="J682" i="10" l="1"/>
  <c r="H682" i="10"/>
  <c r="H645" i="10"/>
  <c r="J645" i="10"/>
  <c r="H648" i="10"/>
  <c r="J648" i="10"/>
  <c r="H44" i="10"/>
  <c r="J44" i="10"/>
  <c r="E393" i="10"/>
  <c r="E588" i="10"/>
  <c r="E75" i="10"/>
  <c r="J75" i="10" l="1"/>
  <c r="H75" i="10"/>
  <c r="H588" i="10"/>
  <c r="J588" i="10"/>
  <c r="H393" i="10"/>
  <c r="J393" i="10"/>
  <c r="E392" i="10"/>
  <c r="E351" i="10"/>
  <c r="E587" i="10"/>
  <c r="J351" i="10" l="1"/>
  <c r="H351" i="10"/>
  <c r="H392" i="10"/>
  <c r="J392" i="10"/>
  <c r="H587" i="10"/>
  <c r="J587" i="10"/>
  <c r="E586" i="10"/>
  <c r="E391" i="10"/>
  <c r="E350" i="10"/>
  <c r="H391" i="10" l="1"/>
  <c r="J391" i="10"/>
  <c r="H586" i="10"/>
  <c r="J586" i="10"/>
  <c r="J350" i="10"/>
  <c r="H350" i="10"/>
  <c r="E583" i="10"/>
  <c r="E388" i="10"/>
  <c r="E347" i="10"/>
  <c r="E210" i="10"/>
  <c r="E143" i="10"/>
  <c r="E640" i="10"/>
  <c r="E98" i="10"/>
  <c r="E549" i="10"/>
  <c r="E498" i="10"/>
  <c r="E453" i="10"/>
  <c r="E361" i="10"/>
  <c r="E20" i="10"/>
  <c r="E423" i="10"/>
  <c r="E684" i="10"/>
  <c r="E680" i="10"/>
  <c r="E643" i="10"/>
  <c r="E416" i="10"/>
  <c r="E409" i="10"/>
  <c r="E385" i="10"/>
  <c r="E625" i="10"/>
  <c r="E618" i="10"/>
  <c r="E611" i="10"/>
  <c r="E604" i="10"/>
  <c r="E597" i="10"/>
  <c r="E572" i="10"/>
  <c r="E542" i="10"/>
  <c r="E535" i="10"/>
  <c r="E528" i="10"/>
  <c r="E519" i="10"/>
  <c r="E512" i="10"/>
  <c r="E505" i="10"/>
  <c r="E482" i="10"/>
  <c r="E475" i="10"/>
  <c r="E468" i="10"/>
  <c r="E446" i="10"/>
  <c r="E439" i="10"/>
  <c r="E344" i="10"/>
  <c r="E337" i="10"/>
  <c r="E330" i="10"/>
  <c r="E279" i="10"/>
  <c r="E272" i="10"/>
  <c r="E265" i="10"/>
  <c r="E256" i="10"/>
  <c r="E249" i="10"/>
  <c r="E109" i="10"/>
  <c r="E92" i="10"/>
  <c r="E90" i="10"/>
  <c r="E83" i="10"/>
  <c r="E16" i="10"/>
  <c r="H92" i="10" l="1"/>
  <c r="J92" i="10"/>
  <c r="H337" i="10"/>
  <c r="J337" i="10"/>
  <c r="H512" i="10"/>
  <c r="J512" i="10"/>
  <c r="J409" i="10"/>
  <c r="H409" i="10"/>
  <c r="H453" i="10"/>
  <c r="J453" i="10"/>
  <c r="H109" i="10"/>
  <c r="J109" i="10"/>
  <c r="J344" i="10"/>
  <c r="H344" i="10"/>
  <c r="J475" i="10"/>
  <c r="H475" i="10"/>
  <c r="J572" i="10"/>
  <c r="H572" i="10"/>
  <c r="H416" i="10"/>
  <c r="J416" i="10"/>
  <c r="J498" i="10"/>
  <c r="H498" i="10"/>
  <c r="H249" i="10"/>
  <c r="J249" i="10"/>
  <c r="J597" i="10"/>
  <c r="H597" i="10"/>
  <c r="H549" i="10"/>
  <c r="J549" i="10"/>
  <c r="H265" i="10"/>
  <c r="J265" i="10"/>
  <c r="H468" i="10"/>
  <c r="J468" i="10"/>
  <c r="H542" i="10"/>
  <c r="J542" i="10"/>
  <c r="H611" i="10"/>
  <c r="J611" i="10"/>
  <c r="J684" i="10"/>
  <c r="H684" i="10"/>
  <c r="J640" i="10"/>
  <c r="H640" i="10"/>
  <c r="H388" i="10"/>
  <c r="J388" i="10"/>
  <c r="H16" i="10"/>
  <c r="J16" i="10"/>
  <c r="J272" i="10"/>
  <c r="H272" i="10"/>
  <c r="H519" i="10"/>
  <c r="J519" i="10"/>
  <c r="H618" i="10"/>
  <c r="J618" i="10"/>
  <c r="H423" i="10"/>
  <c r="J423" i="10"/>
  <c r="J143" i="10"/>
  <c r="H143" i="10"/>
  <c r="J583" i="10"/>
  <c r="H583" i="10"/>
  <c r="H83" i="10"/>
  <c r="J83" i="10"/>
  <c r="H279" i="10"/>
  <c r="J279" i="10"/>
  <c r="H439" i="10"/>
  <c r="J439" i="10"/>
  <c r="H482" i="10"/>
  <c r="J482" i="10"/>
  <c r="H528" i="10"/>
  <c r="J528" i="10"/>
  <c r="J625" i="10"/>
  <c r="H625" i="10"/>
  <c r="H643" i="10"/>
  <c r="J643" i="10"/>
  <c r="J20" i="10"/>
  <c r="H20" i="10"/>
  <c r="J210" i="10"/>
  <c r="H210" i="10"/>
  <c r="J90" i="10"/>
  <c r="H90" i="10"/>
  <c r="J256" i="10"/>
  <c r="H256" i="10"/>
  <c r="J330" i="10"/>
  <c r="H330" i="10"/>
  <c r="J446" i="10"/>
  <c r="H446" i="10"/>
  <c r="J505" i="10"/>
  <c r="H505" i="10"/>
  <c r="H535" i="10"/>
  <c r="J535" i="10"/>
  <c r="H604" i="10"/>
  <c r="J604" i="10"/>
  <c r="H385" i="10"/>
  <c r="J385" i="10"/>
  <c r="H680" i="10"/>
  <c r="J680" i="10"/>
  <c r="J361" i="10"/>
  <c r="H361" i="10"/>
  <c r="H98" i="10"/>
  <c r="J98" i="10"/>
  <c r="H347" i="10"/>
  <c r="J347" i="10"/>
  <c r="E669" i="10"/>
  <c r="J28" i="7"/>
  <c r="H28" i="7"/>
  <c r="J22" i="7"/>
  <c r="H22" i="7"/>
  <c r="J14" i="7"/>
  <c r="H14" i="7"/>
  <c r="E264" i="10"/>
  <c r="E329" i="10"/>
  <c r="E445" i="10"/>
  <c r="E504" i="10"/>
  <c r="E534" i="10"/>
  <c r="E579" i="10"/>
  <c r="E617" i="10"/>
  <c r="E415" i="10"/>
  <c r="E422" i="10"/>
  <c r="E497" i="10"/>
  <c r="E639" i="10"/>
  <c r="E271" i="10"/>
  <c r="E336" i="10"/>
  <c r="E467" i="10"/>
  <c r="E541" i="10"/>
  <c r="E596" i="10"/>
  <c r="E624" i="10"/>
  <c r="E548" i="10"/>
  <c r="E142" i="10"/>
  <c r="E248" i="10"/>
  <c r="E278" i="10"/>
  <c r="E343" i="10"/>
  <c r="E474" i="10"/>
  <c r="E518" i="10"/>
  <c r="E603" i="10"/>
  <c r="E384" i="10"/>
  <c r="E360" i="10"/>
  <c r="E97" i="10"/>
  <c r="E209" i="10"/>
  <c r="E255" i="10"/>
  <c r="E481" i="10"/>
  <c r="E527" i="10"/>
  <c r="E571" i="10"/>
  <c r="E610" i="10"/>
  <c r="E408" i="10"/>
  <c r="E452" i="10"/>
  <c r="E631" i="10"/>
  <c r="E438" i="10"/>
  <c r="E10" i="10"/>
  <c r="E511" i="10"/>
  <c r="E78" i="10"/>
  <c r="E642" i="10"/>
  <c r="H642" i="10" l="1"/>
  <c r="J642" i="10"/>
  <c r="H631" i="10"/>
  <c r="J631" i="10"/>
  <c r="J209" i="10"/>
  <c r="H209" i="10"/>
  <c r="J278" i="10"/>
  <c r="H278" i="10"/>
  <c r="H336" i="10"/>
  <c r="J336" i="10"/>
  <c r="H534" i="10"/>
  <c r="J534" i="10"/>
  <c r="J452" i="10"/>
  <c r="H452" i="10"/>
  <c r="H97" i="10"/>
  <c r="J97" i="10"/>
  <c r="J518" i="10"/>
  <c r="H518" i="10"/>
  <c r="J596" i="10"/>
  <c r="H596" i="10"/>
  <c r="J271" i="10"/>
  <c r="H271" i="10"/>
  <c r="J504" i="10"/>
  <c r="H504" i="10"/>
  <c r="H408" i="10"/>
  <c r="J408" i="10"/>
  <c r="J474" i="10"/>
  <c r="H474" i="10"/>
  <c r="J541" i="10"/>
  <c r="H541" i="10"/>
  <c r="J639" i="10"/>
  <c r="H639" i="10"/>
  <c r="H617" i="10"/>
  <c r="J617" i="10"/>
  <c r="H445" i="10"/>
  <c r="J445" i="10"/>
  <c r="H511" i="10"/>
  <c r="H510" i="10"/>
  <c r="J511" i="10"/>
  <c r="H571" i="10"/>
  <c r="J571" i="10"/>
  <c r="H603" i="10"/>
  <c r="J603" i="10"/>
  <c r="J624" i="10"/>
  <c r="H624" i="10"/>
  <c r="J422" i="10"/>
  <c r="H422" i="10"/>
  <c r="H264" i="10"/>
  <c r="J264" i="10"/>
  <c r="H527" i="10"/>
  <c r="J527" i="10"/>
  <c r="J248" i="10"/>
  <c r="H248" i="10"/>
  <c r="H415" i="10"/>
  <c r="J415" i="10"/>
  <c r="E666" i="10"/>
  <c r="H669" i="10"/>
  <c r="J669" i="10"/>
  <c r="J78" i="10"/>
  <c r="H78" i="10"/>
  <c r="J10" i="10"/>
  <c r="H10" i="10"/>
  <c r="H481" i="10"/>
  <c r="J481" i="10"/>
  <c r="H360" i="10"/>
  <c r="J360" i="10"/>
  <c r="J142" i="10"/>
  <c r="H142" i="10"/>
  <c r="H438" i="10"/>
  <c r="J438" i="10"/>
  <c r="J610" i="10"/>
  <c r="H610" i="10"/>
  <c r="J255" i="10"/>
  <c r="H255" i="10"/>
  <c r="H384" i="10"/>
  <c r="J384" i="10"/>
  <c r="J343" i="10"/>
  <c r="H343" i="10"/>
  <c r="H548" i="10"/>
  <c r="J548" i="10"/>
  <c r="H467" i="10"/>
  <c r="J467" i="10"/>
  <c r="H497" i="10"/>
  <c r="J497" i="10"/>
  <c r="H579" i="10"/>
  <c r="J579" i="10"/>
  <c r="J329" i="10"/>
  <c r="H329" i="10"/>
  <c r="J27" i="7"/>
  <c r="H27" i="7"/>
  <c r="J21" i="7"/>
  <c r="H21" i="7"/>
  <c r="H13" i="7"/>
  <c r="J13" i="7"/>
  <c r="E570" i="10"/>
  <c r="E208" i="10"/>
  <c r="E473" i="10"/>
  <c r="E623" i="10"/>
  <c r="E496" i="10"/>
  <c r="E578" i="10"/>
  <c r="E328" i="10"/>
  <c r="E108" i="10"/>
  <c r="E451" i="10"/>
  <c r="E609" i="10"/>
  <c r="E517" i="10"/>
  <c r="E247" i="10"/>
  <c r="E270" i="10"/>
  <c r="E638" i="10"/>
  <c r="E616" i="10"/>
  <c r="E444" i="10"/>
  <c r="E547" i="10"/>
  <c r="E31" i="10"/>
  <c r="E9" i="10"/>
  <c r="E630" i="10"/>
  <c r="E407" i="10"/>
  <c r="E480" i="10"/>
  <c r="E254" i="10"/>
  <c r="E359" i="10"/>
  <c r="E277" i="10"/>
  <c r="E141" i="10"/>
  <c r="E540" i="10"/>
  <c r="E335" i="10"/>
  <c r="E414" i="10"/>
  <c r="E503" i="10"/>
  <c r="E437" i="10"/>
  <c r="E526" i="10"/>
  <c r="E94" i="10"/>
  <c r="E602" i="10"/>
  <c r="E342" i="10"/>
  <c r="E595" i="10"/>
  <c r="E466" i="10"/>
  <c r="E421" i="10"/>
  <c r="E533" i="10"/>
  <c r="E263" i="10"/>
  <c r="J510" i="10" l="1"/>
  <c r="E510" i="10"/>
  <c r="J595" i="10"/>
  <c r="H595" i="10"/>
  <c r="H414" i="10"/>
  <c r="J414" i="10"/>
  <c r="H407" i="10"/>
  <c r="J407" i="10"/>
  <c r="J270" i="10"/>
  <c r="H270" i="10"/>
  <c r="H496" i="10"/>
  <c r="J496" i="10"/>
  <c r="E664" i="10"/>
  <c r="J666" i="10"/>
  <c r="H666" i="10"/>
  <c r="H533" i="10"/>
  <c r="J533" i="10"/>
  <c r="H437" i="10"/>
  <c r="J437" i="10"/>
  <c r="H359" i="10"/>
  <c r="J359" i="10"/>
  <c r="J444" i="10"/>
  <c r="H444" i="10"/>
  <c r="E105" i="10"/>
  <c r="J108" i="10"/>
  <c r="H108" i="10"/>
  <c r="H623" i="10"/>
  <c r="J623" i="10"/>
  <c r="H602" i="10"/>
  <c r="J602" i="10"/>
  <c r="J9" i="10"/>
  <c r="H9" i="10"/>
  <c r="J517" i="10"/>
  <c r="H517" i="10"/>
  <c r="J328" i="10"/>
  <c r="H328" i="10"/>
  <c r="H473" i="10"/>
  <c r="J473" i="10"/>
  <c r="J263" i="10"/>
  <c r="H263" i="10"/>
  <c r="J526" i="10"/>
  <c r="H526" i="10"/>
  <c r="H277" i="10"/>
  <c r="J277" i="10"/>
  <c r="H547" i="10"/>
  <c r="J547" i="10"/>
  <c r="J451" i="10"/>
  <c r="H451" i="10"/>
  <c r="J570" i="10"/>
  <c r="H570" i="10"/>
  <c r="J342" i="10"/>
  <c r="H342" i="10"/>
  <c r="H335" i="10"/>
  <c r="J335" i="10"/>
  <c r="H630" i="10"/>
  <c r="J630" i="10"/>
  <c r="H247" i="10"/>
  <c r="J247" i="10"/>
  <c r="J421" i="10"/>
  <c r="H421" i="10"/>
  <c r="H540" i="10"/>
  <c r="J540" i="10"/>
  <c r="J254" i="10"/>
  <c r="H254" i="10"/>
  <c r="H616" i="10"/>
  <c r="J616" i="10"/>
  <c r="H466" i="10"/>
  <c r="J466" i="10"/>
  <c r="H94" i="10"/>
  <c r="J94" i="10"/>
  <c r="J503" i="10"/>
  <c r="H503" i="10"/>
  <c r="J141" i="10"/>
  <c r="H141" i="10"/>
  <c r="J480" i="10"/>
  <c r="H480" i="10"/>
  <c r="H31" i="10"/>
  <c r="J31" i="10"/>
  <c r="J638" i="10"/>
  <c r="H638" i="10"/>
  <c r="J609" i="10"/>
  <c r="H609" i="10"/>
  <c r="H578" i="10"/>
  <c r="J578" i="10"/>
  <c r="J208" i="10"/>
  <c r="H208" i="10"/>
  <c r="J25" i="7"/>
  <c r="H25" i="7"/>
  <c r="J19" i="7"/>
  <c r="H19" i="7"/>
  <c r="J11" i="7"/>
  <c r="H11" i="7"/>
  <c r="E418" i="10"/>
  <c r="E599" i="10"/>
  <c r="E523" i="10"/>
  <c r="E332" i="10"/>
  <c r="E404" i="10"/>
  <c r="E267" i="10"/>
  <c r="E514" i="10"/>
  <c r="E448" i="10"/>
  <c r="E575" i="10"/>
  <c r="E470" i="10"/>
  <c r="E567" i="10"/>
  <c r="E507" i="10"/>
  <c r="E530" i="10"/>
  <c r="E339" i="10"/>
  <c r="E411" i="10"/>
  <c r="E274" i="10"/>
  <c r="E477" i="10"/>
  <c r="E30" i="10"/>
  <c r="E635" i="10"/>
  <c r="E244" i="10"/>
  <c r="E606" i="10"/>
  <c r="E325" i="10"/>
  <c r="E620" i="10"/>
  <c r="E260" i="10"/>
  <c r="E592" i="10"/>
  <c r="E500" i="10"/>
  <c r="E251" i="10"/>
  <c r="E6" i="10"/>
  <c r="E544" i="10"/>
  <c r="E613" i="10"/>
  <c r="E463" i="10"/>
  <c r="E434" i="10"/>
  <c r="E537" i="10"/>
  <c r="E356" i="10"/>
  <c r="E627" i="10"/>
  <c r="E441" i="10"/>
  <c r="E493" i="10"/>
  <c r="E234" i="10" l="1"/>
  <c r="E138" i="10"/>
  <c r="E130" i="10"/>
  <c r="E204" i="10"/>
  <c r="E205" i="10"/>
  <c r="H434" i="10"/>
  <c r="J434" i="10"/>
  <c r="H592" i="10"/>
  <c r="J592" i="10"/>
  <c r="H30" i="10"/>
  <c r="J30" i="10"/>
  <c r="J470" i="10"/>
  <c r="H470" i="10"/>
  <c r="H523" i="10"/>
  <c r="J523" i="10"/>
  <c r="J463" i="10"/>
  <c r="H463" i="10"/>
  <c r="H260" i="10"/>
  <c r="J260" i="10"/>
  <c r="H477" i="10"/>
  <c r="J477" i="10"/>
  <c r="J575" i="10"/>
  <c r="H575" i="10"/>
  <c r="J599" i="10"/>
  <c r="H599" i="10"/>
  <c r="H664" i="10"/>
  <c r="J664" i="10"/>
  <c r="J205" i="10"/>
  <c r="H205" i="10"/>
  <c r="H448" i="10"/>
  <c r="J448" i="10"/>
  <c r="H418" i="10"/>
  <c r="J418" i="10"/>
  <c r="H105" i="10"/>
  <c r="J105" i="10"/>
  <c r="J441" i="10"/>
  <c r="H441" i="10"/>
  <c r="J6" i="10"/>
  <c r="H6" i="10"/>
  <c r="H325" i="10"/>
  <c r="J325" i="10"/>
  <c r="H339" i="10"/>
  <c r="J339" i="10"/>
  <c r="H267" i="10"/>
  <c r="J267" i="10"/>
  <c r="H627" i="10"/>
  <c r="J627" i="10"/>
  <c r="J251" i="10"/>
  <c r="H251" i="10"/>
  <c r="J606" i="10"/>
  <c r="H606" i="10"/>
  <c r="J530" i="10"/>
  <c r="H530" i="10"/>
  <c r="J404" i="10"/>
  <c r="H404" i="10"/>
  <c r="E346" i="10"/>
  <c r="H356" i="10"/>
  <c r="J356" i="10"/>
  <c r="J613" i="10"/>
  <c r="H613" i="10"/>
  <c r="J138" i="10"/>
  <c r="H138" i="10"/>
  <c r="J244" i="10"/>
  <c r="H244" i="10"/>
  <c r="H274" i="10"/>
  <c r="J274" i="10"/>
  <c r="H507" i="10"/>
  <c r="J507" i="10"/>
  <c r="J332" i="10"/>
  <c r="H332" i="10"/>
  <c r="H493" i="10"/>
  <c r="J493" i="10"/>
  <c r="J537" i="10"/>
  <c r="H537" i="10"/>
  <c r="H544" i="10"/>
  <c r="J544" i="10"/>
  <c r="J500" i="10"/>
  <c r="H500" i="10"/>
  <c r="J620" i="10"/>
  <c r="H620" i="10"/>
  <c r="H635" i="10"/>
  <c r="J635" i="10"/>
  <c r="H411" i="10"/>
  <c r="J411" i="10"/>
  <c r="H567" i="10"/>
  <c r="J567" i="10"/>
  <c r="H514" i="10"/>
  <c r="J514" i="10"/>
  <c r="E522" i="10"/>
  <c r="E259" i="10"/>
  <c r="E462" i="10"/>
  <c r="E433" i="10"/>
  <c r="J17" i="7"/>
  <c r="H17" i="7"/>
  <c r="J9" i="7"/>
  <c r="H9" i="7"/>
  <c r="E566" i="10"/>
  <c r="E591" i="10"/>
  <c r="E324" i="10"/>
  <c r="E27" i="10"/>
  <c r="E492" i="10"/>
  <c r="E574" i="10"/>
  <c r="H234" i="10" l="1"/>
  <c r="J234" i="10"/>
  <c r="J574" i="10"/>
  <c r="H574" i="10"/>
  <c r="J462" i="10"/>
  <c r="H462" i="10"/>
  <c r="H204" i="10"/>
  <c r="J204" i="10"/>
  <c r="J566" i="10"/>
  <c r="H566" i="10"/>
  <c r="H324" i="10"/>
  <c r="J324" i="10"/>
  <c r="J522" i="10"/>
  <c r="H522" i="10"/>
  <c r="H346" i="10"/>
  <c r="J346" i="10"/>
  <c r="J591" i="10"/>
  <c r="H591" i="10"/>
  <c r="J492" i="10"/>
  <c r="H492" i="10"/>
  <c r="J27" i="10"/>
  <c r="H27" i="10"/>
  <c r="H433" i="10"/>
  <c r="J433" i="10"/>
  <c r="H259" i="10"/>
  <c r="J259" i="10"/>
  <c r="J130" i="10"/>
  <c r="H130" i="10"/>
  <c r="J8" i="7"/>
  <c r="H8" i="7"/>
  <c r="E4" i="10" l="1"/>
  <c r="E5" i="10"/>
  <c r="J5" i="10"/>
  <c r="H5" i="10"/>
  <c r="J7" i="7"/>
  <c r="H7" i="7"/>
  <c r="E3" i="10" l="1"/>
  <c r="H4" i="10"/>
  <c r="J4" i="10"/>
  <c r="H3" i="10"/>
  <c r="J3" i="10" l="1"/>
</calcChain>
</file>

<file path=xl/sharedStrings.xml><?xml version="1.0" encoding="utf-8"?>
<sst xmlns="http://schemas.openxmlformats.org/spreadsheetml/2006/main" count="1106" uniqueCount="493">
  <si>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</si>
  <si>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</si>
  <si>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</si>
  <si>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</si>
  <si>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</si>
  <si>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</si>
  <si>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</si>
  <si>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</si>
  <si>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</si>
  <si>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</si>
  <si>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</si>
  <si>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</si>
  <si>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</si>
  <si>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</si>
  <si>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</si>
  <si>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</si>
  <si>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</si>
  <si>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</si>
  <si>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</si>
  <si>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</si>
  <si>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</si>
  <si>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</si>
  <si>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</si>
  <si>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</si>
  <si>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</si>
  <si>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</si>
  <si>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</si>
  <si>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</si>
  <si>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</si>
  <si>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</si>
  <si>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</si>
  <si>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</si>
  <si>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</si>
  <si>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</si>
  <si>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</si>
  <si>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</si>
  <si>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</si>
  <si>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</si>
  <si>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</si>
  <si>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</si>
  <si>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</si>
  <si>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</si>
  <si>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</si>
  <si>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</si>
  <si>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</si>
  <si>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</si>
  <si>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</si>
  <si>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</si>
  <si>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</si>
  <si>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</si>
  <si>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</si>
  <si>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</si>
  <si>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</si>
  <si>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</si>
  <si>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</si>
  <si>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</si>
  <si>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</si>
  <si>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</si>
  <si>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</si>
  <si>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</si>
  <si>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</si>
  <si>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</si>
  <si>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</si>
  <si>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</si>
  <si>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</si>
  <si>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</si>
  <si>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</si>
  <si>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</si>
  <si>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</si>
  <si>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</si>
  <si>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</si>
  <si>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</si>
  <si>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</si>
  <si>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</si>
  <si>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</si>
  <si>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</si>
  <si>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</si>
  <si>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</si>
  <si>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</si>
  <si>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</si>
  <si>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</si>
  <si>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</si>
  <si>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</si>
  <si>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</si>
  <si>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</si>
  <si>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</si>
  <si>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</si>
  <si>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</si>
  <si>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</si>
  <si>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</si>
  <si>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</si>
  <si>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</si>
  <si>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</si>
  <si>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</si>
  <si>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</si>
  <si>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</si>
  <si>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</si>
  <si>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</si>
  <si>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</si>
  <si>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</si>
  <si>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</si>
  <si>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</si>
  <si>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</si>
  <si>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</si>
  <si>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</si>
  <si>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</si>
  <si>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</si>
  <si>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</si>
  <si>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</si>
  <si>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</si>
  <si>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</si>
  <si>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</si>
  <si>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</si>
  <si>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</si>
  <si>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</si>
  <si>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</si>
  <si>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</si>
  <si>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</si>
  <si>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</si>
  <si>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</si>
  <si>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</si>
  <si>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</si>
  <si>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</si>
  <si>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</si>
  <si>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</si>
  <si>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</si>
  <si>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</si>
  <si>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</si>
  <si>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</si>
  <si>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</si>
  <si>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</si>
  <si>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</si>
  <si>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</si>
  <si>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</si>
  <si>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</si>
  <si>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</si>
  <si>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</si>
  <si>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</si>
  <si>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</si>
  <si>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</si>
  <si>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</si>
  <si>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</si>
  <si>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</si>
  <si>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</si>
  <si>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</si>
  <si>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</si>
  <si>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</si>
  <si>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</si>
  <si>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</si>
  <si>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</si>
  <si>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</si>
  <si>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</si>
  <si>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</si>
  <si>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</si>
  <si>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Sufinanciranje kamata</t>
  </si>
  <si>
    <t>Naknade građanima i kućanstvima na temelju osiguranja i druge naknade</t>
  </si>
  <si>
    <t>Održavanje zgrada za redovno korištenje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</si>
  <si>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</si>
  <si>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</si>
  <si>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</si>
  <si>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</si>
  <si>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</si>
  <si>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</si>
  <si>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</si>
  <si>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</si>
  <si>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</si>
  <si>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</si>
  <si>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</si>
  <si>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</si>
  <si>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</si>
  <si>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</si>
  <si>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</si>
  <si>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</si>
  <si>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</si>
  <si>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</si>
  <si>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</si>
  <si>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</si>
  <si>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</si>
  <si>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</si>
  <si>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</si>
  <si>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</si>
  <si>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</si>
  <si>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</si>
  <si>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</si>
  <si>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</si>
  <si>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</si>
  <si>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</si>
  <si>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</si>
  <si>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</si>
  <si>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</si>
  <si>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</si>
  <si>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</si>
  <si>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</si>
  <si>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</si>
  <si>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</si>
  <si>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</si>
  <si>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</si>
  <si>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</si>
  <si>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</si>
  <si>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</si>
  <si>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</si>
  <si>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</si>
  <si>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</si>
  <si>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</si>
  <si>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</si>
  <si>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mirovinsko osiguranje</t>
  </si>
  <si>
    <t>Doprinosi za obvezno zdravstveno osiguranje</t>
  </si>
  <si>
    <t>Doprinosi za obvezno osiguranje u slučaju nezaposlenosti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</si>
  <si>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</si>
  <si>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</si>
  <si>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</si>
  <si>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</si>
  <si>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</si>
  <si>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</si>
  <si>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</si>
  <si>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</si>
  <si>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</si>
  <si>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</si>
  <si>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</si>
  <si>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</si>
  <si>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</si>
  <si>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</si>
  <si>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</si>
  <si>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</si>
  <si>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</si>
  <si>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</si>
  <si>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</si>
  <si>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</si>
  <si>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</si>
  <si>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</si>
  <si>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</si>
  <si>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</si>
  <si>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</si>
  <si>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</si>
  <si>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</si>
  <si>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</si>
  <si>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</si>
  <si>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</si>
  <si>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</si>
  <si>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</si>
  <si>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</si>
  <si>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</si>
  <si>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</si>
  <si>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</si>
  <si>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</si>
  <si>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</si>
  <si>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</si>
  <si>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</si>
  <si>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</si>
  <si>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</si>
  <si>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</si>
  <si>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</si>
  <si>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</si>
  <si>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</si>
  <si>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</si>
  <si>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</si>
  <si>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</si>
  <si>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</si>
  <si>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</si>
  <si>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</si>
  <si>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</si>
  <si>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</si>
  <si>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</si>
  <si>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</si>
  <si>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</si>
  <si>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</si>
  <si>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</si>
  <si>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</si>
  <si>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</si>
  <si>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</si>
  <si>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</si>
  <si>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</si>
  <si>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</si>
  <si>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</si>
  <si>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</si>
  <si>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</si>
  <si>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</si>
  <si>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</si>
  <si>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</si>
  <si>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</si>
  <si>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</si>
  <si>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</si>
  <si>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</si>
  <si>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</si>
  <si>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</si>
  <si>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</si>
  <si>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</si>
  <si>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</si>
  <si>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</si>
  <si>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</si>
  <si>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</si>
  <si>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</si>
  <si>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</si>
  <si>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</si>
  <si>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</si>
  <si>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</si>
  <si>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</si>
  <si>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</si>
  <si>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</si>
  <si>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</si>
  <si>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</si>
  <si>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</si>
  <si>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</si>
  <si>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</si>
  <si>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</si>
  <si>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</si>
  <si>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</si>
  <si>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</si>
  <si>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</si>
  <si>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</si>
  <si>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</si>
  <si>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</si>
  <si>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</si>
  <si>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</si>
  <si>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</si>
  <si>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</si>
  <si>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</si>
  <si>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</si>
  <si>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</si>
  <si>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</si>
  <si>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</si>
  <si>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</si>
  <si>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</si>
  <si>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</si>
  <si>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</si>
  <si>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</si>
  <si>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</si>
  <si>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</si>
  <si>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</si>
  <si>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</si>
  <si>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</si>
  <si>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</si>
  <si>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</si>
  <si>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</si>
  <si>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</si>
  <si>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</si>
  <si>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</si>
  <si>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</si>
  <si>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</si>
  <si>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</si>
  <si>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</si>
  <si>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</si>
  <si>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</si>
  <si>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</si>
  <si>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</si>
  <si>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</si>
  <si>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</si>
  <si>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</si>
  <si>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</si>
  <si>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</si>
  <si>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</si>
  <si>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</si>
  <si>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</si>
  <si>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</si>
  <si>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</si>
  <si>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</si>
  <si>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</si>
  <si>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</si>
  <si>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</si>
  <si>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</si>
  <si>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</si>
  <si>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</si>
  <si>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</si>
  <si>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</si>
  <si>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</si>
  <si>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</si>
  <si>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</si>
  <si>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</si>
  <si>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Uređenje groblja</t>
  </si>
  <si>
    <t>indeks   4/3</t>
  </si>
  <si>
    <t>indeks    5/4</t>
  </si>
  <si>
    <t>indeks    5/3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</si>
  <si>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</si>
  <si>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</si>
  <si>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</si>
  <si>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</si>
  <si>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</si>
  <si>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</si>
  <si>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</si>
  <si>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</si>
  <si>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</si>
  <si>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</si>
  <si>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</si>
  <si>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</si>
  <si>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</si>
  <si>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</si>
  <si>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</si>
  <si>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</si>
  <si>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</si>
  <si>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Sufinanciranje uličnog vodovoda u Ulici Gaj-Mala Ludina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</si>
  <si>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</si>
  <si>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</si>
  <si>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Donacije od pravnih i fizičkih osoba izvan općeg proračuna</t>
  </si>
  <si>
    <t>VRSTA RASHODA / IZDATAKA</t>
  </si>
  <si>
    <t>UKUPNO RASHODI I IZDACI</t>
  </si>
  <si>
    <t>projekcija za 2020.</t>
  </si>
  <si>
    <r>
      <t xml:space="preserve"> </t>
    </r>
    <r>
      <rPr>
        <sz val="10"/>
        <rFont val="Arial"/>
        <family val="2"/>
        <charset val="238"/>
      </rPr>
      <t>i rashoda i Računu financiranja za 2019. godinu kako slijedi:</t>
    </r>
  </si>
  <si>
    <t xml:space="preserve"> projekcije  2020</t>
  </si>
  <si>
    <t>projekcije 2021</t>
  </si>
  <si>
    <t>PROJEKCIJE PRORAČUNA ZA 2020. i 2021. godinu</t>
  </si>
  <si>
    <t>projekcija za 2021.</t>
  </si>
  <si>
    <t xml:space="preserve"> Proračun Općine Velika Ludina za 2019. godinu sastoji se od :</t>
  </si>
  <si>
    <t>Ostala nematerijalna imovina-Projekt parka uz crkvu</t>
  </si>
  <si>
    <t>Uređenje pučkih domova-M.Klada</t>
  </si>
  <si>
    <t>Uređenje zgrade u centru Velike Ludine- stara općina</t>
  </si>
  <si>
    <t xml:space="preserve"> K 100402   </t>
  </si>
  <si>
    <t xml:space="preserve"> K 100403  </t>
  </si>
  <si>
    <t xml:space="preserve"> K 100404</t>
  </si>
  <si>
    <t>Uređenje zgrade mrtvačnice na groblju Mala Ludina</t>
  </si>
  <si>
    <t>Duga ulica, Velika Ludina</t>
  </si>
  <si>
    <t>Uređenje groblja (ograda, cesta, staze)</t>
  </si>
  <si>
    <t xml:space="preserve">Aktivnost: K 100801                    </t>
  </si>
  <si>
    <t xml:space="preserve"> Prijamni centar Repušnica</t>
  </si>
  <si>
    <t xml:space="preserve">Aktivnost: A 101304 </t>
  </si>
  <si>
    <t>Kupnja osobnog automobila</t>
  </si>
  <si>
    <t>Prijevozna sredstva</t>
  </si>
  <si>
    <t>prijevozna sredstva-osobni autombil</t>
  </si>
  <si>
    <t xml:space="preserve"> K 100405 </t>
  </si>
  <si>
    <t>Uređenje pučkih domova-M.Ludina</t>
  </si>
  <si>
    <t>Nadstrešnica za traktor</t>
  </si>
  <si>
    <t>Aktivnost A100807</t>
  </si>
  <si>
    <t>Popravak autobusnih kućica</t>
  </si>
  <si>
    <t>Ostali rashodi za zaposlene-Team building</t>
  </si>
  <si>
    <t>Ostala nematerijalna imovina-Projekt Izmjena javne rasvjete</t>
  </si>
  <si>
    <t xml:space="preserve">Tekuće donacije-kupnja kombi vozila </t>
  </si>
  <si>
    <t>Aktivnost: A 101003</t>
  </si>
  <si>
    <t>Ostale tekuće donacije-uređenje ograde oko škole u Grabričini</t>
  </si>
  <si>
    <t>Ostale tekuće donacije-uređenje krova na školi u K. Selišću</t>
  </si>
  <si>
    <t>Podmirenje troškova logopeda</t>
  </si>
  <si>
    <t>K 101501</t>
  </si>
  <si>
    <t>Nabava kontejnera i spremnika za smeće</t>
  </si>
  <si>
    <t>Prijevoz na posao i s posla</t>
  </si>
  <si>
    <t>Cvjetna ulica , Velika Ludina</t>
  </si>
  <si>
    <t xml:space="preserve"> K 100602</t>
  </si>
  <si>
    <t xml:space="preserve"> K 100603</t>
  </si>
  <si>
    <t>Zagrebačka ulica Velika Ludina-ulaz u reciklažno dvorište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</si>
  <si>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</si>
  <si>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</si>
  <si>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</si>
  <si>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</si>
  <si>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 xml:space="preserve">Aktivnost A 101104:   </t>
  </si>
  <si>
    <t xml:space="preserve">Aktivnost A 101106: </t>
  </si>
  <si>
    <t xml:space="preserve">Aktivnost A 101107: </t>
  </si>
  <si>
    <t>Sufinanciranje školskih udžbenika</t>
  </si>
  <si>
    <t>K 101502</t>
  </si>
  <si>
    <t>Nabava Kućišta za spremnike za otpad</t>
  </si>
  <si>
    <t xml:space="preserve">Aktivnost: K 100302  </t>
  </si>
  <si>
    <t>Aktivnost A100805</t>
  </si>
  <si>
    <t xml:space="preserve">Aktivnost A 101204:         </t>
  </si>
  <si>
    <t>,</t>
  </si>
  <si>
    <t xml:space="preserve">     </t>
  </si>
  <si>
    <t xml:space="preserve">35. Statuta Općine Velika Ludina ("Službene novine" Općine Velika Ludina broj  6/09, 7/11, 2/13,  </t>
  </si>
  <si>
    <t>povećanje</t>
  </si>
  <si>
    <t>novi plan I 2019.</t>
  </si>
  <si>
    <t>novi plan I. 2019</t>
  </si>
  <si>
    <t>Kamate na minus po žiro računu</t>
  </si>
  <si>
    <t xml:space="preserve"> K 100604</t>
  </si>
  <si>
    <t>Zagrebačka ulica Velika Ludina-nogostup</t>
  </si>
  <si>
    <t>Vatrogasna oprema i ostali troškovi</t>
  </si>
  <si>
    <t xml:space="preserve"> K 100406</t>
  </si>
  <si>
    <t>Bežićna mreža</t>
  </si>
  <si>
    <t xml:space="preserve">Aktivnost: K 100802                 </t>
  </si>
  <si>
    <t>Kanalizacija Cvjetna ulica</t>
  </si>
  <si>
    <t>novi plan II 2019.</t>
  </si>
  <si>
    <t>novi plan II. 2019</t>
  </si>
  <si>
    <t>II. izmjene 2019</t>
  </si>
  <si>
    <t xml:space="preserve">Postrojenje i oprema </t>
  </si>
  <si>
    <t xml:space="preserve">Građevnski objekti </t>
  </si>
  <si>
    <t>Kamate na kreditno zaduženje</t>
  </si>
  <si>
    <t>novi plan I.</t>
  </si>
  <si>
    <t xml:space="preserve"> Sterilizacija i kastracija životinja (sufinanciranje 50%)</t>
  </si>
  <si>
    <t>Uređenje tribine na stadionu "Tratinčica"</t>
  </si>
  <si>
    <t xml:space="preserve"> K 100407</t>
  </si>
  <si>
    <t xml:space="preserve">Ostala nematrijalna imovina -Projekt Moslavačke ulice </t>
  </si>
  <si>
    <t>Ostala nematrijalna imovina - Projekt prilazne ceste za Reciklažno dvorište</t>
  </si>
  <si>
    <t>Subvencije (Moslavina Plin d.o.o.)</t>
  </si>
  <si>
    <t>Trošak zbrinjavanja zaposlenika Moslavine Plina d.o.o.</t>
  </si>
  <si>
    <t xml:space="preserve">Aktivnost: K 100303 </t>
  </si>
  <si>
    <t>Kupnja viličara</t>
  </si>
  <si>
    <t xml:space="preserve">Oprema - viličar </t>
  </si>
  <si>
    <t>Aktivnost: A 101004</t>
  </si>
  <si>
    <t>Usluge tekućeg i investicijskog održavanja opreme</t>
  </si>
  <si>
    <t xml:space="preserve">6/14, 3/18 i 5/18-pročišćeni tekst)  Općinsko vijeće Općine Velika Ludina na </t>
  </si>
  <si>
    <t>dana od dana objave u "Službenim novinama Općine Velika Ludina".</t>
  </si>
  <si>
    <t xml:space="preserve">II. Izmjene i dopune Proračuna Općine Velika Ludina za 2019. godinu stupaju na snagu osmog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</si>
  <si>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Velika Ludina, 30.04.2019.</t>
  </si>
  <si>
    <t xml:space="preserve"> svojoj 23. sjednici održanoj 30.04.2019.  god.donijelo je</t>
  </si>
  <si>
    <t xml:space="preserve">                        2019. GOD.  I PROJEKCIJE PRORAČUNA ZA 2020. I 2021. GOD.                </t>
  </si>
  <si>
    <t xml:space="preserve">                        II. IZMJENE I DOPUNE PRORAČUNA OPĆINE VELIKA LUDINA ZA </t>
  </si>
  <si>
    <t>Vjekoslav Kamenščak</t>
  </si>
  <si>
    <t xml:space="preserve">                        </t>
  </si>
  <si>
    <t>400-06/19-01/04</t>
  </si>
  <si>
    <t>2176/19-02-19-4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</si>
</sst>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0000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9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6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Fill="1" applyBorder="1"/>
    <xf numFmtId="0" fontId="12" fillId="0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2" fillId="0" borderId="0" xfId="0" applyFont="1" applyAlignment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left"/>
    </xf>
    <xf numFmtId="0" fontId="12" fillId="6" borderId="8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wrapText="1"/>
    </xf>
    <xf numFmtId="0" fontId="12" fillId="9" borderId="2" xfId="0" applyFont="1" applyFill="1" applyBorder="1" applyAlignment="1" applyProtection="1">
      <alignment wrapText="1"/>
    </xf>
    <xf numFmtId="0" fontId="11" fillId="9" borderId="2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left"/>
    </xf>
    <xf numFmtId="0" fontId="27" fillId="10" borderId="0" xfId="0" applyFont="1" applyFill="1" applyBorder="1"/>
    <xf numFmtId="3" fontId="0" fillId="0" borderId="2" xfId="0" applyNumberFormat="1" applyBorder="1"/>
    <xf numFmtId="0" fontId="22" fillId="0" borderId="16" xfId="0" applyFont="1" applyBorder="1" applyAlignment="1" applyProtection="1">
      <alignment horizontal="left" vertical="top"/>
    </xf>
    <xf numFmtId="0" fontId="22" fillId="0" borderId="15" xfId="0" applyFont="1" applyBorder="1" applyAlignment="1" applyProtection="1">
      <alignment horizontal="left" wrapText="1"/>
    </xf>
    <xf numFmtId="3" fontId="22" fillId="0" borderId="12" xfId="0" applyNumberFormat="1" applyFont="1" applyBorder="1" applyAlignment="1" applyProtection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3" fontId="12" fillId="6" borderId="20" xfId="0" applyNumberFormat="1" applyFont="1" applyFill="1" applyBorder="1" applyAlignment="1" applyProtection="1">
      <alignment horizontal="right"/>
    </xf>
    <xf numFmtId="0" fontId="11" fillId="9" borderId="19" xfId="0" applyFont="1" applyFill="1" applyBorder="1" applyAlignment="1" applyProtection="1">
      <alignment horizontal="left" vertical="top"/>
    </xf>
    <xf numFmtId="3" fontId="12" fillId="6" borderId="14" xfId="0" applyNumberFormat="1" applyFont="1" applyFill="1" applyBorder="1" applyAlignment="1" applyProtection="1">
      <alignment horizontal="right"/>
    </xf>
    <xf numFmtId="3" fontId="12" fillId="9" borderId="20" xfId="0" applyNumberFormat="1" applyFont="1" applyFill="1" applyBorder="1" applyProtection="1"/>
    <xf numFmtId="3" fontId="12" fillId="6" borderId="20" xfId="0" applyNumberFormat="1" applyFont="1" applyFill="1" applyBorder="1" applyProtection="1"/>
    <xf numFmtId="0" fontId="12" fillId="6" borderId="23" xfId="0" applyFont="1" applyFill="1" applyBorder="1" applyAlignment="1" applyProtection="1">
      <alignment wrapText="1"/>
    </xf>
    <xf numFmtId="3" fontId="12" fillId="6" borderId="24" xfId="0" applyNumberFormat="1" applyFont="1" applyFill="1" applyBorder="1" applyProtection="1"/>
    <xf numFmtId="0" fontId="12" fillId="6" borderId="19" xfId="0" applyFont="1" applyFill="1" applyBorder="1" applyAlignment="1" applyProtection="1">
      <alignment horizontal="left" vertical="top"/>
    </xf>
    <xf numFmtId="0" fontId="12" fillId="6" borderId="21" xfId="0" applyFont="1" applyFill="1" applyBorder="1" applyAlignment="1" applyProtection="1">
      <alignment horizontal="left" vertical="top"/>
    </xf>
    <xf numFmtId="0" fontId="12" fillId="6" borderId="22" xfId="0" applyFont="1" applyFill="1" applyBorder="1" applyAlignment="1" applyProtection="1">
      <alignment horizontal="left" vertical="top"/>
    </xf>
    <xf numFmtId="0" fontId="12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3" fontId="11" fillId="9" borderId="20" xfId="0" applyNumberFormat="1" applyFont="1" applyFill="1" applyBorder="1" applyAlignment="1" applyProtection="1">
      <alignment horizontal="right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Protection="1"/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3" fontId="20" fillId="23" borderId="12" xfId="0" applyNumberFormat="1" applyFont="1" applyFill="1" applyBorder="1" applyProtection="1"/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3" fontId="11" fillId="9" borderId="18" xfId="0" applyNumberFormat="1" applyFont="1" applyFill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left"/>
    </xf>
    <xf numFmtId="0" fontId="4" fillId="9" borderId="2" xfId="0" applyFont="1" applyFill="1" applyBorder="1" applyAlignment="1" applyProtection="1">
      <alignment horizontal="left" wrapText="1"/>
    </xf>
    <xf numFmtId="0" fontId="11" fillId="0" borderId="16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left" wrapText="1"/>
    </xf>
    <xf numFmtId="0" fontId="13" fillId="0" borderId="25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3" fontId="4" fillId="9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9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9" borderId="2" xfId="0" applyNumberFormat="1" applyFont="1" applyFill="1" applyBorder="1" applyAlignment="1" applyProtection="1">
      <alignment horizontal="right" wrapText="1"/>
    </xf>
    <xf numFmtId="0" fontId="6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wrapText="1"/>
    </xf>
    <xf numFmtId="3" fontId="6" fillId="0" borderId="3" xfId="0" applyNumberFormat="1" applyFont="1" applyFill="1" applyBorder="1" applyAlignment="1" applyProtection="1">
      <alignment horizontal="right"/>
    </xf>
    <xf numFmtId="0" fontId="4" fillId="9" borderId="7" xfId="0" applyFont="1" applyFill="1" applyBorder="1" applyAlignment="1" applyProtection="1">
      <alignment horizontal="left"/>
    </xf>
    <xf numFmtId="3" fontId="4" fillId="9" borderId="7" xfId="0" applyNumberFormat="1" applyFont="1" applyFill="1" applyBorder="1" applyAlignment="1" applyProtection="1">
      <alignment horizontal="right"/>
    </xf>
    <xf numFmtId="0" fontId="19" fillId="23" borderId="16" xfId="0" applyFont="1" applyFill="1" applyBorder="1" applyAlignment="1" applyProtection="1">
      <alignment horizontal="left"/>
    </xf>
    <xf numFmtId="3" fontId="19" fillId="23" borderId="1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19" fillId="24" borderId="15" xfId="0" applyFon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0" fontId="6" fillId="0" borderId="8" xfId="0" applyFont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21" fillId="24" borderId="15" xfId="0" applyFont="1" applyFill="1" applyBorder="1" applyAlignment="1" applyProtection="1">
      <alignment wrapText="1"/>
    </xf>
    <xf numFmtId="3" fontId="21" fillId="24" borderId="12" xfId="0" applyNumberFormat="1" applyFont="1" applyFill="1" applyBorder="1" applyProtection="1"/>
    <xf numFmtId="3" fontId="21" fillId="24" borderId="12" xfId="0" applyNumberFormat="1" applyFont="1" applyFill="1" applyBorder="1" applyAlignment="1" applyProtection="1">
      <alignment horizontal="right"/>
    </xf>
    <xf numFmtId="0" fontId="21" fillId="24" borderId="25" xfId="0" applyFont="1" applyFill="1" applyBorder="1" applyAlignment="1" applyProtection="1">
      <alignment horizontal="left"/>
    </xf>
    <xf numFmtId="0" fontId="21" fillId="24" borderId="26" xfId="0" applyFont="1" applyFill="1" applyBorder="1" applyAlignment="1" applyProtection="1">
      <alignment wrapText="1"/>
    </xf>
    <xf numFmtId="3" fontId="21" fillId="24" borderId="27" xfId="0" applyNumberFormat="1" applyFont="1" applyFill="1" applyBorder="1" applyAlignment="1" applyProtection="1">
      <alignment horizontal="right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wrapText="1"/>
    </xf>
    <xf numFmtId="3" fontId="12" fillId="0" borderId="27" xfId="0" applyNumberFormat="1" applyFont="1" applyFill="1" applyBorder="1" applyProtection="1">
      <protection locked="0"/>
    </xf>
    <xf numFmtId="0" fontId="4" fillId="9" borderId="28" xfId="0" applyFont="1" applyFill="1" applyBorder="1" applyAlignment="1" applyProtection="1">
      <alignment horizontal="left"/>
    </xf>
    <xf numFmtId="0" fontId="7" fillId="9" borderId="29" xfId="0" applyFont="1" applyFill="1" applyBorder="1" applyAlignment="1" applyProtection="1">
      <alignment wrapText="1"/>
    </xf>
    <xf numFmtId="3" fontId="11" fillId="9" borderId="30" xfId="0" applyNumberFormat="1" applyFont="1" applyFill="1" applyBorder="1" applyProtection="1"/>
    <xf numFmtId="0" fontId="7" fillId="9" borderId="31" xfId="0" applyFont="1" applyFill="1" applyBorder="1" applyAlignment="1" applyProtection="1">
      <alignment horizontal="left" wrapText="1"/>
    </xf>
    <xf numFmtId="0" fontId="7" fillId="10" borderId="31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9" fillId="10" borderId="0" xfId="0" applyFont="1" applyFill="1" applyBorder="1"/>
    <xf numFmtId="0" fontId="30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10" borderId="5" xfId="0" applyFont="1" applyFill="1" applyBorder="1"/>
    <xf numFmtId="0" fontId="29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3" fontId="11" fillId="0" borderId="3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6" borderId="9" xfId="0" applyFont="1" applyFill="1" applyBorder="1" applyAlignment="1" applyProtection="1">
      <alignment wrapText="1"/>
    </xf>
    <xf numFmtId="0" fontId="30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9" fillId="0" borderId="0" xfId="0" applyFont="1" applyFill="1" applyBorder="1" applyAlignment="1"/>
    <xf numFmtId="0" fontId="27" fillId="10" borderId="34" xfId="0" applyFont="1" applyFill="1" applyBorder="1" applyAlignment="1" applyProtection="1">
      <alignment horizontal="left"/>
    </xf>
    <xf numFmtId="0" fontId="27" fillId="10" borderId="32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4" xfId="0" applyFont="1" applyFill="1" applyBorder="1" applyAlignment="1" applyProtection="1">
      <alignment horizontal="left" wrapText="1"/>
    </xf>
    <xf numFmtId="0" fontId="25" fillId="10" borderId="32" xfId="0" applyFont="1" applyFill="1" applyBorder="1" applyAlignment="1" applyProtection="1">
      <alignment horizontal="left" wrapText="1"/>
    </xf>
    <xf numFmtId="0" fontId="27" fillId="2" borderId="32" xfId="0" applyFont="1" applyFill="1" applyBorder="1" applyAlignment="1" applyProtection="1">
      <alignment horizontal="left"/>
    </xf>
    <xf numFmtId="0" fontId="27" fillId="13" borderId="32" xfId="0" applyFont="1" applyFill="1" applyBorder="1" applyAlignment="1" applyProtection="1">
      <alignment horizontal="left"/>
    </xf>
    <xf numFmtId="0" fontId="27" fillId="8" borderId="32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3" xfId="0" applyFont="1" applyFill="1" applyBorder="1" applyAlignment="1" applyProtection="1">
      <alignment horizontal="left"/>
    </xf>
    <xf numFmtId="0" fontId="25" fillId="7" borderId="33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31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3" borderId="32" xfId="0" applyFont="1" applyFill="1" applyBorder="1" applyAlignment="1" applyProtection="1">
      <alignment horizontal="left"/>
    </xf>
    <xf numFmtId="0" fontId="25" fillId="8" borderId="17" xfId="0" applyFont="1" applyFill="1" applyBorder="1" applyAlignment="1" applyProtection="1">
      <alignment horizontal="left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31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3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9" borderId="34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9" fillId="9" borderId="33" xfId="0" applyFont="1" applyFill="1" applyBorder="1" applyAlignment="1">
      <alignment horizontal="left"/>
    </xf>
    <xf numFmtId="0" fontId="29" fillId="9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31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9" fillId="22" borderId="33" xfId="0" applyFont="1" applyFill="1" applyBorder="1" applyAlignment="1" applyProtection="1">
      <alignment horizontal="left"/>
    </xf>
    <xf numFmtId="0" fontId="29" fillId="9" borderId="34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9" fillId="2" borderId="33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9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9" fillId="22" borderId="33" xfId="0" applyFont="1" applyFill="1" applyBorder="1" applyAlignment="1" applyProtection="1">
      <alignment horizontal="center"/>
    </xf>
    <xf numFmtId="0" fontId="27" fillId="10" borderId="34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4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9" fillId="22" borderId="33" xfId="0" applyFont="1" applyFill="1" applyBorder="1" applyAlignment="1">
      <alignment horizontal="center"/>
    </xf>
    <xf numFmtId="0" fontId="27" fillId="10" borderId="31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31" xfId="0" applyFont="1" applyFill="1" applyBorder="1" applyAlignment="1">
      <alignment wrapText="1"/>
    </xf>
    <xf numFmtId="0" fontId="25" fillId="0" borderId="31" xfId="0" applyFont="1" applyBorder="1" applyAlignment="1">
      <alignment horizontal="left"/>
    </xf>
    <xf numFmtId="0" fontId="29" fillId="9" borderId="33" xfId="0" applyFont="1" applyFill="1" applyBorder="1"/>
    <xf numFmtId="0" fontId="27" fillId="3" borderId="19" xfId="0" applyFont="1" applyFill="1" applyBorder="1"/>
    <xf numFmtId="0" fontId="29" fillId="19" borderId="33" xfId="0" applyFont="1" applyFill="1" applyBorder="1"/>
    <xf numFmtId="0" fontId="32" fillId="10" borderId="31" xfId="0" applyFont="1" applyFill="1" applyBorder="1"/>
    <xf numFmtId="0" fontId="32" fillId="10" borderId="17" xfId="0" applyFont="1" applyFill="1" applyBorder="1"/>
    <xf numFmtId="0" fontId="32" fillId="3" borderId="19" xfId="0" applyFont="1" applyFill="1" applyBorder="1"/>
    <xf numFmtId="0" fontId="32" fillId="10" borderId="34" xfId="0" applyFont="1" applyFill="1" applyBorder="1" applyAlignment="1">
      <alignment horizontal="left"/>
    </xf>
    <xf numFmtId="0" fontId="32" fillId="10" borderId="32" xfId="0" applyFont="1" applyFill="1" applyBorder="1" applyAlignment="1">
      <alignment horizontal="left"/>
    </xf>
    <xf numFmtId="0" fontId="32" fillId="6" borderId="19" xfId="0" applyFont="1" applyFill="1" applyBorder="1" applyAlignment="1">
      <alignment horizontal="left"/>
    </xf>
    <xf numFmtId="0" fontId="27" fillId="10" borderId="31" xfId="0" applyFont="1" applyFill="1" applyBorder="1" applyAlignment="1"/>
    <xf numFmtId="0" fontId="27" fillId="20" borderId="17" xfId="0" applyFont="1" applyFill="1" applyBorder="1" applyAlignment="1"/>
    <xf numFmtId="0" fontId="32" fillId="3" borderId="19" xfId="0" applyFont="1" applyFill="1" applyBorder="1" applyAlignment="1"/>
    <xf numFmtId="0" fontId="32" fillId="9" borderId="33" xfId="0" applyFont="1" applyFill="1" applyBorder="1" applyAlignment="1">
      <alignment horizontal="left"/>
    </xf>
    <xf numFmtId="0" fontId="32" fillId="10" borderId="31" xfId="0" applyFont="1" applyFill="1" applyBorder="1" applyAlignment="1">
      <alignment horizontal="left"/>
    </xf>
    <xf numFmtId="0" fontId="32" fillId="10" borderId="17" xfId="0" applyFont="1" applyFill="1" applyBorder="1" applyAlignment="1">
      <alignment horizontal="left"/>
    </xf>
    <xf numFmtId="0" fontId="32" fillId="3" borderId="19" xfId="0" applyFont="1" applyFill="1" applyBorder="1" applyAlignment="1">
      <alignment horizontal="left"/>
    </xf>
    <xf numFmtId="0" fontId="29" fillId="22" borderId="33" xfId="0" applyFont="1" applyFill="1" applyBorder="1"/>
    <xf numFmtId="0" fontId="32" fillId="6" borderId="19" xfId="0" applyFont="1" applyFill="1" applyBorder="1"/>
    <xf numFmtId="0" fontId="32" fillId="10" borderId="13" xfId="0" applyFont="1" applyFill="1" applyBorder="1"/>
    <xf numFmtId="0" fontId="29" fillId="12" borderId="19" xfId="0" applyFont="1" applyFill="1" applyBorder="1" applyAlignment="1" applyProtection="1">
      <alignment horizontal="left"/>
    </xf>
    <xf numFmtId="0" fontId="27" fillId="10" borderId="34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9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6" xfId="0" applyNumberFormat="1" applyFont="1" applyFill="1" applyBorder="1" applyAlignment="1" applyProtection="1"/>
    <xf numFmtId="0" fontId="27" fillId="10" borderId="36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9" fillId="9" borderId="33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5" fillId="0" borderId="22" xfId="0" applyFont="1" applyBorder="1" applyAlignment="1" applyProtection="1">
      <alignment horizontal="left" wrapText="1"/>
    </xf>
    <xf numFmtId="3" fontId="1" fillId="0" borderId="23" xfId="0" applyNumberFormat="1" applyFont="1" applyBorder="1"/>
    <xf numFmtId="0" fontId="8" fillId="11" borderId="35" xfId="0" applyFont="1" applyFill="1" applyBorder="1" applyAlignment="1" applyProtection="1">
      <alignment wrapText="1"/>
    </xf>
    <xf numFmtId="0" fontId="8" fillId="12" borderId="35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6" xfId="0" applyFont="1" applyFill="1" applyBorder="1" applyAlignment="1" applyProtection="1">
      <alignment wrapText="1"/>
    </xf>
    <xf numFmtId="0" fontId="7" fillId="13" borderId="36" xfId="0" applyFont="1" applyFill="1" applyBorder="1" applyAlignment="1" applyProtection="1">
      <alignment wrapText="1"/>
    </xf>
    <xf numFmtId="0" fontId="7" fillId="14" borderId="36" xfId="0" applyFont="1" applyFill="1" applyBorder="1" applyAlignment="1" applyProtection="1">
      <alignment wrapText="1"/>
    </xf>
    <xf numFmtId="0" fontId="5" fillId="0" borderId="36" xfId="0" applyFont="1" applyBorder="1" applyAlignment="1" applyProtection="1">
      <alignment wrapText="1"/>
    </xf>
    <xf numFmtId="0" fontId="7" fillId="9" borderId="36" xfId="0" applyFont="1" applyFill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0" fontId="4" fillId="0" borderId="2" xfId="0" applyFont="1" applyBorder="1"/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Fill="1" applyBorder="1"/>
    <xf numFmtId="0" fontId="6" fillId="0" borderId="20" xfId="0" applyFont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8" fillId="11" borderId="35" xfId="0" applyFont="1" applyFill="1" applyBorder="1" applyAlignment="1" applyProtection="1">
      <alignment wrapText="1"/>
    </xf>
    <xf numFmtId="0" fontId="25" fillId="6" borderId="36" xfId="0" applyFont="1" applyFill="1" applyBorder="1" applyAlignment="1" applyProtection="1">
      <alignment wrapText="1"/>
    </xf>
    <xf numFmtId="0" fontId="27" fillId="13" borderId="36" xfId="0" applyFont="1" applyFill="1" applyBorder="1" applyAlignment="1" applyProtection="1">
      <alignment wrapText="1"/>
    </xf>
    <xf numFmtId="0" fontId="27" fillId="8" borderId="36" xfId="0" applyFont="1" applyFill="1" applyBorder="1" applyAlignment="1" applyProtection="1">
      <alignment wrapText="1"/>
    </xf>
    <xf numFmtId="0" fontId="25" fillId="14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wrapText="1"/>
    </xf>
    <xf numFmtId="0" fontId="25" fillId="0" borderId="36" xfId="0" applyFont="1" applyFill="1" applyBorder="1" applyAlignment="1" applyProtection="1">
      <alignment wrapText="1"/>
    </xf>
    <xf numFmtId="0" fontId="27" fillId="10" borderId="36" xfId="0" applyFont="1" applyFill="1" applyBorder="1" applyAlignment="1" applyProtection="1">
      <alignment horizontal="left" wrapText="1"/>
    </xf>
    <xf numFmtId="0" fontId="25" fillId="15" borderId="36" xfId="0" applyFont="1" applyFill="1" applyBorder="1" applyAlignment="1" applyProtection="1">
      <alignment wrapText="1"/>
    </xf>
    <xf numFmtId="0" fontId="25" fillId="0" borderId="36" xfId="0" applyFont="1" applyBorder="1" applyAlignment="1" applyProtection="1">
      <alignment horizontal="left" wrapText="1"/>
    </xf>
    <xf numFmtId="0" fontId="25" fillId="0" borderId="36" xfId="0" applyFont="1" applyBorder="1" applyAlignment="1" applyProtection="1">
      <alignment horizontal="left"/>
    </xf>
    <xf numFmtId="0" fontId="25" fillId="16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wrapText="1"/>
    </xf>
    <xf numFmtId="0" fontId="25" fillId="7" borderId="36" xfId="0" applyFont="1" applyFill="1" applyBorder="1" applyAlignment="1" applyProtection="1">
      <alignment horizontal="left"/>
    </xf>
    <xf numFmtId="0" fontId="25" fillId="0" borderId="36" xfId="0" applyFont="1" applyFill="1" applyBorder="1" applyAlignment="1" applyProtection="1">
      <alignment horizontal="left"/>
    </xf>
    <xf numFmtId="0" fontId="25" fillId="14" borderId="36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6" xfId="0" applyNumberFormat="1" applyFont="1" applyFill="1" applyBorder="1" applyAlignment="1" applyProtection="1">
      <alignment horizontal="left" wrapText="1"/>
    </xf>
    <xf numFmtId="2" fontId="25" fillId="2" borderId="36" xfId="0" applyNumberFormat="1" applyFont="1" applyFill="1" applyBorder="1" applyAlignment="1" applyProtection="1">
      <alignment wrapText="1"/>
    </xf>
    <xf numFmtId="0" fontId="27" fillId="13" borderId="36" xfId="0" applyFont="1" applyFill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7" fillId="9" borderId="9" xfId="0" applyFont="1" applyFill="1" applyBorder="1" applyAlignment="1" applyProtection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6" xfId="0" applyFont="1" applyFill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36" xfId="0" applyFont="1" applyFill="1" applyBorder="1" applyAlignment="1">
      <alignment wrapText="1"/>
    </xf>
    <xf numFmtId="0" fontId="29" fillId="9" borderId="9" xfId="0" applyFont="1" applyFill="1" applyBorder="1" applyAlignment="1">
      <alignment wrapText="1"/>
    </xf>
    <xf numFmtId="0" fontId="29" fillId="9" borderId="36" xfId="0" applyFont="1" applyFill="1" applyBorder="1" applyAlignment="1" applyProtection="1">
      <alignment wrapText="1"/>
    </xf>
    <xf numFmtId="0" fontId="27" fillId="10" borderId="36" xfId="0" applyFont="1" applyFill="1" applyBorder="1"/>
    <xf numFmtId="0" fontId="25" fillId="2" borderId="36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6" xfId="0" applyFont="1" applyFill="1" applyBorder="1" applyAlignment="1">
      <alignment wrapText="1"/>
    </xf>
    <xf numFmtId="0" fontId="27" fillId="10" borderId="36" xfId="0" applyFont="1" applyFill="1" applyBorder="1" applyAlignment="1" applyProtection="1">
      <alignment horizontal="left"/>
    </xf>
    <xf numFmtId="0" fontId="27" fillId="10" borderId="36" xfId="0" applyFont="1" applyFill="1" applyBorder="1" applyAlignment="1">
      <alignment wrapText="1"/>
    </xf>
    <xf numFmtId="0" fontId="25" fillId="2" borderId="36" xfId="0" applyFont="1" applyFill="1" applyBorder="1" applyAlignment="1">
      <alignment wrapText="1"/>
    </xf>
    <xf numFmtId="0" fontId="23" fillId="10" borderId="36" xfId="0" applyFont="1" applyFill="1" applyBorder="1" applyAlignment="1">
      <alignment wrapText="1"/>
    </xf>
    <xf numFmtId="0" fontId="29" fillId="22" borderId="9" xfId="0" applyFont="1" applyFill="1" applyBorder="1" applyAlignment="1" applyProtection="1">
      <alignment wrapText="1"/>
    </xf>
    <xf numFmtId="0" fontId="29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30" fillId="6" borderId="36" xfId="0" applyFont="1" applyFill="1" applyBorder="1" applyAlignment="1" applyProtection="1">
      <alignment wrapText="1"/>
    </xf>
    <xf numFmtId="0" fontId="29" fillId="22" borderId="9" xfId="0" applyFont="1" applyFill="1" applyBorder="1" applyAlignment="1" applyProtection="1">
      <alignment horizontal="center" wrapText="1"/>
    </xf>
    <xf numFmtId="0" fontId="25" fillId="15" borderId="36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6" xfId="0" applyFont="1" applyFill="1" applyBorder="1" applyAlignment="1">
      <alignment wrapText="1"/>
    </xf>
    <xf numFmtId="0" fontId="27" fillId="15" borderId="36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6" xfId="0" applyFont="1" applyFill="1" applyBorder="1" applyAlignment="1">
      <alignment horizontal="left" wrapText="1"/>
    </xf>
    <xf numFmtId="0" fontId="27" fillId="8" borderId="36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22" borderId="9" xfId="0" applyFont="1" applyFill="1" applyBorder="1" applyAlignment="1">
      <alignment horizontal="center" wrapText="1"/>
    </xf>
    <xf numFmtId="0" fontId="29" fillId="10" borderId="36" xfId="0" applyFont="1" applyFill="1" applyBorder="1"/>
    <xf numFmtId="0" fontId="27" fillId="6" borderId="36" xfId="0" applyFont="1" applyFill="1" applyBorder="1" applyAlignment="1">
      <alignment wrapText="1"/>
    </xf>
    <xf numFmtId="0" fontId="29" fillId="10" borderId="36" xfId="0" applyFont="1" applyFill="1" applyBorder="1" applyAlignment="1">
      <alignment vertical="top" wrapText="1"/>
    </xf>
    <xf numFmtId="0" fontId="27" fillId="10" borderId="36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6" xfId="0" applyFont="1" applyFill="1" applyBorder="1" applyAlignment="1" applyProtection="1">
      <alignment wrapText="1"/>
    </xf>
    <xf numFmtId="0" fontId="25" fillId="15" borderId="36" xfId="0" applyFont="1" applyFill="1" applyBorder="1"/>
    <xf numFmtId="0" fontId="25" fillId="0" borderId="36" xfId="0" applyFont="1" applyBorder="1"/>
    <xf numFmtId="0" fontId="27" fillId="3" borderId="36" xfId="0" applyFont="1" applyFill="1" applyBorder="1" applyAlignment="1">
      <alignment wrapText="1"/>
    </xf>
    <xf numFmtId="0" fontId="25" fillId="0" borderId="36" xfId="0" applyFont="1" applyBorder="1" applyAlignment="1">
      <alignment horizontal="left" wrapText="1"/>
    </xf>
    <xf numFmtId="0" fontId="30" fillId="19" borderId="9" xfId="0" applyFont="1" applyFill="1" applyBorder="1" applyAlignment="1">
      <alignment wrapText="1"/>
    </xf>
    <xf numFmtId="0" fontId="32" fillId="10" borderId="36" xfId="0" applyFont="1" applyFill="1" applyBorder="1" applyAlignment="1">
      <alignment horizontal="left" wrapText="1"/>
    </xf>
    <xf numFmtId="0" fontId="32" fillId="10" borderId="36" xfId="0" applyFont="1" applyFill="1" applyBorder="1" applyAlignment="1">
      <alignment wrapText="1"/>
    </xf>
    <xf numFmtId="0" fontId="32" fillId="3" borderId="36" xfId="0" applyFont="1" applyFill="1" applyBorder="1" applyAlignment="1">
      <alignment wrapText="1"/>
    </xf>
    <xf numFmtId="0" fontId="32" fillId="10" borderId="36" xfId="0" applyFont="1" applyFill="1" applyBorder="1"/>
    <xf numFmtId="0" fontId="33" fillId="3" borderId="36" xfId="0" applyFont="1" applyFill="1" applyBorder="1" applyAlignment="1">
      <alignment wrapText="1"/>
    </xf>
    <xf numFmtId="0" fontId="32" fillId="6" borderId="36" xfId="0" applyFont="1" applyFill="1" applyBorder="1" applyAlignment="1">
      <alignment wrapText="1"/>
    </xf>
    <xf numFmtId="0" fontId="35" fillId="20" borderId="36" xfId="0" applyFont="1" applyFill="1" applyBorder="1" applyAlignment="1"/>
    <xf numFmtId="0" fontId="32" fillId="5" borderId="36" xfId="0" applyFont="1" applyFill="1" applyBorder="1" applyAlignment="1"/>
    <xf numFmtId="0" fontId="32" fillId="9" borderId="9" xfId="0" applyFont="1" applyFill="1" applyBorder="1" applyAlignment="1">
      <alignment wrapText="1"/>
    </xf>
    <xf numFmtId="0" fontId="29" fillId="22" borderId="9" xfId="0" applyFont="1" applyFill="1" applyBorder="1" applyAlignment="1">
      <alignment wrapText="1"/>
    </xf>
    <xf numFmtId="0" fontId="33" fillId="6" borderId="36" xfId="0" applyFont="1" applyFill="1" applyBorder="1" applyAlignment="1">
      <alignment wrapText="1"/>
    </xf>
    <xf numFmtId="0" fontId="27" fillId="12" borderId="36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7" fillId="6" borderId="36" xfId="0" applyFont="1" applyFill="1" applyBorder="1" applyAlignment="1" applyProtection="1">
      <alignment wrapText="1"/>
    </xf>
    <xf numFmtId="0" fontId="29" fillId="12" borderId="36" xfId="0" applyFont="1" applyFill="1" applyBorder="1" applyAlignment="1">
      <alignment wrapText="1"/>
    </xf>
    <xf numFmtId="0" fontId="30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7" xfId="0" applyFont="1" applyBorder="1" applyAlignment="1">
      <alignment wrapText="1"/>
    </xf>
    <xf numFmtId="3" fontId="29" fillId="9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30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30" fillId="10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9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3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15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9" borderId="2" xfId="0" applyNumberFormat="1" applyFont="1" applyFill="1" applyBorder="1" applyAlignment="1">
      <alignment horizontal="right" wrapText="1"/>
    </xf>
    <xf numFmtId="3" fontId="31" fillId="2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9" fillId="2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30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10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 applyProtection="1">
      <alignment horizontal="right" wrapText="1"/>
    </xf>
    <xf numFmtId="3" fontId="29" fillId="9" borderId="2" xfId="0" applyNumberFormat="1" applyFont="1" applyFill="1" applyBorder="1" applyAlignment="1">
      <alignment horizontal="right"/>
    </xf>
    <xf numFmtId="3" fontId="29" fillId="10" borderId="2" xfId="0" applyNumberFormat="1" applyFont="1" applyFill="1" applyBorder="1" applyAlignment="1">
      <alignment horizontal="right"/>
    </xf>
    <xf numFmtId="3" fontId="29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9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31" fillId="22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32" fillId="10" borderId="2" xfId="0" applyNumberFormat="1" applyFont="1" applyFill="1" applyBorder="1" applyAlignment="1">
      <alignment horizontal="right" wrapText="1"/>
    </xf>
    <xf numFmtId="3" fontId="32" fillId="0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 applyProtection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9" fillId="20" borderId="2" xfId="0" applyNumberFormat="1" applyFont="1" applyFill="1" applyBorder="1" applyAlignment="1">
      <alignment horizontal="right"/>
    </xf>
    <xf numFmtId="3" fontId="32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2" fillId="9" borderId="2" xfId="0" applyNumberFormat="1" applyFont="1" applyFill="1" applyBorder="1" applyAlignment="1">
      <alignment horizontal="right" wrapText="1"/>
    </xf>
    <xf numFmtId="3" fontId="32" fillId="3" borderId="2" xfId="0" applyNumberFormat="1" applyFont="1" applyFill="1" applyBorder="1" applyAlignment="1">
      <alignment horizontal="right" wrapText="1"/>
    </xf>
    <xf numFmtId="3" fontId="33" fillId="6" borderId="2" xfId="0" applyNumberFormat="1" applyFont="1" applyFill="1" applyBorder="1" applyAlignment="1">
      <alignment horizontal="right" wrapText="1"/>
    </xf>
    <xf numFmtId="3" fontId="29" fillId="12" borderId="2" xfId="0" applyNumberFormat="1" applyFont="1" applyFill="1" applyBorder="1" applyAlignment="1" applyProtection="1">
      <alignment horizontal="right" wrapText="1"/>
    </xf>
    <xf numFmtId="3" fontId="29" fillId="12" borderId="2" xfId="0" applyNumberFormat="1" applyFont="1" applyFill="1" applyBorder="1" applyAlignment="1">
      <alignment horizontal="right" wrapText="1"/>
    </xf>
    <xf numFmtId="3" fontId="29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6" fillId="11" borderId="15" xfId="0" applyNumberFormat="1" applyFont="1" applyFill="1" applyBorder="1" applyAlignment="1" applyProtection="1">
      <alignment horizontal="right" wrapText="1"/>
    </xf>
    <xf numFmtId="3" fontId="29" fillId="9" borderId="7" xfId="0" applyNumberFormat="1" applyFont="1" applyFill="1" applyBorder="1" applyAlignment="1" applyProtection="1">
      <alignment horizontal="right" wrapText="1"/>
    </xf>
    <xf numFmtId="0" fontId="26" fillId="12" borderId="10" xfId="0" applyFont="1" applyFill="1" applyBorder="1" applyAlignment="1" applyProtection="1">
      <alignment horizontal="left"/>
    </xf>
    <xf numFmtId="0" fontId="26" fillId="12" borderId="35" xfId="0" applyFont="1" applyFill="1" applyBorder="1" applyAlignment="1" applyProtection="1">
      <alignment wrapText="1"/>
    </xf>
    <xf numFmtId="3" fontId="26" fillId="12" borderId="15" xfId="0" applyNumberFormat="1" applyFont="1" applyFill="1" applyBorder="1" applyAlignment="1" applyProtection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6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1" fillId="9" borderId="2" xfId="0" applyNumberFormat="1" applyFont="1" applyFill="1" applyBorder="1" applyAlignment="1"/>
    <xf numFmtId="3" fontId="0" fillId="10" borderId="2" xfId="0" applyNumberFormat="1" applyFill="1" applyBorder="1" applyAlignment="1"/>
    <xf numFmtId="3" fontId="11" fillId="10" borderId="2" xfId="0" applyNumberFormat="1" applyFont="1" applyFill="1" applyBorder="1" applyAlignment="1"/>
    <xf numFmtId="3" fontId="13" fillId="10" borderId="2" xfId="0" applyNumberFormat="1" applyFont="1" applyFill="1" applyBorder="1" applyAlignment="1"/>
    <xf numFmtId="0" fontId="13" fillId="10" borderId="2" xfId="0" applyFont="1" applyFill="1" applyBorder="1" applyAlignment="1"/>
    <xf numFmtId="0" fontId="13" fillId="10" borderId="20" xfId="0" applyFont="1" applyFill="1" applyBorder="1" applyAlignment="1"/>
    <xf numFmtId="3" fontId="16" fillId="10" borderId="2" xfId="0" applyNumberFormat="1" applyFont="1" applyFill="1" applyBorder="1" applyAlignment="1"/>
    <xf numFmtId="3" fontId="14" fillId="10" borderId="2" xfId="0" applyNumberFormat="1" applyFont="1" applyFill="1" applyBorder="1" applyAlignment="1"/>
    <xf numFmtId="3" fontId="11" fillId="12" borderId="2" xfId="0" applyNumberFormat="1" applyFont="1" applyFill="1" applyBorder="1" applyAlignment="1"/>
    <xf numFmtId="3" fontId="11" fillId="10" borderId="2" xfId="0" applyNumberFormat="1" applyFont="1" applyFill="1" applyBorder="1" applyAlignment="1">
      <alignment wrapText="1"/>
    </xf>
    <xf numFmtId="0" fontId="27" fillId="0" borderId="35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3" fontId="22" fillId="11" borderId="15" xfId="0" applyNumberFormat="1" applyFont="1" applyFill="1" applyBorder="1" applyAlignment="1"/>
    <xf numFmtId="3" fontId="22" fillId="12" borderId="15" xfId="0" applyNumberFormat="1" applyFont="1" applyFill="1" applyBorder="1" applyAlignment="1"/>
    <xf numFmtId="3" fontId="11" fillId="9" borderId="7" xfId="0" applyNumberFormat="1" applyFont="1" applyFill="1" applyBorder="1" applyAlignment="1"/>
    <xf numFmtId="3" fontId="0" fillId="0" borderId="2" xfId="0" applyNumberFormat="1" applyBorder="1" applyAlignment="1"/>
    <xf numFmtId="0" fontId="13" fillId="0" borderId="2" xfId="0" applyFont="1" applyBorder="1" applyAlignment="1"/>
    <xf numFmtId="0" fontId="13" fillId="0" borderId="20" xfId="0" applyFont="1" applyBorder="1" applyAlignment="1"/>
    <xf numFmtId="0" fontId="13" fillId="13" borderId="2" xfId="0" applyFont="1" applyFill="1" applyBorder="1" applyAlignment="1"/>
    <xf numFmtId="0" fontId="13" fillId="13" borderId="20" xfId="0" applyFont="1" applyFill="1" applyBorder="1" applyAlignment="1"/>
    <xf numFmtId="3" fontId="13" fillId="26" borderId="2" xfId="0" applyNumberFormat="1" applyFont="1" applyFill="1" applyBorder="1" applyAlignment="1"/>
    <xf numFmtId="0" fontId="13" fillId="26" borderId="2" xfId="0" applyFont="1" applyFill="1" applyBorder="1" applyAlignment="1"/>
    <xf numFmtId="0" fontId="13" fillId="26" borderId="20" xfId="0" applyFont="1" applyFill="1" applyBorder="1" applyAlignment="1"/>
    <xf numFmtId="3" fontId="13" fillId="14" borderId="2" xfId="0" applyNumberFormat="1" applyFont="1" applyFill="1" applyBorder="1" applyAlignment="1"/>
    <xf numFmtId="0" fontId="13" fillId="14" borderId="2" xfId="0" applyFont="1" applyFill="1" applyBorder="1" applyAlignment="1"/>
    <xf numFmtId="0" fontId="13" fillId="14" borderId="20" xfId="0" applyFont="1" applyFill="1" applyBorder="1" applyAlignment="1"/>
    <xf numFmtId="3" fontId="13" fillId="0" borderId="2" xfId="0" applyNumberFormat="1" applyFont="1" applyBorder="1" applyAlignment="1"/>
    <xf numFmtId="3" fontId="13" fillId="16" borderId="2" xfId="0" applyNumberFormat="1" applyFont="1" applyFill="1" applyBorder="1" applyAlignment="1"/>
    <xf numFmtId="0" fontId="13" fillId="16" borderId="2" xfId="0" applyFont="1" applyFill="1" applyBorder="1" applyAlignment="1"/>
    <xf numFmtId="0" fontId="13" fillId="16" borderId="20" xfId="0" applyFont="1" applyFill="1" applyBorder="1" applyAlignment="1"/>
    <xf numFmtId="3" fontId="13" fillId="7" borderId="2" xfId="0" applyNumberFormat="1" applyFont="1" applyFill="1" applyBorder="1" applyAlignment="1"/>
    <xf numFmtId="0" fontId="13" fillId="7" borderId="2" xfId="0" applyFont="1" applyFill="1" applyBorder="1" applyAlignment="1"/>
    <xf numFmtId="0" fontId="13" fillId="7" borderId="20" xfId="0" applyFont="1" applyFill="1" applyBorder="1" applyAlignment="1"/>
    <xf numFmtId="3" fontId="14" fillId="13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3" fontId="11" fillId="13" borderId="2" xfId="0" applyNumberFormat="1" applyFont="1" applyFill="1" applyBorder="1" applyAlignment="1"/>
    <xf numFmtId="3" fontId="11" fillId="26" borderId="2" xfId="0" applyNumberFormat="1" applyFont="1" applyFill="1" applyBorder="1" applyAlignment="1"/>
    <xf numFmtId="3" fontId="0" fillId="14" borderId="2" xfId="0" applyNumberFormat="1" applyFill="1" applyBorder="1" applyAlignment="1"/>
    <xf numFmtId="3" fontId="0" fillId="22" borderId="2" xfId="0" applyNumberFormat="1" applyFill="1" applyBorder="1" applyAlignment="1"/>
    <xf numFmtId="0" fontId="13" fillId="22" borderId="2" xfId="0" applyFont="1" applyFill="1" applyBorder="1" applyAlignment="1"/>
    <xf numFmtId="0" fontId="13" fillId="22" borderId="20" xfId="0" applyFont="1" applyFill="1" applyBorder="1" applyAlignment="1"/>
    <xf numFmtId="0" fontId="13" fillId="0" borderId="20" xfId="0" applyFont="1" applyFill="1" applyBorder="1" applyAlignment="1"/>
    <xf numFmtId="3" fontId="14" fillId="0" borderId="2" xfId="0" applyNumberFormat="1" applyFont="1" applyBorder="1" applyAlignment="1"/>
    <xf numFmtId="3" fontId="13" fillId="0" borderId="23" xfId="0" applyNumberFormat="1" applyFont="1" applyBorder="1" applyAlignment="1"/>
    <xf numFmtId="0" fontId="14" fillId="11" borderId="15" xfId="0" applyFont="1" applyFill="1" applyBorder="1" applyAlignment="1"/>
    <xf numFmtId="0" fontId="14" fillId="11" borderId="12" xfId="0" applyFont="1" applyFill="1" applyBorder="1" applyAlignment="1"/>
    <xf numFmtId="0" fontId="14" fillId="12" borderId="15" xfId="0" applyFont="1" applyFill="1" applyBorder="1" applyAlignment="1"/>
    <xf numFmtId="0" fontId="14" fillId="12" borderId="12" xfId="0" applyFont="1" applyFill="1" applyBorder="1" applyAlignment="1"/>
    <xf numFmtId="0" fontId="14" fillId="9" borderId="7" xfId="0" applyFont="1" applyFill="1" applyBorder="1" applyAlignment="1"/>
    <xf numFmtId="0" fontId="14" fillId="9" borderId="18" xfId="0" applyFont="1" applyFill="1" applyBorder="1" applyAlignment="1"/>
    <xf numFmtId="0" fontId="14" fillId="10" borderId="2" xfId="0" applyFont="1" applyFill="1" applyBorder="1" applyAlignment="1"/>
    <xf numFmtId="0" fontId="14" fillId="10" borderId="20" xfId="0" applyFont="1" applyFill="1" applyBorder="1" applyAlignment="1"/>
    <xf numFmtId="0" fontId="14" fillId="13" borderId="2" xfId="0" applyFont="1" applyFill="1" applyBorder="1" applyAlignment="1"/>
    <xf numFmtId="0" fontId="14" fillId="13" borderId="20" xfId="0" applyFont="1" applyFill="1" applyBorder="1" applyAlignment="1"/>
    <xf numFmtId="0" fontId="14" fillId="26" borderId="2" xfId="0" applyFont="1" applyFill="1" applyBorder="1" applyAlignment="1"/>
    <xf numFmtId="0" fontId="14" fillId="26" borderId="20" xfId="0" applyFont="1" applyFill="1" applyBorder="1" applyAlignment="1"/>
    <xf numFmtId="0" fontId="14" fillId="9" borderId="2" xfId="0" applyFont="1" applyFill="1" applyBorder="1" applyAlignment="1"/>
    <xf numFmtId="0" fontId="14" fillId="9" borderId="20" xfId="0" applyFont="1" applyFill="1" applyBorder="1" applyAlignment="1"/>
    <xf numFmtId="0" fontId="14" fillId="12" borderId="2" xfId="0" applyFont="1" applyFill="1" applyBorder="1" applyAlignment="1"/>
    <xf numFmtId="0" fontId="14" fillId="12" borderId="20" xfId="0" applyFont="1" applyFill="1" applyBorder="1" applyAlignment="1"/>
    <xf numFmtId="0" fontId="14" fillId="0" borderId="2" xfId="0" applyFont="1" applyBorder="1" applyAlignment="1"/>
    <xf numFmtId="0" fontId="14" fillId="0" borderId="20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4" fillId="12" borderId="15" xfId="0" applyFont="1" applyFill="1" applyBorder="1"/>
    <xf numFmtId="0" fontId="4" fillId="12" borderId="12" xfId="0" applyFont="1" applyFill="1" applyBorder="1"/>
    <xf numFmtId="0" fontId="4" fillId="9" borderId="7" xfId="0" applyFont="1" applyFill="1" applyBorder="1"/>
    <xf numFmtId="0" fontId="4" fillId="9" borderId="18" xfId="0" applyFont="1" applyFill="1" applyBorder="1"/>
    <xf numFmtId="3" fontId="1" fillId="10" borderId="2" xfId="0" applyNumberFormat="1" applyFont="1" applyFill="1" applyBorder="1"/>
    <xf numFmtId="3" fontId="1" fillId="10" borderId="2" xfId="0" applyNumberFormat="1" applyFont="1" applyFill="1" applyBorder="1" applyProtection="1"/>
    <xf numFmtId="0" fontId="4" fillId="10" borderId="2" xfId="0" applyFont="1" applyFill="1" applyBorder="1"/>
    <xf numFmtId="0" fontId="4" fillId="10" borderId="20" xfId="0" applyFont="1" applyFill="1" applyBorder="1"/>
    <xf numFmtId="0" fontId="6" fillId="10" borderId="2" xfId="0" applyFont="1" applyFill="1" applyBorder="1"/>
    <xf numFmtId="0" fontId="6" fillId="10" borderId="20" xfId="0" applyFont="1" applyFill="1" applyBorder="1"/>
    <xf numFmtId="0" fontId="0" fillId="10" borderId="2" xfId="0" applyFill="1" applyBorder="1"/>
    <xf numFmtId="0" fontId="0" fillId="10" borderId="20" xfId="0" applyFill="1" applyBorder="1"/>
    <xf numFmtId="3" fontId="1" fillId="13" borderId="2" xfId="0" applyNumberFormat="1" applyFont="1" applyFill="1" applyBorder="1"/>
    <xf numFmtId="0" fontId="0" fillId="13" borderId="2" xfId="0" applyFill="1" applyBorder="1"/>
    <xf numFmtId="0" fontId="0" fillId="13" borderId="20" xfId="0" applyFill="1" applyBorder="1"/>
    <xf numFmtId="3" fontId="1" fillId="14" borderId="2" xfId="0" applyNumberFormat="1" applyFont="1" applyFill="1" applyBorder="1"/>
    <xf numFmtId="0" fontId="4" fillId="14" borderId="2" xfId="0" applyFont="1" applyFill="1" applyBorder="1"/>
    <xf numFmtId="0" fontId="4" fillId="14" borderId="20" xfId="0" applyFont="1" applyFill="1" applyBorder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wrapText="1"/>
    </xf>
    <xf numFmtId="0" fontId="11" fillId="0" borderId="40" xfId="0" applyNumberFormat="1" applyFont="1" applyFill="1" applyBorder="1" applyAlignment="1" applyProtection="1">
      <alignment horizontal="center" wrapText="1"/>
    </xf>
    <xf numFmtId="0" fontId="37" fillId="0" borderId="41" xfId="0" applyNumberFormat="1" applyFont="1" applyFill="1" applyBorder="1" applyAlignment="1" applyProtection="1">
      <alignment horizontal="center"/>
    </xf>
    <xf numFmtId="0" fontId="37" fillId="0" borderId="42" xfId="0" applyNumberFormat="1" applyFont="1" applyFill="1" applyBorder="1" applyAlignment="1" applyProtection="1">
      <alignment horizontal="center" wrapText="1"/>
    </xf>
    <xf numFmtId="0" fontId="37" fillId="0" borderId="42" xfId="0" applyNumberFormat="1" applyFont="1" applyFill="1" applyBorder="1" applyAlignment="1" applyProtection="1">
      <alignment horizontal="center"/>
    </xf>
    <xf numFmtId="0" fontId="13" fillId="0" borderId="42" xfId="0" applyNumberFormat="1" applyFont="1" applyFill="1" applyBorder="1" applyAlignment="1" applyProtection="1">
      <alignment horizontal="center"/>
    </xf>
    <xf numFmtId="0" fontId="13" fillId="0" borderId="43" xfId="0" applyNumberFormat="1" applyFont="1" applyFill="1" applyBorder="1" applyAlignment="1" applyProtection="1">
      <alignment horizontal="center"/>
    </xf>
    <xf numFmtId="0" fontId="37" fillId="0" borderId="44" xfId="0" applyNumberFormat="1" applyFont="1" applyFill="1" applyBorder="1" applyAlignment="1" applyProtection="1">
      <alignment horizontal="center"/>
    </xf>
    <xf numFmtId="0" fontId="11" fillId="0" borderId="45" xfId="0" applyNumberFormat="1" applyFont="1" applyFill="1" applyBorder="1" applyAlignment="1" applyProtection="1">
      <alignment horizontal="left" wrapText="1"/>
    </xf>
    <xf numFmtId="3" fontId="11" fillId="0" borderId="45" xfId="0" applyNumberFormat="1" applyFont="1" applyFill="1" applyBorder="1" applyAlignment="1" applyProtection="1"/>
    <xf numFmtId="3" fontId="11" fillId="0" borderId="46" xfId="0" applyNumberFormat="1" applyFont="1" applyFill="1" applyBorder="1" applyAlignment="1" applyProtection="1"/>
    <xf numFmtId="0" fontId="8" fillId="27" borderId="44" xfId="0" applyNumberFormat="1" applyFont="1" applyFill="1" applyBorder="1" applyAlignment="1" applyProtection="1">
      <alignment horizontal="left"/>
    </xf>
    <xf numFmtId="0" fontId="8" fillId="27" borderId="45" xfId="0" applyNumberFormat="1" applyFont="1" applyFill="1" applyBorder="1" applyAlignment="1" applyProtection="1">
      <alignment wrapText="1"/>
    </xf>
    <xf numFmtId="3" fontId="8" fillId="27" borderId="45" xfId="0" applyNumberFormat="1" applyFont="1" applyFill="1" applyBorder="1" applyAlignment="1" applyProtection="1">
      <alignment horizontal="right"/>
    </xf>
    <xf numFmtId="3" fontId="10" fillId="27" borderId="45" xfId="0" applyNumberFormat="1" applyFont="1" applyFill="1" applyBorder="1" applyAlignment="1" applyProtection="1"/>
    <xf numFmtId="3" fontId="10" fillId="27" borderId="46" xfId="0" applyNumberFormat="1" applyFont="1" applyFill="1" applyBorder="1" applyAlignment="1" applyProtection="1"/>
    <xf numFmtId="0" fontId="1" fillId="28" borderId="47" xfId="0" applyNumberFormat="1" applyFont="1" applyFill="1" applyBorder="1" applyAlignment="1" applyProtection="1">
      <alignment horizontal="left"/>
    </xf>
    <xf numFmtId="0" fontId="1" fillId="28" borderId="48" xfId="0" applyNumberFormat="1" applyFont="1" applyFill="1" applyBorder="1" applyAlignment="1" applyProtection="1">
      <alignment wrapText="1"/>
    </xf>
    <xf numFmtId="3" fontId="1" fillId="28" borderId="48" xfId="0" applyNumberFormat="1" applyFont="1" applyFill="1" applyBorder="1" applyAlignment="1" applyProtection="1">
      <alignment horizontal="right"/>
    </xf>
    <xf numFmtId="3" fontId="0" fillId="0" borderId="48" xfId="0" applyNumberFormat="1" applyFont="1" applyFill="1" applyBorder="1" applyAlignment="1" applyProtection="1"/>
    <xf numFmtId="3" fontId="0" fillId="0" borderId="49" xfId="0" applyNumberFormat="1" applyFont="1" applyFill="1" applyBorder="1" applyAlignment="1" applyProtection="1"/>
    <xf numFmtId="0" fontId="1" fillId="28" borderId="50" xfId="0" applyNumberFormat="1" applyFont="1" applyFill="1" applyBorder="1" applyAlignment="1" applyProtection="1">
      <alignment horizontal="left"/>
    </xf>
    <xf numFmtId="0" fontId="1" fillId="28" borderId="51" xfId="0" applyNumberFormat="1" applyFont="1" applyFill="1" applyBorder="1" applyAlignment="1" applyProtection="1">
      <alignment wrapText="1"/>
    </xf>
    <xf numFmtId="3" fontId="1" fillId="28" borderId="51" xfId="0" applyNumberFormat="1" applyFont="1" applyFill="1" applyBorder="1" applyAlignment="1" applyProtection="1">
      <alignment horizontal="right"/>
    </xf>
    <xf numFmtId="3" fontId="0" fillId="0" borderId="51" xfId="0" applyNumberFormat="1" applyFont="1" applyFill="1" applyBorder="1" applyAlignment="1" applyProtection="1"/>
    <xf numFmtId="3" fontId="0" fillId="0" borderId="52" xfId="0" applyNumberFormat="1" applyFont="1" applyFill="1" applyBorder="1" applyAlignment="1" applyProtection="1"/>
    <xf numFmtId="0" fontId="1" fillId="28" borderId="53" xfId="0" applyNumberFormat="1" applyFont="1" applyFill="1" applyBorder="1" applyAlignment="1" applyProtection="1">
      <alignment horizontal="left"/>
    </xf>
    <xf numFmtId="0" fontId="1" fillId="28" borderId="54" xfId="0" applyNumberFormat="1" applyFont="1" applyFill="1" applyBorder="1" applyAlignment="1" applyProtection="1">
      <alignment wrapText="1"/>
    </xf>
    <xf numFmtId="3" fontId="1" fillId="28" borderId="54" xfId="0" applyNumberFormat="1" applyFont="1" applyFill="1" applyBorder="1" applyAlignment="1" applyProtection="1">
      <alignment horizontal="right"/>
    </xf>
    <xf numFmtId="3" fontId="0" fillId="0" borderId="54" xfId="0" applyNumberFormat="1" applyFont="1" applyFill="1" applyBorder="1" applyAlignment="1" applyProtection="1"/>
    <xf numFmtId="3" fontId="0" fillId="0" borderId="55" xfId="0" applyNumberFormat="1" applyFont="1" applyFill="1" applyBorder="1" applyAlignment="1" applyProtection="1"/>
    <xf numFmtId="3" fontId="8" fillId="27" borderId="45" xfId="0" applyNumberFormat="1" applyFont="1" applyFill="1" applyBorder="1" applyAlignment="1" applyProtection="1"/>
    <xf numFmtId="3" fontId="1" fillId="28" borderId="48" xfId="0" applyNumberFormat="1" applyFont="1" applyFill="1" applyBorder="1" applyAlignment="1" applyProtection="1"/>
    <xf numFmtId="0" fontId="1" fillId="28" borderId="41" xfId="0" applyNumberFormat="1" applyFont="1" applyFill="1" applyBorder="1" applyAlignment="1" applyProtection="1">
      <alignment horizontal="left"/>
    </xf>
    <xf numFmtId="0" fontId="1" fillId="28" borderId="42" xfId="0" applyNumberFormat="1" applyFont="1" applyFill="1" applyBorder="1" applyAlignment="1" applyProtection="1">
      <alignment wrapText="1"/>
    </xf>
    <xf numFmtId="3" fontId="1" fillId="28" borderId="42" xfId="0" applyNumberFormat="1" applyFont="1" applyFill="1" applyBorder="1" applyAlignment="1" applyProtection="1"/>
    <xf numFmtId="3" fontId="0" fillId="0" borderId="42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/>
    <xf numFmtId="0" fontId="1" fillId="28" borderId="0" xfId="0" applyNumberFormat="1" applyFont="1" applyFill="1" applyBorder="1" applyAlignment="1" applyProtection="1">
      <alignment horizontal="left"/>
    </xf>
    <xf numFmtId="0" fontId="1" fillId="28" borderId="0" xfId="0" applyNumberFormat="1" applyFont="1" applyFill="1" applyBorder="1" applyAlignment="1" applyProtection="1">
      <alignment wrapText="1"/>
    </xf>
    <xf numFmtId="3" fontId="1" fillId="28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0" fillId="0" borderId="44" xfId="0" applyNumberFormat="1" applyFont="1" applyFill="1" applyBorder="1" applyAlignment="1" applyProtection="1">
      <alignment horizontal="left"/>
    </xf>
    <xf numFmtId="0" fontId="10" fillId="0" borderId="45" xfId="0" applyNumberFormat="1" applyFont="1" applyFill="1" applyBorder="1" applyAlignment="1" applyProtection="1">
      <alignment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wrapText="1"/>
    </xf>
    <xf numFmtId="0" fontId="11" fillId="0" borderId="46" xfId="0" applyNumberFormat="1" applyFont="1" applyFill="1" applyBorder="1" applyAlignment="1" applyProtection="1">
      <alignment horizontal="center" wrapText="1"/>
    </xf>
    <xf numFmtId="0" fontId="11" fillId="0" borderId="56" xfId="0" applyNumberFormat="1" applyFont="1" applyFill="1" applyBorder="1" applyAlignment="1" applyProtection="1">
      <alignment horizontal="left"/>
    </xf>
    <xf numFmtId="0" fontId="10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>
      <alignment wrapText="1"/>
    </xf>
    <xf numFmtId="3" fontId="11" fillId="0" borderId="57" xfId="0" applyNumberFormat="1" applyFont="1" applyFill="1" applyBorder="1" applyAlignment="1" applyProtection="1"/>
    <xf numFmtId="3" fontId="11" fillId="0" borderId="58" xfId="0" applyNumberFormat="1" applyFont="1" applyFill="1" applyBorder="1" applyAlignment="1" applyProtection="1"/>
    <xf numFmtId="3" fontId="0" fillId="0" borderId="48" xfId="0" applyNumberFormat="1" applyFont="1" applyFill="1" applyBorder="1" applyAlignment="1" applyProtection="1">
      <alignment horizontal="right"/>
    </xf>
    <xf numFmtId="3" fontId="1" fillId="28" borderId="51" xfId="0" applyNumberFormat="1" applyFont="1" applyFill="1" applyBorder="1" applyAlignment="1" applyProtection="1"/>
    <xf numFmtId="3" fontId="0" fillId="0" borderId="51" xfId="0" applyNumberFormat="1" applyFont="1" applyFill="1" applyBorder="1" applyAlignment="1" applyProtection="1">
      <alignment horizontal="right"/>
    </xf>
    <xf numFmtId="3" fontId="1" fillId="28" borderId="54" xfId="0" applyNumberFormat="1" applyFont="1" applyFill="1" applyBorder="1" applyAlignment="1" applyProtection="1"/>
    <xf numFmtId="3" fontId="25" fillId="0" borderId="51" xfId="0" applyNumberFormat="1" applyFont="1" applyFill="1" applyBorder="1" applyAlignment="1" applyProtection="1">
      <alignment horizontal="right" wrapText="1"/>
    </xf>
    <xf numFmtId="3" fontId="13" fillId="0" borderId="51" xfId="0" applyNumberFormat="1" applyFont="1" applyBorder="1" applyAlignment="1"/>
    <xf numFmtId="0" fontId="13" fillId="0" borderId="51" xfId="0" applyFont="1" applyBorder="1" applyAlignment="1"/>
    <xf numFmtId="0" fontId="25" fillId="0" borderId="51" xfId="0" applyFont="1" applyFill="1" applyBorder="1" applyAlignment="1" applyProtection="1">
      <alignment horizontal="left"/>
    </xf>
    <xf numFmtId="0" fontId="25" fillId="0" borderId="51" xfId="0" applyFont="1" applyFill="1" applyBorder="1" applyAlignment="1" applyProtection="1">
      <alignment wrapText="1"/>
    </xf>
    <xf numFmtId="0" fontId="25" fillId="0" borderId="9" xfId="0" applyFont="1" applyFill="1" applyBorder="1" applyAlignment="1" applyProtection="1">
      <alignment wrapText="1"/>
    </xf>
    <xf numFmtId="3" fontId="0" fillId="0" borderId="51" xfId="0" applyNumberFormat="1" applyBorder="1" applyAlignment="1"/>
    <xf numFmtId="0" fontId="29" fillId="10" borderId="36" xfId="0" applyFont="1" applyFill="1" applyBorder="1" applyAlignment="1">
      <alignment wrapText="1"/>
    </xf>
    <xf numFmtId="3" fontId="25" fillId="0" borderId="51" xfId="0" applyNumberFormat="1" applyFont="1" applyBorder="1" applyAlignment="1" applyProtection="1">
      <alignment horizontal="right" wrapText="1"/>
    </xf>
    <xf numFmtId="0" fontId="27" fillId="14" borderId="19" xfId="0" applyFont="1" applyFill="1" applyBorder="1" applyAlignment="1" applyProtection="1">
      <alignment horizontal="left"/>
    </xf>
    <xf numFmtId="0" fontId="25" fillId="14" borderId="9" xfId="0" applyFont="1" applyFill="1" applyBorder="1" applyAlignment="1" applyProtection="1">
      <alignment wrapText="1"/>
    </xf>
    <xf numFmtId="0" fontId="29" fillId="10" borderId="5" xfId="0" applyFont="1" applyFill="1" applyBorder="1" applyAlignment="1">
      <alignment horizontal="left" wrapText="1"/>
    </xf>
    <xf numFmtId="0" fontId="25" fillId="0" borderId="50" xfId="0" applyFont="1" applyBorder="1" applyAlignment="1">
      <alignment horizontal="left"/>
    </xf>
    <xf numFmtId="0" fontId="14" fillId="0" borderId="51" xfId="0" applyFont="1" applyBorder="1" applyAlignment="1"/>
    <xf numFmtId="0" fontId="14" fillId="0" borderId="52" xfId="0" applyFont="1" applyBorder="1" applyAlignment="1"/>
    <xf numFmtId="0" fontId="27" fillId="10" borderId="0" xfId="0" applyFont="1" applyFill="1" applyBorder="1" applyAlignment="1">
      <alignment wrapText="1"/>
    </xf>
    <xf numFmtId="0" fontId="1" fillId="1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10" borderId="2" xfId="2" applyNumberFormat="1" applyFont="1" applyFill="1" applyBorder="1" applyAlignment="1">
      <alignment horizontal="left"/>
    </xf>
    <xf numFmtId="0" fontId="1" fillId="0" borderId="2" xfId="2" applyNumberFormat="1" applyFont="1" applyBorder="1" applyAlignment="1">
      <alignment horizontal="left"/>
    </xf>
    <xf numFmtId="0" fontId="1" fillId="13" borderId="2" xfId="2" applyNumberFormat="1" applyFont="1" applyFill="1" applyBorder="1" applyAlignment="1">
      <alignment horizontal="left"/>
    </xf>
    <xf numFmtId="0" fontId="1" fillId="14" borderId="2" xfId="2" applyNumberFormat="1" applyFont="1" applyFill="1" applyBorder="1" applyAlignment="1">
      <alignment horizontal="left"/>
    </xf>
    <xf numFmtId="0" fontId="1" fillId="0" borderId="23" xfId="2" applyNumberFormat="1" applyFont="1" applyBorder="1" applyAlignment="1">
      <alignment horizontal="left"/>
    </xf>
    <xf numFmtId="3" fontId="10" fillId="11" borderId="15" xfId="0" applyNumberFormat="1" applyFont="1" applyFill="1" applyBorder="1"/>
    <xf numFmtId="164" fontId="10" fillId="11" borderId="15" xfId="0" applyNumberFormat="1" applyFont="1" applyFill="1" applyBorder="1" applyAlignment="1">
      <alignment horizontal="left"/>
    </xf>
    <xf numFmtId="0" fontId="10" fillId="11" borderId="15" xfId="0" applyFont="1" applyFill="1" applyBorder="1"/>
    <xf numFmtId="0" fontId="10" fillId="11" borderId="12" xfId="0" applyFont="1" applyFill="1" applyBorder="1"/>
    <xf numFmtId="3" fontId="11" fillId="12" borderId="15" xfId="0" applyNumberFormat="1" applyFont="1" applyFill="1" applyBorder="1"/>
    <xf numFmtId="0" fontId="11" fillId="12" borderId="15" xfId="0" applyFont="1" applyFill="1" applyBorder="1" applyAlignment="1">
      <alignment horizontal="left"/>
    </xf>
    <xf numFmtId="3" fontId="11" fillId="9" borderId="7" xfId="0" applyNumberFormat="1" applyFont="1" applyFill="1" applyBorder="1"/>
    <xf numFmtId="0" fontId="11" fillId="9" borderId="7" xfId="0" applyFont="1" applyFill="1" applyBorder="1" applyAlignment="1">
      <alignment horizontal="left"/>
    </xf>
    <xf numFmtId="3" fontId="11" fillId="10" borderId="2" xfId="0" applyNumberFormat="1" applyFont="1" applyFill="1" applyBorder="1"/>
    <xf numFmtId="0" fontId="1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1" fillId="10" borderId="20" xfId="0" applyFont="1" applyFill="1" applyBorder="1"/>
    <xf numFmtId="3" fontId="11" fillId="13" borderId="2" xfId="0" applyNumberFormat="1" applyFont="1" applyFill="1" applyBorder="1"/>
    <xf numFmtId="0" fontId="11" fillId="13" borderId="2" xfId="0" applyFont="1" applyFill="1" applyBorder="1" applyAlignment="1">
      <alignment horizontal="left"/>
    </xf>
    <xf numFmtId="0" fontId="11" fillId="13" borderId="2" xfId="0" applyFont="1" applyFill="1" applyBorder="1"/>
    <xf numFmtId="0" fontId="11" fillId="13" borderId="20" xfId="0" applyFont="1" applyFill="1" applyBorder="1"/>
    <xf numFmtId="3" fontId="11" fillId="14" borderId="2" xfId="0" applyNumberFormat="1" applyFont="1" applyFill="1" applyBorder="1"/>
    <xf numFmtId="0" fontId="11" fillId="14" borderId="2" xfId="0" applyFont="1" applyFill="1" applyBorder="1" applyAlignment="1">
      <alignment horizontal="left"/>
    </xf>
    <xf numFmtId="0" fontId="11" fillId="14" borderId="2" xfId="0" applyFont="1" applyFill="1" applyBorder="1"/>
    <xf numFmtId="0" fontId="11" fillId="14" borderId="20" xfId="0" applyFont="1" applyFill="1" applyBorder="1"/>
    <xf numFmtId="3" fontId="11" fillId="9" borderId="2" xfId="0" applyNumberFormat="1" applyFont="1" applyFill="1" applyBorder="1"/>
    <xf numFmtId="0" fontId="11" fillId="9" borderId="2" xfId="2" applyNumberFormat="1" applyFont="1" applyFill="1" applyBorder="1" applyAlignment="1">
      <alignment horizontal="left"/>
    </xf>
    <xf numFmtId="0" fontId="11" fillId="9" borderId="2" xfId="0" applyFont="1" applyFill="1" applyBorder="1"/>
    <xf numFmtId="0" fontId="11" fillId="9" borderId="20" xfId="0" applyFont="1" applyFill="1" applyBorder="1"/>
    <xf numFmtId="0" fontId="11" fillId="10" borderId="2" xfId="2" applyNumberFormat="1" applyFont="1" applyFill="1" applyBorder="1" applyAlignment="1">
      <alignment horizontal="left"/>
    </xf>
    <xf numFmtId="0" fontId="11" fillId="13" borderId="2" xfId="2" applyNumberFormat="1" applyFont="1" applyFill="1" applyBorder="1" applyAlignment="1">
      <alignment horizontal="left"/>
    </xf>
    <xf numFmtId="0" fontId="11" fillId="14" borderId="2" xfId="2" applyNumberFormat="1" applyFont="1" applyFill="1" applyBorder="1" applyAlignment="1">
      <alignment horizontal="left"/>
    </xf>
    <xf numFmtId="0" fontId="25" fillId="0" borderId="50" xfId="0" applyFont="1" applyFill="1" applyBorder="1" applyAlignment="1">
      <alignment horizontal="left"/>
    </xf>
    <xf numFmtId="3" fontId="25" fillId="0" borderId="51" xfId="0" applyNumberFormat="1" applyFont="1" applyFill="1" applyBorder="1" applyAlignment="1">
      <alignment horizontal="right" wrapText="1"/>
    </xf>
    <xf numFmtId="3" fontId="13" fillId="0" borderId="51" xfId="0" applyNumberFormat="1" applyFont="1" applyFill="1" applyBorder="1" applyAlignment="1"/>
    <xf numFmtId="0" fontId="13" fillId="0" borderId="51" xfId="0" applyFont="1" applyFill="1" applyBorder="1" applyAlignment="1"/>
    <xf numFmtId="0" fontId="13" fillId="0" borderId="52" xfId="0" applyFont="1" applyFill="1" applyBorder="1" applyAlignment="1"/>
    <xf numFmtId="0" fontId="29" fillId="10" borderId="51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54" xfId="0" applyFont="1" applyBorder="1"/>
    <xf numFmtId="0" fontId="5" fillId="0" borderId="48" xfId="0" applyFont="1" applyBorder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26" fillId="0" borderId="45" xfId="0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11" fillId="24" borderId="45" xfId="0" applyFont="1" applyFill="1" applyBorder="1"/>
    <xf numFmtId="0" fontId="4" fillId="9" borderId="48" xfId="0" applyFont="1" applyFill="1" applyBorder="1"/>
    <xf numFmtId="0" fontId="6" fillId="0" borderId="42" xfId="0" applyFont="1" applyBorder="1"/>
    <xf numFmtId="0" fontId="26" fillId="0" borderId="46" xfId="0" applyFont="1" applyBorder="1" applyAlignment="1">
      <alignment horizontal="center" wrapText="1"/>
    </xf>
    <xf numFmtId="0" fontId="0" fillId="0" borderId="58" xfId="0" applyBorder="1" applyAlignment="1">
      <alignment horizontal="center"/>
    </xf>
    <xf numFmtId="3" fontId="11" fillId="24" borderId="46" xfId="0" applyNumberFormat="1" applyFont="1" applyFill="1" applyBorder="1"/>
    <xf numFmtId="3" fontId="4" fillId="9" borderId="49" xfId="0" applyNumberFormat="1" applyFont="1" applyFill="1" applyBorder="1"/>
    <xf numFmtId="3" fontId="6" fillId="0" borderId="43" xfId="0" applyNumberFormat="1" applyFont="1" applyBorder="1"/>
    <xf numFmtId="0" fontId="26" fillId="0" borderId="60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/>
    </xf>
    <xf numFmtId="0" fontId="4" fillId="24" borderId="45" xfId="0" applyFont="1" applyFill="1" applyBorder="1"/>
    <xf numFmtId="0" fontId="13" fillId="0" borderId="58" xfId="0" applyFont="1" applyBorder="1" applyAlignment="1">
      <alignment horizontal="center"/>
    </xf>
    <xf numFmtId="3" fontId="4" fillId="24" borderId="46" xfId="0" applyNumberFormat="1" applyFont="1" applyFill="1" applyBorder="1"/>
    <xf numFmtId="0" fontId="0" fillId="0" borderId="45" xfId="0" applyBorder="1" applyAlignment="1">
      <alignment horizontal="center"/>
    </xf>
    <xf numFmtId="3" fontId="11" fillId="24" borderId="45" xfId="0" applyNumberFormat="1" applyFont="1" applyFill="1" applyBorder="1"/>
    <xf numFmtId="3" fontId="11" fillId="9" borderId="48" xfId="0" applyNumberFormat="1" applyFont="1" applyFill="1" applyBorder="1"/>
    <xf numFmtId="3" fontId="0" fillId="0" borderId="51" xfId="0" applyNumberFormat="1" applyBorder="1"/>
    <xf numFmtId="3" fontId="11" fillId="9" borderId="51" xfId="0" applyNumberFormat="1" applyFont="1" applyFill="1" applyBorder="1"/>
    <xf numFmtId="3" fontId="0" fillId="0" borderId="54" xfId="0" applyNumberFormat="1" applyBorder="1"/>
    <xf numFmtId="3" fontId="0" fillId="0" borderId="42" xfId="0" applyNumberFormat="1" applyBorder="1"/>
    <xf numFmtId="0" fontId="4" fillId="0" borderId="46" xfId="0" applyFont="1" applyBorder="1" applyAlignment="1">
      <alignment horizontal="center"/>
    </xf>
    <xf numFmtId="3" fontId="4" fillId="24" borderId="46" xfId="0" applyNumberFormat="1" applyFont="1" applyFill="1" applyBorder="1" applyAlignment="1"/>
    <xf numFmtId="3" fontId="4" fillId="9" borderId="49" xfId="0" applyNumberFormat="1" applyFont="1" applyFill="1" applyBorder="1" applyAlignment="1"/>
    <xf numFmtId="3" fontId="1" fillId="0" borderId="52" xfId="0" applyNumberFormat="1" applyFont="1" applyBorder="1" applyAlignment="1"/>
    <xf numFmtId="3" fontId="4" fillId="9" borderId="52" xfId="0" applyNumberFormat="1" applyFont="1" applyFill="1" applyBorder="1" applyAlignment="1"/>
    <xf numFmtId="3" fontId="1" fillId="0" borderId="55" xfId="0" applyNumberFormat="1" applyFont="1" applyBorder="1" applyAlignment="1"/>
    <xf numFmtId="3" fontId="1" fillId="0" borderId="43" xfId="0" applyNumberFormat="1" applyFont="1" applyBorder="1" applyAlignment="1"/>
    <xf numFmtId="0" fontId="13" fillId="0" borderId="45" xfId="0" applyFont="1" applyBorder="1" applyAlignment="1">
      <alignment horizontal="center"/>
    </xf>
    <xf numFmtId="3" fontId="11" fillId="9" borderId="48" xfId="0" applyNumberFormat="1" applyFont="1" applyFill="1" applyBorder="1" applyAlignment="1"/>
    <xf numFmtId="3" fontId="6" fillId="0" borderId="36" xfId="0" applyNumberFormat="1" applyFont="1" applyFill="1" applyBorder="1" applyAlignment="1" applyProtection="1">
      <alignment horizontal="right"/>
    </xf>
    <xf numFmtId="0" fontId="0" fillId="0" borderId="46" xfId="0" applyBorder="1" applyAlignment="1">
      <alignment horizontal="center"/>
    </xf>
    <xf numFmtId="3" fontId="11" fillId="0" borderId="58" xfId="0" applyNumberFormat="1" applyFont="1" applyBorder="1" applyAlignment="1"/>
    <xf numFmtId="3" fontId="11" fillId="24" borderId="46" xfId="0" applyNumberFormat="1" applyFont="1" applyFill="1" applyBorder="1" applyAlignment="1"/>
    <xf numFmtId="3" fontId="11" fillId="9" borderId="49" xfId="0" applyNumberFormat="1" applyFont="1" applyFill="1" applyBorder="1" applyAlignment="1"/>
    <xf numFmtId="3" fontId="0" fillId="0" borderId="52" xfId="0" applyNumberFormat="1" applyBorder="1" applyAlignment="1"/>
    <xf numFmtId="3" fontId="11" fillId="9" borderId="52" xfId="0" applyNumberFormat="1" applyFont="1" applyFill="1" applyBorder="1" applyAlignment="1"/>
    <xf numFmtId="3" fontId="0" fillId="0" borderId="55" xfId="0" applyNumberFormat="1" applyBorder="1" applyAlignment="1"/>
    <xf numFmtId="0" fontId="0" fillId="0" borderId="52" xfId="0" applyBorder="1" applyAlignment="1"/>
    <xf numFmtId="0" fontId="29" fillId="0" borderId="60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3" fontId="10" fillId="11" borderId="45" xfId="0" applyNumberFormat="1" applyFont="1" applyFill="1" applyBorder="1" applyProtection="1"/>
    <xf numFmtId="3" fontId="10" fillId="12" borderId="45" xfId="0" applyNumberFormat="1" applyFont="1" applyFill="1" applyBorder="1" applyProtection="1"/>
    <xf numFmtId="3" fontId="4" fillId="9" borderId="48" xfId="0" applyNumberFormat="1" applyFont="1" applyFill="1" applyBorder="1" applyProtection="1"/>
    <xf numFmtId="3" fontId="4" fillId="10" borderId="51" xfId="0" applyNumberFormat="1" applyFont="1" applyFill="1" applyBorder="1" applyProtection="1"/>
    <xf numFmtId="3" fontId="4" fillId="13" borderId="51" xfId="0" applyNumberFormat="1" applyFont="1" applyFill="1" applyBorder="1" applyProtection="1"/>
    <xf numFmtId="3" fontId="4" fillId="14" borderId="51" xfId="0" applyNumberFormat="1" applyFont="1" applyFill="1" applyBorder="1" applyProtection="1"/>
    <xf numFmtId="3" fontId="6" fillId="2" borderId="51" xfId="0" applyNumberFormat="1" applyFont="1" applyFill="1" applyBorder="1" applyProtection="1"/>
    <xf numFmtId="3" fontId="6" fillId="0" borderId="51" xfId="0" applyNumberFormat="1" applyFont="1" applyFill="1" applyBorder="1" applyProtection="1"/>
    <xf numFmtId="3" fontId="4" fillId="9" borderId="51" xfId="0" applyNumberFormat="1" applyFont="1" applyFill="1" applyBorder="1" applyProtection="1"/>
    <xf numFmtId="3" fontId="6" fillId="0" borderId="42" xfId="0" applyNumberFormat="1" applyFont="1" applyFill="1" applyBorder="1" applyProtection="1"/>
    <xf numFmtId="0" fontId="29" fillId="0" borderId="35" xfId="0" applyFont="1" applyBorder="1" applyAlignment="1">
      <alignment horizontal="center" vertical="center" wrapText="1"/>
    </xf>
    <xf numFmtId="3" fontId="1" fillId="6" borderId="51" xfId="0" applyNumberFormat="1" applyFont="1" applyFill="1" applyBorder="1" applyProtection="1"/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3" fontId="26" fillId="11" borderId="45" xfId="0" applyNumberFormat="1" applyFont="1" applyFill="1" applyBorder="1" applyAlignment="1" applyProtection="1">
      <alignment horizontal="right" wrapText="1"/>
    </xf>
    <xf numFmtId="3" fontId="26" fillId="12" borderId="45" xfId="0" applyNumberFormat="1" applyFont="1" applyFill="1" applyBorder="1" applyAlignment="1" applyProtection="1">
      <alignment horizontal="right" wrapText="1"/>
    </xf>
    <xf numFmtId="3" fontId="29" fillId="9" borderId="48" xfId="0" applyNumberFormat="1" applyFont="1" applyFill="1" applyBorder="1" applyAlignment="1" applyProtection="1">
      <alignment horizontal="right" wrapText="1"/>
    </xf>
    <xf numFmtId="3" fontId="29" fillId="10" borderId="51" xfId="0" applyNumberFormat="1" applyFont="1" applyFill="1" applyBorder="1" applyAlignment="1" applyProtection="1">
      <alignment horizontal="right" wrapText="1"/>
    </xf>
    <xf numFmtId="3" fontId="30" fillId="6" borderId="51" xfId="0" applyNumberFormat="1" applyFont="1" applyFill="1" applyBorder="1" applyAlignment="1" applyProtection="1">
      <alignment horizontal="right" wrapText="1"/>
    </xf>
    <xf numFmtId="3" fontId="27" fillId="13" borderId="51" xfId="0" applyNumberFormat="1" applyFont="1" applyFill="1" applyBorder="1" applyAlignment="1" applyProtection="1">
      <alignment horizontal="right" wrapText="1"/>
    </xf>
    <xf numFmtId="3" fontId="27" fillId="8" borderId="51" xfId="0" applyNumberFormat="1" applyFont="1" applyFill="1" applyBorder="1" applyAlignment="1" applyProtection="1">
      <alignment horizontal="right" wrapText="1"/>
    </xf>
    <xf numFmtId="3" fontId="25" fillId="14" borderId="51" xfId="0" applyNumberFormat="1" applyFont="1" applyFill="1" applyBorder="1" applyAlignment="1" applyProtection="1">
      <alignment horizontal="right" wrapText="1"/>
    </xf>
    <xf numFmtId="3" fontId="30" fillId="10" borderId="51" xfId="0" applyNumberFormat="1" applyFont="1" applyFill="1" applyBorder="1" applyAlignment="1" applyProtection="1">
      <alignment horizontal="right" wrapText="1"/>
    </xf>
    <xf numFmtId="3" fontId="30" fillId="2" borderId="51" xfId="0" applyNumberFormat="1" applyFont="1" applyFill="1" applyBorder="1" applyAlignment="1" applyProtection="1">
      <alignment horizontal="right"/>
    </xf>
    <xf numFmtId="3" fontId="27" fillId="13" borderId="51" xfId="0" applyNumberFormat="1" applyFont="1" applyFill="1" applyBorder="1" applyAlignment="1" applyProtection="1">
      <alignment horizontal="right"/>
    </xf>
    <xf numFmtId="3" fontId="27" fillId="8" borderId="51" xfId="0" applyNumberFormat="1" applyFont="1" applyFill="1" applyBorder="1" applyAlignment="1" applyProtection="1">
      <alignment horizontal="right"/>
    </xf>
    <xf numFmtId="3" fontId="25" fillId="0" borderId="51" xfId="0" applyNumberFormat="1" applyFont="1" applyBorder="1" applyAlignment="1" applyProtection="1">
      <alignment wrapText="1"/>
    </xf>
    <xf numFmtId="3" fontId="25" fillId="16" borderId="51" xfId="0" applyNumberFormat="1" applyFont="1" applyFill="1" applyBorder="1" applyAlignment="1" applyProtection="1">
      <alignment horizontal="right" wrapText="1"/>
    </xf>
    <xf numFmtId="3" fontId="25" fillId="7" borderId="51" xfId="0" applyNumberFormat="1" applyFont="1" applyFill="1" applyBorder="1" applyAlignment="1" applyProtection="1">
      <alignment horizontal="right" wrapText="1"/>
    </xf>
    <xf numFmtId="3" fontId="25" fillId="7" borderId="51" xfId="0" applyNumberFormat="1" applyFont="1" applyFill="1" applyBorder="1" applyAlignment="1" applyProtection="1">
      <alignment wrapText="1"/>
    </xf>
    <xf numFmtId="3" fontId="25" fillId="0" borderId="51" xfId="0" applyNumberFormat="1" applyFont="1" applyFill="1" applyBorder="1" applyAlignment="1" applyProtection="1">
      <alignment wrapText="1"/>
    </xf>
    <xf numFmtId="3" fontId="25" fillId="14" borderId="51" xfId="0" applyNumberFormat="1" applyFont="1" applyFill="1" applyBorder="1" applyAlignment="1" applyProtection="1">
      <alignment wrapText="1"/>
    </xf>
    <xf numFmtId="3" fontId="27" fillId="10" borderId="51" xfId="0" applyNumberFormat="1" applyFont="1" applyFill="1" applyBorder="1" applyAlignment="1" applyProtection="1">
      <alignment horizontal="right" wrapText="1"/>
    </xf>
    <xf numFmtId="3" fontId="25" fillId="10" borderId="51" xfId="0" applyNumberFormat="1" applyFont="1" applyFill="1" applyBorder="1" applyAlignment="1" applyProtection="1">
      <alignment horizontal="right" wrapText="1"/>
    </xf>
    <xf numFmtId="3" fontId="29" fillId="10" borderId="51" xfId="0" applyNumberFormat="1" applyFont="1" applyFill="1" applyBorder="1" applyAlignment="1" applyProtection="1">
      <alignment horizontal="right"/>
    </xf>
    <xf numFmtId="3" fontId="27" fillId="13" borderId="51" xfId="0" applyNumberFormat="1" applyFont="1" applyFill="1" applyBorder="1" applyAlignment="1">
      <alignment horizontal="right" wrapText="1"/>
    </xf>
    <xf numFmtId="3" fontId="25" fillId="15" borderId="51" xfId="0" applyNumberFormat="1" applyFont="1" applyFill="1" applyBorder="1" applyAlignment="1" applyProtection="1">
      <alignment horizontal="right" wrapText="1"/>
    </xf>
    <xf numFmtId="3" fontId="25" fillId="6" borderId="51" xfId="0" applyNumberFormat="1" applyFont="1" applyFill="1" applyBorder="1" applyAlignment="1" applyProtection="1">
      <alignment horizontal="right" wrapText="1"/>
    </xf>
    <xf numFmtId="3" fontId="29" fillId="9" borderId="51" xfId="0" applyNumberFormat="1" applyFont="1" applyFill="1" applyBorder="1" applyAlignment="1" applyProtection="1">
      <alignment horizontal="right" wrapText="1"/>
    </xf>
    <xf numFmtId="3" fontId="29" fillId="13" borderId="51" xfId="0" applyNumberFormat="1" applyFont="1" applyFill="1" applyBorder="1" applyAlignment="1">
      <alignment horizontal="right" wrapText="1"/>
    </xf>
    <xf numFmtId="3" fontId="29" fillId="8" borderId="51" xfId="0" applyNumberFormat="1" applyFont="1" applyFill="1" applyBorder="1" applyAlignment="1">
      <alignment horizontal="right" wrapText="1"/>
    </xf>
    <xf numFmtId="3" fontId="30" fillId="15" borderId="51" xfId="0" applyNumberFormat="1" applyFont="1" applyFill="1" applyBorder="1" applyAlignment="1">
      <alignment horizontal="right" wrapText="1"/>
    </xf>
    <xf numFmtId="3" fontId="30" fillId="0" borderId="51" xfId="0" applyNumberFormat="1" applyFont="1" applyFill="1" applyBorder="1" applyAlignment="1">
      <alignment horizontal="right" wrapText="1"/>
    </xf>
    <xf numFmtId="3" fontId="29" fillId="9" borderId="51" xfId="0" applyNumberFormat="1" applyFont="1" applyFill="1" applyBorder="1" applyAlignment="1">
      <alignment horizontal="right" wrapText="1"/>
    </xf>
    <xf numFmtId="3" fontId="31" fillId="22" borderId="51" xfId="0" applyNumberFormat="1" applyFont="1" applyFill="1" applyBorder="1" applyAlignment="1" applyProtection="1">
      <alignment horizontal="right" wrapText="1"/>
    </xf>
    <xf numFmtId="3" fontId="30" fillId="0" borderId="51" xfId="0" applyNumberFormat="1" applyFont="1" applyBorder="1" applyAlignment="1" applyProtection="1">
      <alignment horizontal="right" wrapText="1"/>
    </xf>
    <xf numFmtId="3" fontId="25" fillId="2" borderId="51" xfId="0" applyNumberFormat="1" applyFont="1" applyFill="1" applyBorder="1" applyAlignment="1" applyProtection="1">
      <alignment horizontal="right" wrapText="1"/>
    </xf>
    <xf numFmtId="3" fontId="29" fillId="22" borderId="51" xfId="0" applyNumberFormat="1" applyFont="1" applyFill="1" applyBorder="1" applyAlignment="1">
      <alignment horizontal="right" wrapText="1"/>
    </xf>
    <xf numFmtId="3" fontId="29" fillId="10" borderId="51" xfId="0" applyNumberFormat="1" applyFont="1" applyFill="1" applyBorder="1" applyAlignment="1">
      <alignment horizontal="right" wrapText="1"/>
    </xf>
    <xf numFmtId="3" fontId="30" fillId="6" borderId="51" xfId="0" applyNumberFormat="1" applyFont="1" applyFill="1" applyBorder="1" applyAlignment="1">
      <alignment horizontal="right" wrapText="1"/>
    </xf>
    <xf numFmtId="3" fontId="27" fillId="8" borderId="51" xfId="0" applyNumberFormat="1" applyFont="1" applyFill="1" applyBorder="1" applyAlignment="1">
      <alignment horizontal="right" wrapText="1"/>
    </xf>
    <xf numFmtId="3" fontId="25" fillId="15" borderId="51" xfId="0" applyNumberFormat="1" applyFont="1" applyFill="1" applyBorder="1" applyAlignment="1">
      <alignment horizontal="right" wrapText="1"/>
    </xf>
    <xf numFmtId="3" fontId="25" fillId="0" borderId="51" xfId="0" applyNumberFormat="1" applyFont="1" applyBorder="1" applyAlignment="1">
      <alignment horizontal="right" wrapText="1"/>
    </xf>
    <xf numFmtId="3" fontId="29" fillId="2" borderId="51" xfId="0" applyNumberFormat="1" applyFont="1" applyFill="1" applyBorder="1" applyAlignment="1">
      <alignment horizontal="right" wrapText="1"/>
    </xf>
    <xf numFmtId="3" fontId="30" fillId="10" borderId="51" xfId="0" applyNumberFormat="1" applyFont="1" applyFill="1" applyBorder="1" applyAlignment="1">
      <alignment horizontal="right" wrapText="1"/>
    </xf>
    <xf numFmtId="3" fontId="29" fillId="22" borderId="51" xfId="0" applyNumberFormat="1" applyFont="1" applyFill="1" applyBorder="1" applyAlignment="1" applyProtection="1">
      <alignment horizontal="right" wrapText="1"/>
    </xf>
    <xf numFmtId="3" fontId="29" fillId="9" borderId="51" xfId="0" applyNumberFormat="1" applyFont="1" applyFill="1" applyBorder="1" applyAlignment="1">
      <alignment horizontal="right"/>
    </xf>
    <xf numFmtId="3" fontId="29" fillId="10" borderId="51" xfId="0" applyNumberFormat="1" applyFont="1" applyFill="1" applyBorder="1" applyAlignment="1">
      <alignment horizontal="right"/>
    </xf>
    <xf numFmtId="3" fontId="29" fillId="6" borderId="51" xfId="0" applyNumberFormat="1" applyFont="1" applyFill="1" applyBorder="1" applyAlignment="1">
      <alignment horizontal="right" wrapText="1"/>
    </xf>
    <xf numFmtId="3" fontId="25" fillId="6" borderId="51" xfId="0" applyNumberFormat="1" applyFont="1" applyFill="1" applyBorder="1" applyAlignment="1">
      <alignment horizontal="right" wrapText="1"/>
    </xf>
    <xf numFmtId="3" fontId="29" fillId="22" borderId="51" xfId="0" applyNumberFormat="1" applyFont="1" applyFill="1" applyBorder="1" applyAlignment="1">
      <alignment horizontal="center" wrapText="1"/>
    </xf>
    <xf numFmtId="3" fontId="27" fillId="6" borderId="51" xfId="0" applyNumberFormat="1" applyFont="1" applyFill="1" applyBorder="1" applyAlignment="1" applyProtection="1">
      <alignment horizontal="right" wrapText="1"/>
    </xf>
    <xf numFmtId="3" fontId="27" fillId="8" borderId="51" xfId="0" applyNumberFormat="1" applyFont="1" applyFill="1" applyBorder="1" applyAlignment="1" applyProtection="1">
      <alignment wrapText="1"/>
    </xf>
    <xf numFmtId="3" fontId="25" fillId="15" borderId="51" xfId="0" applyNumberFormat="1" applyFont="1" applyFill="1" applyBorder="1" applyAlignment="1" applyProtection="1">
      <alignment wrapText="1"/>
    </xf>
    <xf numFmtId="3" fontId="29" fillId="6" borderId="51" xfId="0" applyNumberFormat="1" applyFont="1" applyFill="1" applyBorder="1" applyAlignment="1" applyProtection="1">
      <alignment horizontal="right" wrapText="1"/>
    </xf>
    <xf numFmtId="3" fontId="31" fillId="22" borderId="51" xfId="0" applyNumberFormat="1" applyFont="1" applyFill="1" applyBorder="1" applyAlignment="1">
      <alignment horizontal="right" wrapText="1"/>
    </xf>
    <xf numFmtId="3" fontId="29" fillId="3" borderId="51" xfId="0" applyNumberFormat="1" applyFont="1" applyFill="1" applyBorder="1" applyAlignment="1">
      <alignment horizontal="right" wrapText="1"/>
    </xf>
    <xf numFmtId="3" fontId="27" fillId="17" borderId="51" xfId="0" applyNumberFormat="1" applyFont="1" applyFill="1" applyBorder="1" applyAlignment="1">
      <alignment horizontal="right" wrapText="1"/>
    </xf>
    <xf numFmtId="3" fontId="27" fillId="18" borderId="51" xfId="0" applyNumberFormat="1" applyFont="1" applyFill="1" applyBorder="1" applyAlignment="1">
      <alignment horizontal="right" wrapText="1"/>
    </xf>
    <xf numFmtId="3" fontId="29" fillId="0" borderId="51" xfId="0" applyNumberFormat="1" applyFont="1" applyBorder="1" applyAlignment="1">
      <alignment horizontal="right" wrapText="1"/>
    </xf>
    <xf numFmtId="3" fontId="29" fillId="0" borderId="51" xfId="0" applyNumberFormat="1" applyFont="1" applyFill="1" applyBorder="1" applyAlignment="1">
      <alignment horizontal="right" wrapText="1"/>
    </xf>
    <xf numFmtId="3" fontId="31" fillId="19" borderId="51" xfId="0" applyNumberFormat="1" applyFont="1" applyFill="1" applyBorder="1" applyAlignment="1">
      <alignment horizontal="right" wrapText="1"/>
    </xf>
    <xf numFmtId="3" fontId="32" fillId="10" borderId="51" xfId="0" applyNumberFormat="1" applyFont="1" applyFill="1" applyBorder="1" applyAlignment="1">
      <alignment horizontal="right" wrapText="1"/>
    </xf>
    <xf numFmtId="3" fontId="32" fillId="0" borderId="51" xfId="0" applyNumberFormat="1" applyFont="1" applyFill="1" applyBorder="1" applyAlignment="1">
      <alignment horizontal="right" wrapText="1"/>
    </xf>
    <xf numFmtId="3" fontId="32" fillId="6" borderId="51" xfId="0" applyNumberFormat="1" applyFont="1" applyFill="1" applyBorder="1" applyAlignment="1" applyProtection="1">
      <alignment horizontal="right" wrapText="1"/>
    </xf>
    <xf numFmtId="3" fontId="32" fillId="6" borderId="51" xfId="0" applyNumberFormat="1" applyFont="1" applyFill="1" applyBorder="1" applyAlignment="1">
      <alignment horizontal="right" wrapText="1"/>
    </xf>
    <xf numFmtId="3" fontId="29" fillId="20" borderId="51" xfId="0" applyNumberFormat="1" applyFont="1" applyFill="1" applyBorder="1" applyAlignment="1">
      <alignment horizontal="right"/>
    </xf>
    <xf numFmtId="3" fontId="32" fillId="3" borderId="51" xfId="0" applyNumberFormat="1" applyFont="1" applyFill="1" applyBorder="1" applyAlignment="1">
      <alignment horizontal="right"/>
    </xf>
    <xf numFmtId="3" fontId="27" fillId="17" borderId="51" xfId="0" applyNumberFormat="1" applyFont="1" applyFill="1" applyBorder="1" applyAlignment="1">
      <alignment horizontal="right"/>
    </xf>
    <xf numFmtId="3" fontId="27" fillId="18" borderId="51" xfId="0" applyNumberFormat="1" applyFont="1" applyFill="1" applyBorder="1" applyAlignment="1">
      <alignment horizontal="right"/>
    </xf>
    <xf numFmtId="3" fontId="32" fillId="9" borderId="51" xfId="0" applyNumberFormat="1" applyFont="1" applyFill="1" applyBorder="1" applyAlignment="1">
      <alignment horizontal="right" wrapText="1"/>
    </xf>
    <xf numFmtId="3" fontId="32" fillId="3" borderId="51" xfId="0" applyNumberFormat="1" applyFont="1" applyFill="1" applyBorder="1" applyAlignment="1">
      <alignment horizontal="right" wrapText="1"/>
    </xf>
    <xf numFmtId="3" fontId="33" fillId="6" borderId="51" xfId="0" applyNumberFormat="1" applyFont="1" applyFill="1" applyBorder="1" applyAlignment="1">
      <alignment horizontal="right" wrapText="1"/>
    </xf>
    <xf numFmtId="3" fontId="29" fillId="12" borderId="51" xfId="0" applyNumberFormat="1" applyFont="1" applyFill="1" applyBorder="1" applyAlignment="1" applyProtection="1">
      <alignment horizontal="right" wrapText="1"/>
    </xf>
    <xf numFmtId="3" fontId="29" fillId="12" borderId="51" xfId="0" applyNumberFormat="1" applyFont="1" applyFill="1" applyBorder="1" applyAlignment="1">
      <alignment horizontal="right" wrapText="1"/>
    </xf>
    <xf numFmtId="3" fontId="29" fillId="21" borderId="51" xfId="0" applyNumberFormat="1" applyFont="1" applyFill="1" applyBorder="1" applyAlignment="1">
      <alignment horizontal="right" wrapText="1"/>
    </xf>
    <xf numFmtId="3" fontId="25" fillId="0" borderId="42" xfId="0" applyNumberFormat="1" applyFont="1" applyBorder="1" applyAlignment="1">
      <alignment horizontal="right" wrapText="1"/>
    </xf>
    <xf numFmtId="0" fontId="29" fillId="0" borderId="3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3" fontId="0" fillId="0" borderId="51" xfId="0" applyNumberFormat="1" applyFill="1" applyBorder="1"/>
    <xf numFmtId="3" fontId="0" fillId="0" borderId="51" xfId="0" applyNumberFormat="1" applyFill="1" applyBorder="1" applyAlignment="1"/>
    <xf numFmtId="0" fontId="25" fillId="0" borderId="50" xfId="0" applyFont="1" applyFill="1" applyBorder="1" applyAlignment="1" applyProtection="1">
      <alignment horizontal="left" wrapText="1"/>
    </xf>
    <xf numFmtId="0" fontId="13" fillId="0" borderId="52" xfId="0" applyFont="1" applyBorder="1" applyAlignment="1"/>
    <xf numFmtId="0" fontId="25" fillId="0" borderId="50" xfId="0" applyFont="1" applyBorder="1" applyAlignment="1" applyProtection="1">
      <alignment horizontal="left"/>
    </xf>
    <xf numFmtId="3" fontId="0" fillId="0" borderId="51" xfId="0" applyNumberFormat="1" applyBorder="1" applyAlignment="1">
      <alignment horizontal="right"/>
    </xf>
    <xf numFmtId="3" fontId="14" fillId="0" borderId="51" xfId="0" applyNumberFormat="1" applyFont="1" applyBorder="1" applyAlignment="1"/>
    <xf numFmtId="0" fontId="25" fillId="0" borderId="62" xfId="0" applyFont="1" applyFill="1" applyBorder="1" applyAlignment="1" applyProtection="1">
      <alignment horizontal="left"/>
    </xf>
    <xf numFmtId="0" fontId="13" fillId="0" borderId="36" xfId="0" applyFont="1" applyBorder="1" applyAlignment="1"/>
    <xf numFmtId="3" fontId="11" fillId="0" borderId="63" xfId="0" applyNumberFormat="1" applyFont="1" applyBorder="1" applyAlignment="1"/>
    <xf numFmtId="3" fontId="11" fillId="24" borderId="11" xfId="0" applyNumberFormat="1" applyFont="1" applyFill="1" applyBorder="1" applyAlignment="1"/>
    <xf numFmtId="3" fontId="19" fillId="23" borderId="45" xfId="0" applyNumberFormat="1" applyFont="1" applyFill="1" applyBorder="1" applyAlignment="1" applyProtection="1">
      <alignment horizontal="right"/>
    </xf>
    <xf numFmtId="3" fontId="11" fillId="0" borderId="26" xfId="0" applyNumberFormat="1" applyFont="1" applyBorder="1" applyAlignment="1" applyProtection="1">
      <alignment horizontal="right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/>
    </xf>
    <xf numFmtId="0" fontId="13" fillId="0" borderId="66" xfId="0" applyFont="1" applyBorder="1" applyAlignment="1" applyProtection="1">
      <alignment horizontal="center" wrapText="1"/>
    </xf>
    <xf numFmtId="0" fontId="13" fillId="0" borderId="61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left"/>
    </xf>
    <xf numFmtId="0" fontId="6" fillId="0" borderId="51" xfId="0" applyFont="1" applyBorder="1" applyAlignment="1" applyProtection="1">
      <alignment wrapText="1"/>
    </xf>
    <xf numFmtId="3" fontId="6" fillId="0" borderId="51" xfId="0" applyNumberFormat="1" applyFont="1" applyFill="1" applyBorder="1" applyAlignment="1" applyProtection="1">
      <alignment horizontal="right"/>
    </xf>
    <xf numFmtId="0" fontId="6" fillId="0" borderId="51" xfId="0" applyFont="1" applyFill="1" applyBorder="1" applyAlignment="1" applyProtection="1">
      <alignment horizontal="left"/>
    </xf>
    <xf numFmtId="0" fontId="6" fillId="0" borderId="51" xfId="0" applyFont="1" applyBorder="1" applyAlignment="1">
      <alignment wrapText="1"/>
    </xf>
    <xf numFmtId="0" fontId="4" fillId="9" borderId="39" xfId="0" applyFont="1" applyFill="1" applyBorder="1" applyAlignment="1" applyProtection="1">
      <alignment horizontal="left"/>
    </xf>
    <xf numFmtId="0" fontId="4" fillId="9" borderId="39" xfId="0" applyFont="1" applyFill="1" applyBorder="1" applyAlignment="1" applyProtection="1">
      <alignment wrapText="1"/>
    </xf>
    <xf numFmtId="3" fontId="4" fillId="9" borderId="39" xfId="0" applyNumberFormat="1" applyFont="1" applyFill="1" applyBorder="1" applyAlignment="1" applyProtection="1">
      <alignment horizontal="right"/>
    </xf>
    <xf numFmtId="3" fontId="11" fillId="9" borderId="39" xfId="0" applyNumberFormat="1" applyFont="1" applyFill="1" applyBorder="1"/>
    <xf numFmtId="3" fontId="11" fillId="9" borderId="40" xfId="0" applyNumberFormat="1" applyFont="1" applyFill="1" applyBorder="1" applyAlignment="1"/>
    <xf numFmtId="0" fontId="4" fillId="9" borderId="51" xfId="0" applyFont="1" applyFill="1" applyBorder="1" applyAlignment="1" applyProtection="1">
      <alignment horizontal="left"/>
    </xf>
    <xf numFmtId="0" fontId="4" fillId="9" borderId="51" xfId="0" applyFont="1" applyFill="1" applyBorder="1" applyAlignment="1" applyProtection="1">
      <alignment wrapText="1"/>
    </xf>
    <xf numFmtId="3" fontId="4" fillId="9" borderId="51" xfId="0" applyNumberFormat="1" applyFont="1" applyFill="1" applyBorder="1" applyAlignment="1" applyProtection="1">
      <alignment horizontal="right"/>
    </xf>
    <xf numFmtId="0" fontId="6" fillId="0" borderId="42" xfId="0" applyFont="1" applyFill="1" applyBorder="1" applyAlignment="1" applyProtection="1">
      <alignment horizontal="left"/>
    </xf>
    <xf numFmtId="0" fontId="6" fillId="0" borderId="42" xfId="0" applyFont="1" applyBorder="1" applyAlignment="1">
      <alignment wrapText="1"/>
    </xf>
    <xf numFmtId="3" fontId="6" fillId="0" borderId="37" xfId="0" applyNumberFormat="1" applyFont="1" applyFill="1" applyBorder="1" applyAlignment="1" applyProtection="1">
      <alignment horizontal="right"/>
    </xf>
    <xf numFmtId="3" fontId="0" fillId="0" borderId="37" xfId="0" applyNumberFormat="1" applyBorder="1"/>
    <xf numFmtId="3" fontId="0" fillId="0" borderId="43" xfId="0" applyNumberFormat="1" applyBorder="1" applyAlignment="1"/>
    <xf numFmtId="3" fontId="22" fillId="0" borderId="57" xfId="0" applyNumberFormat="1" applyFont="1" applyBorder="1"/>
    <xf numFmtId="3" fontId="22" fillId="0" borderId="58" xfId="0" applyNumberFormat="1" applyFont="1" applyBorder="1" applyAlignment="1"/>
    <xf numFmtId="0" fontId="21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  <xf numFmtId="0" fontId="29" fillId="0" borderId="51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9" borderId="33" xfId="0" applyFont="1" applyFill="1" applyBorder="1" applyAlignment="1"/>
    <xf numFmtId="0" fontId="29" fillId="9" borderId="9" xfId="0" applyFont="1" applyFill="1" applyBorder="1" applyAlignment="1"/>
    <xf numFmtId="0" fontId="29" fillId="9" borderId="32" xfId="0" applyFont="1" applyFill="1" applyBorder="1" applyAlignment="1" applyProtection="1">
      <alignment horizontal="left"/>
    </xf>
    <xf numFmtId="0" fontId="29" fillId="9" borderId="6" xfId="0" applyFont="1" applyFill="1" applyBorder="1" applyAlignment="1" applyProtection="1">
      <alignment horizontal="left"/>
    </xf>
    <xf numFmtId="0" fontId="29" fillId="9" borderId="34" xfId="0" applyFont="1" applyFill="1" applyBorder="1" applyAlignment="1">
      <alignment horizontal="left"/>
    </xf>
    <xf numFmtId="0" fontId="29" fillId="9" borderId="9" xfId="0" applyFont="1" applyFill="1" applyBorder="1" applyAlignment="1">
      <alignment horizontal="left"/>
    </xf>
    <xf numFmtId="0" fontId="29" fillId="9" borderId="59" xfId="0" applyFont="1" applyFill="1" applyBorder="1" applyAlignment="1"/>
    <xf numFmtId="0" fontId="29" fillId="22" borderId="33" xfId="0" applyFont="1" applyFill="1" applyBorder="1" applyAlignment="1">
      <alignment horizontal="center" wrapText="1"/>
    </xf>
    <xf numFmtId="0" fontId="29" fillId="22" borderId="9" xfId="0" applyFont="1" applyFill="1" applyBorder="1" applyAlignment="1">
      <alignment horizontal="center" wrapText="1"/>
    </xf>
    <xf numFmtId="0" fontId="29" fillId="22" borderId="34" xfId="0" applyFont="1" applyFill="1" applyBorder="1" applyAlignment="1">
      <alignment horizontal="center" wrapText="1"/>
    </xf>
    <xf numFmtId="0" fontId="29" fillId="22" borderId="1" xfId="0" applyFont="1" applyFill="1" applyBorder="1" applyAlignment="1">
      <alignment horizontal="center" wrapText="1"/>
    </xf>
    <xf numFmtId="0" fontId="29" fillId="22" borderId="33" xfId="0" applyFont="1" applyFill="1" applyBorder="1" applyAlignment="1" applyProtection="1">
      <alignment horizontal="center" wrapText="1"/>
    </xf>
    <xf numFmtId="0" fontId="29" fillId="22" borderId="59" xfId="0" applyFont="1" applyFill="1" applyBorder="1" applyAlignment="1" applyProtection="1">
      <alignment horizontal="center" wrapText="1"/>
    </xf>
    <xf numFmtId="0" fontId="29" fillId="9" borderId="33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33" xfId="0" applyFont="1" applyFill="1" applyBorder="1" applyAlignment="1" applyProtection="1">
      <alignment horizontal="left"/>
    </xf>
    <xf numFmtId="0" fontId="29" fillId="9" borderId="5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</cellXfs>
  <cellStyles count="3">
    <cellStyle name="Normalno" xfId="0" builtinId="0"/>
    <cellStyle name="Zarez" xfId="2" builtinId="3"/>
    <cellStyle name="Zarez 2" xfId="1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workbookViewId="0">
      <selection activeCell="M15" sqref="M15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3.570312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R1" s="206"/>
      <c r="S1" s="206"/>
      <c r="T1" s="206"/>
      <c r="U1" s="206"/>
      <c r="V1" s="206"/>
      <c r="W1" s="206"/>
    </row>
    <row r="2" spans="1:23" x14ac:dyDescent="0.2">
      <c r="R2" s="206"/>
      <c r="S2" s="206"/>
      <c r="T2" s="206"/>
      <c r="U2" s="206"/>
      <c r="V2" s="206"/>
      <c r="W2" s="206"/>
    </row>
    <row r="3" spans="1:23" x14ac:dyDescent="0.2">
      <c r="P3" s="206"/>
      <c r="Q3" s="206"/>
      <c r="R3" s="206"/>
      <c r="S3" s="206"/>
      <c r="T3" s="206"/>
      <c r="U3" s="206"/>
      <c r="V3" s="206"/>
      <c r="W3" s="206"/>
    </row>
    <row r="4" spans="1:23" x14ac:dyDescent="0.2">
      <c r="P4" s="206"/>
      <c r="Q4" s="206"/>
      <c r="R4" s="206"/>
      <c r="S4" s="206"/>
      <c r="T4" s="206"/>
      <c r="U4" s="206"/>
      <c r="V4" s="206"/>
      <c r="W4" s="206"/>
    </row>
    <row r="5" spans="1:23" x14ac:dyDescent="0.2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6"/>
      <c r="P5" s="206"/>
      <c r="Q5" s="206"/>
      <c r="R5" s="206"/>
      <c r="S5" s="206"/>
      <c r="T5" s="206"/>
      <c r="U5" s="206"/>
      <c r="V5" s="206"/>
      <c r="W5" s="206"/>
    </row>
    <row r="6" spans="1:23" x14ac:dyDescent="0.2">
      <c r="A6" s="208" t="s">
        <v>335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6"/>
      <c r="P6" s="206"/>
      <c r="Q6" s="206"/>
      <c r="R6" s="206"/>
      <c r="S6" s="206"/>
      <c r="T6" s="206"/>
      <c r="U6" s="206"/>
      <c r="V6" s="206"/>
      <c r="W6" s="206"/>
    </row>
    <row r="7" spans="1:23" x14ac:dyDescent="0.2">
      <c r="A7" s="788" t="s">
        <v>451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6"/>
      <c r="P7" s="206"/>
      <c r="Q7" s="206"/>
      <c r="R7" s="206"/>
      <c r="S7" s="206"/>
      <c r="T7" s="206"/>
      <c r="U7" s="206"/>
      <c r="V7" s="206"/>
      <c r="W7" s="206"/>
    </row>
    <row r="8" spans="1:23" x14ac:dyDescent="0.2">
      <c r="A8" s="788" t="s">
        <v>482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6"/>
      <c r="P8" s="206"/>
      <c r="Q8" s="206"/>
      <c r="R8" s="206"/>
      <c r="S8" s="206"/>
      <c r="T8" s="206"/>
      <c r="U8" s="206"/>
      <c r="V8" s="206"/>
      <c r="W8" s="206"/>
    </row>
    <row r="9" spans="1:23" ht="15.75" customHeight="1" x14ac:dyDescent="0.2">
      <c r="A9" s="965" t="s">
        <v>486</v>
      </c>
      <c r="B9" s="965"/>
      <c r="C9" s="965"/>
      <c r="D9" s="965"/>
      <c r="E9" s="965"/>
      <c r="F9" s="965"/>
      <c r="G9" s="965"/>
      <c r="H9" s="965"/>
      <c r="I9" s="965"/>
      <c r="J9" s="965"/>
      <c r="K9" s="965"/>
      <c r="L9" s="965"/>
      <c r="M9" s="965"/>
      <c r="N9" s="965"/>
      <c r="O9" s="206"/>
      <c r="P9" s="206"/>
      <c r="Q9" s="206"/>
      <c r="R9" s="206"/>
      <c r="S9" s="206"/>
      <c r="T9" s="206"/>
      <c r="U9" s="206"/>
      <c r="V9" s="206"/>
      <c r="W9" s="206"/>
    </row>
    <row r="10" spans="1:23" ht="15.75" customHeight="1" x14ac:dyDescent="0.2">
      <c r="O10" s="206"/>
      <c r="P10" s="206"/>
      <c r="Q10" s="206"/>
      <c r="R10" s="206"/>
      <c r="S10" s="206"/>
      <c r="T10" s="206"/>
      <c r="U10" s="206"/>
      <c r="V10" s="206"/>
      <c r="W10" s="206"/>
    </row>
    <row r="11" spans="1:23" ht="15.75" customHeight="1" x14ac:dyDescent="0.2">
      <c r="O11" s="206"/>
      <c r="P11" s="206"/>
      <c r="Q11" s="206"/>
      <c r="R11" s="206"/>
      <c r="S11" s="206"/>
      <c r="T11" s="206"/>
      <c r="U11" s="206"/>
      <c r="V11" s="206"/>
      <c r="W11" s="206"/>
    </row>
    <row r="12" spans="1:23" ht="15" customHeight="1" x14ac:dyDescent="0.2">
      <c r="B12" s="19"/>
      <c r="C12" s="4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1:23" ht="15" customHeight="1" x14ac:dyDescent="0.25">
      <c r="A13" s="207" t="s">
        <v>488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1:23" ht="15" customHeight="1" x14ac:dyDescent="0.25">
      <c r="A14" s="207" t="s">
        <v>487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6"/>
      <c r="P14" s="206"/>
      <c r="Q14" s="206"/>
      <c r="R14" s="206"/>
      <c r="S14" s="206"/>
      <c r="T14" s="206"/>
      <c r="U14" s="206"/>
      <c r="V14" s="206"/>
      <c r="W14" s="206"/>
    </row>
    <row r="15" spans="1:23" ht="15.75" x14ac:dyDescent="0.25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6"/>
      <c r="P15" s="206"/>
      <c r="Q15" s="206"/>
      <c r="R15" s="206"/>
      <c r="S15" s="206"/>
      <c r="T15" s="206"/>
      <c r="U15" s="206"/>
      <c r="V15" s="206"/>
      <c r="W15" s="206"/>
    </row>
    <row r="16" spans="1:23" ht="15" x14ac:dyDescent="0.2">
      <c r="A16" s="963"/>
      <c r="B16" s="964"/>
      <c r="C16" s="41"/>
      <c r="O16" s="206"/>
      <c r="P16" s="206"/>
      <c r="Q16" s="206"/>
      <c r="R16" s="206"/>
      <c r="S16" s="206"/>
      <c r="T16" s="206"/>
      <c r="U16" s="206"/>
      <c r="V16" s="206"/>
      <c r="W16" s="206"/>
    </row>
    <row r="17" spans="1:30" ht="15" x14ac:dyDescent="0.25">
      <c r="A17" s="81" t="s">
        <v>1</v>
      </c>
      <c r="B17" s="82" t="s">
        <v>126</v>
      </c>
      <c r="C17" s="41"/>
      <c r="K17" s="18"/>
      <c r="O17" s="206"/>
      <c r="P17" s="206"/>
      <c r="Q17" s="206"/>
      <c r="R17" s="206"/>
      <c r="S17" s="206"/>
      <c r="T17" s="206"/>
      <c r="U17" s="206"/>
      <c r="V17" s="206"/>
      <c r="W17" s="206"/>
    </row>
    <row r="18" spans="1:30" ht="15" x14ac:dyDescent="0.2">
      <c r="A18" s="2"/>
      <c r="B18" s="17"/>
      <c r="O18" s="206"/>
      <c r="P18" s="206"/>
      <c r="Q18" s="206"/>
      <c r="R18" s="206"/>
      <c r="S18" s="206"/>
      <c r="T18" s="206"/>
      <c r="U18" s="206"/>
      <c r="V18" s="206"/>
      <c r="W18" s="206"/>
    </row>
    <row r="19" spans="1:30" x14ac:dyDescent="0.2">
      <c r="B19" s="79" t="s">
        <v>0</v>
      </c>
      <c r="O19" s="206"/>
      <c r="P19" s="206"/>
      <c r="Q19" s="206"/>
      <c r="R19" s="206"/>
      <c r="S19" s="206"/>
      <c r="T19" s="206"/>
      <c r="U19" s="206"/>
      <c r="V19" s="206"/>
      <c r="W19" s="206"/>
    </row>
    <row r="20" spans="1:30" x14ac:dyDescent="0.2">
      <c r="O20" s="206"/>
      <c r="P20" s="206"/>
      <c r="Q20" s="206"/>
      <c r="R20" s="206"/>
      <c r="S20" s="206"/>
      <c r="T20" s="206"/>
      <c r="U20" s="206"/>
      <c r="V20" s="206"/>
      <c r="W20" s="206"/>
    </row>
    <row r="21" spans="1:30" x14ac:dyDescent="0.2">
      <c r="A21" s="3"/>
      <c r="B21" s="10" t="s">
        <v>401</v>
      </c>
      <c r="C21" s="6"/>
      <c r="K21" s="80"/>
      <c r="O21" s="206"/>
      <c r="P21" s="206"/>
      <c r="Q21" s="206"/>
      <c r="R21" s="206"/>
      <c r="S21" s="206"/>
      <c r="T21" s="206"/>
      <c r="U21" s="206"/>
      <c r="V21" s="206"/>
    </row>
    <row r="22" spans="1:30" x14ac:dyDescent="0.2">
      <c r="C22" s="6"/>
      <c r="K22" s="80"/>
      <c r="O22" s="206"/>
      <c r="P22" s="206"/>
      <c r="Q22" s="206"/>
      <c r="R22" s="206"/>
      <c r="S22" s="206"/>
      <c r="T22" s="206"/>
      <c r="U22" s="206"/>
      <c r="V22" s="206"/>
    </row>
    <row r="23" spans="1:30" ht="15" x14ac:dyDescent="0.25">
      <c r="A23" s="83" t="s">
        <v>2</v>
      </c>
      <c r="B23" s="256" t="s">
        <v>343</v>
      </c>
      <c r="C23" s="18" t="s">
        <v>76</v>
      </c>
      <c r="K23" s="46"/>
      <c r="O23" s="206"/>
      <c r="P23" s="206"/>
      <c r="Q23" s="206"/>
      <c r="R23" s="206"/>
      <c r="S23" s="206"/>
      <c r="T23" s="206"/>
      <c r="U23" s="206"/>
      <c r="V23" s="206"/>
    </row>
    <row r="24" spans="1:30" x14ac:dyDescent="0.2">
      <c r="C24" s="6"/>
      <c r="K24" s="46"/>
      <c r="M24" s="85"/>
      <c r="O24" s="206"/>
      <c r="P24" s="206"/>
      <c r="Q24" s="206"/>
      <c r="R24" s="206"/>
      <c r="S24" s="206"/>
      <c r="T24" s="206"/>
      <c r="U24" s="206"/>
      <c r="V24" s="206"/>
    </row>
    <row r="25" spans="1:30" s="11" customFormat="1" x14ac:dyDescent="0.2">
      <c r="A25" s="1"/>
      <c r="B25" s="790"/>
      <c r="C25" s="68"/>
      <c r="D25" s="69"/>
      <c r="E25" s="69"/>
      <c r="F25" s="69"/>
      <c r="G25" s="69"/>
      <c r="H25" s="69"/>
      <c r="I25" s="69"/>
      <c r="J25" s="69"/>
      <c r="K25" s="966" t="s">
        <v>454</v>
      </c>
      <c r="L25" s="74"/>
      <c r="M25" s="966" t="s">
        <v>452</v>
      </c>
      <c r="N25" s="966" t="s">
        <v>464</v>
      </c>
      <c r="O25" s="206"/>
      <c r="P25" s="206"/>
      <c r="Q25" s="206"/>
      <c r="R25" s="206"/>
      <c r="S25" s="206"/>
      <c r="T25" s="206"/>
      <c r="U25" s="206"/>
      <c r="V25" s="206"/>
    </row>
    <row r="26" spans="1:30" s="11" customFormat="1" x14ac:dyDescent="0.2">
      <c r="A26" s="1"/>
      <c r="B26" s="791"/>
      <c r="C26" s="70"/>
      <c r="D26" s="71"/>
      <c r="E26" s="71"/>
      <c r="F26" s="71"/>
      <c r="G26" s="71"/>
      <c r="H26" s="71"/>
      <c r="I26" s="71"/>
      <c r="J26" s="71"/>
      <c r="K26" s="966"/>
      <c r="L26" s="75"/>
      <c r="M26" s="966"/>
      <c r="N26" s="966"/>
      <c r="O26" s="206"/>
      <c r="P26" s="206"/>
      <c r="Q26" s="206"/>
      <c r="R26" s="206"/>
      <c r="S26" s="206"/>
      <c r="T26" s="206"/>
      <c r="U26" s="206"/>
      <c r="V26" s="206"/>
    </row>
    <row r="27" spans="1:30" s="11" customFormat="1" x14ac:dyDescent="0.2">
      <c r="A27" s="3"/>
      <c r="B27" s="236" t="s">
        <v>336</v>
      </c>
      <c r="C27" s="237"/>
      <c r="D27" s="238"/>
      <c r="E27" s="238"/>
      <c r="F27" s="238"/>
      <c r="G27" s="238"/>
      <c r="H27" s="238"/>
      <c r="I27" s="238"/>
      <c r="J27" s="238"/>
      <c r="K27" s="108">
        <v>9455500</v>
      </c>
      <c r="L27" s="239"/>
      <c r="M27" s="812">
        <v>610000</v>
      </c>
      <c r="N27" s="926">
        <f>K27+M27</f>
        <v>10065500</v>
      </c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</row>
    <row r="28" spans="1:30" s="11" customFormat="1" ht="12.75" customHeight="1" x14ac:dyDescent="0.2">
      <c r="A28" s="1"/>
      <c r="B28" s="240" t="s">
        <v>337</v>
      </c>
      <c r="C28" s="237" t="s">
        <v>5</v>
      </c>
      <c r="D28" s="238"/>
      <c r="E28" s="238"/>
      <c r="F28" s="238"/>
      <c r="G28" s="238"/>
      <c r="H28" s="238"/>
      <c r="I28" s="238"/>
      <c r="J28" s="238"/>
      <c r="K28" s="108">
        <v>1927000</v>
      </c>
      <c r="L28" s="239"/>
      <c r="M28" s="812">
        <v>253750</v>
      </c>
      <c r="N28" s="926">
        <f>K28+M28</f>
        <v>2180750</v>
      </c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</row>
    <row r="29" spans="1:30" s="11" customFormat="1" x14ac:dyDescent="0.2">
      <c r="A29" s="52"/>
      <c r="B29" s="241" t="s">
        <v>338</v>
      </c>
      <c r="C29" s="242"/>
      <c r="D29" s="243"/>
      <c r="E29" s="243"/>
      <c r="F29" s="243"/>
      <c r="G29" s="243"/>
      <c r="H29" s="243"/>
      <c r="I29" s="243"/>
      <c r="J29" s="243"/>
      <c r="K29" s="242">
        <v>7467500</v>
      </c>
      <c r="L29" s="244"/>
      <c r="M29" s="925">
        <v>1358750</v>
      </c>
      <c r="N29" s="926">
        <f>K29+M29</f>
        <v>8826250</v>
      </c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</row>
    <row r="30" spans="1:30" s="11" customFormat="1" x14ac:dyDescent="0.2">
      <c r="A30" s="50"/>
      <c r="B30" s="241" t="s">
        <v>339</v>
      </c>
      <c r="C30" s="242"/>
      <c r="D30" s="243"/>
      <c r="E30" s="243"/>
      <c r="F30" s="243"/>
      <c r="G30" s="243"/>
      <c r="H30" s="243"/>
      <c r="I30" s="243"/>
      <c r="J30" s="243"/>
      <c r="K30" s="242">
        <v>4035000</v>
      </c>
      <c r="L30" s="247"/>
      <c r="M30" s="925">
        <v>-495000</v>
      </c>
      <c r="N30" s="926">
        <f>K30+M30</f>
        <v>3540000</v>
      </c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</row>
    <row r="31" spans="1:30" s="11" customFormat="1" ht="12.75" customHeight="1" x14ac:dyDescent="0.2">
      <c r="A31" s="248"/>
      <c r="B31" s="245"/>
      <c r="C31" s="227"/>
      <c r="D31" s="72"/>
      <c r="E31" s="72"/>
      <c r="F31" s="72"/>
      <c r="G31" s="72"/>
      <c r="H31" s="72"/>
      <c r="I31" s="72"/>
      <c r="J31" s="72"/>
      <c r="K31" s="72"/>
      <c r="L31" s="246"/>
      <c r="M31" s="72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</row>
    <row r="32" spans="1:30" x14ac:dyDescent="0.2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6"/>
      <c r="M32" s="72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</row>
    <row r="33" spans="1:30" ht="15" x14ac:dyDescent="0.25">
      <c r="A33" s="84" t="s">
        <v>4</v>
      </c>
      <c r="B33" s="962" t="s">
        <v>127</v>
      </c>
      <c r="C33" s="962"/>
      <c r="D33" s="962"/>
      <c r="E33" s="962"/>
      <c r="F33" s="962"/>
      <c r="G33" s="962"/>
      <c r="H33" s="962"/>
      <c r="I33" s="962"/>
      <c r="J33" s="962"/>
      <c r="K33" s="962"/>
      <c r="L33" s="11"/>
      <c r="M33" s="72"/>
      <c r="N33" s="11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</row>
    <row r="34" spans="1:30" ht="15" x14ac:dyDescent="0.25">
      <c r="A34" s="84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11"/>
      <c r="M34" s="206"/>
      <c r="N34" s="72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</row>
    <row r="35" spans="1:30" x14ac:dyDescent="0.2">
      <c r="A35" s="73"/>
      <c r="B35" s="250" t="s">
        <v>340</v>
      </c>
      <c r="C35" s="250"/>
      <c r="D35" s="250"/>
      <c r="E35" s="250"/>
      <c r="F35" s="250"/>
      <c r="G35" s="250"/>
      <c r="H35" s="250"/>
      <c r="I35" s="250"/>
      <c r="J35" s="250"/>
      <c r="K35" s="250"/>
      <c r="L35" s="249"/>
      <c r="M35" s="249"/>
      <c r="N35" s="72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</row>
    <row r="36" spans="1:30" x14ac:dyDescent="0.2">
      <c r="A36" s="53"/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11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</row>
    <row r="37" spans="1:30" x14ac:dyDescent="0.2">
      <c r="A37" s="53"/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11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</row>
    <row r="38" spans="1:30" ht="15" x14ac:dyDescent="0.25">
      <c r="A38" s="255" t="s">
        <v>3</v>
      </c>
      <c r="B38" s="257" t="s">
        <v>130</v>
      </c>
      <c r="C38" s="258"/>
      <c r="D38" s="258"/>
      <c r="E38" s="258"/>
      <c r="F38" s="258"/>
      <c r="G38" s="258"/>
      <c r="H38" s="258"/>
      <c r="I38" s="258"/>
      <c r="J38" s="258"/>
      <c r="K38" s="258"/>
      <c r="L38" s="11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</row>
    <row r="39" spans="1:30" x14ac:dyDescent="0.2">
      <c r="A39" s="53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11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</row>
    <row r="40" spans="1:30" x14ac:dyDescent="0.2">
      <c r="A40" s="53"/>
      <c r="B40" s="250" t="s">
        <v>341</v>
      </c>
      <c r="C40" s="250"/>
      <c r="D40" s="250"/>
      <c r="E40" s="250"/>
      <c r="F40" s="250"/>
      <c r="G40" s="250"/>
      <c r="H40" s="250"/>
      <c r="I40" s="250"/>
      <c r="J40" s="250"/>
      <c r="K40" s="250"/>
      <c r="L40" s="11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</row>
    <row r="41" spans="1:30" x14ac:dyDescent="0.2">
      <c r="A41" s="53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11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</row>
    <row r="42" spans="1:30" ht="25.5" x14ac:dyDescent="0.2">
      <c r="A42" s="53"/>
      <c r="B42" s="254" t="s">
        <v>342</v>
      </c>
      <c r="C42" s="250"/>
      <c r="D42" s="250"/>
      <c r="E42" s="250"/>
      <c r="F42" s="250"/>
      <c r="G42" s="250"/>
      <c r="H42" s="250"/>
      <c r="I42" s="250"/>
      <c r="J42" s="250"/>
      <c r="K42" s="250"/>
      <c r="L42" s="11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</row>
    <row r="43" spans="1:30" ht="15" x14ac:dyDescent="0.25">
      <c r="A43" s="252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11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</row>
    <row r="44" spans="1:30" x14ac:dyDescent="0.2">
      <c r="A44" s="253"/>
      <c r="B44" s="76" t="s">
        <v>131</v>
      </c>
      <c r="C44" s="41"/>
      <c r="N44" s="206"/>
      <c r="O44" s="206"/>
      <c r="P44" s="206"/>
      <c r="Q44" s="206"/>
      <c r="R44" s="206"/>
      <c r="S44" s="206"/>
      <c r="T44" s="206"/>
      <c r="U44" s="206"/>
      <c r="V44" s="206"/>
      <c r="W44" s="206"/>
    </row>
    <row r="45" spans="1:30" x14ac:dyDescent="0.2">
      <c r="A45" s="251"/>
      <c r="N45" s="206"/>
      <c r="O45" s="206"/>
      <c r="P45" s="206"/>
      <c r="Q45" s="206"/>
      <c r="R45" s="206"/>
      <c r="S45" s="206"/>
      <c r="T45" s="206"/>
      <c r="U45" s="206"/>
      <c r="V45" s="206"/>
      <c r="W45" s="206"/>
    </row>
    <row r="46" spans="1:30" x14ac:dyDescent="0.2">
      <c r="A46" s="251"/>
      <c r="B46" s="80" t="s">
        <v>132</v>
      </c>
      <c r="N46" s="206"/>
      <c r="O46" s="206"/>
      <c r="P46" s="206"/>
      <c r="Q46" s="206"/>
      <c r="R46" s="206"/>
      <c r="S46" s="206"/>
      <c r="T46" s="206"/>
      <c r="U46" s="206"/>
      <c r="V46" s="206"/>
      <c r="W46" s="206"/>
    </row>
    <row r="47" spans="1:30" x14ac:dyDescent="0.2">
      <c r="A47" s="251"/>
      <c r="B47" s="20" t="s">
        <v>396</v>
      </c>
      <c r="N47" s="46"/>
      <c r="O47" s="206"/>
      <c r="P47" s="206"/>
      <c r="Q47" s="206"/>
      <c r="R47" s="206"/>
      <c r="S47" s="206"/>
      <c r="T47" s="206"/>
      <c r="U47" s="206"/>
      <c r="V47" s="206"/>
      <c r="W47" s="206"/>
    </row>
    <row r="48" spans="1:30" x14ac:dyDescent="0.2">
      <c r="O48" s="206"/>
      <c r="P48" s="206"/>
      <c r="Q48" s="206"/>
      <c r="R48" s="206"/>
      <c r="S48" s="206"/>
      <c r="T48" s="206"/>
      <c r="U48" s="206"/>
      <c r="V48" s="206"/>
      <c r="W48" s="206"/>
    </row>
    <row r="49" spans="15:23" x14ac:dyDescent="0.2">
      <c r="O49" s="206"/>
      <c r="P49" s="206"/>
      <c r="Q49" s="206"/>
      <c r="R49" s="206"/>
      <c r="S49" s="206"/>
      <c r="T49" s="206"/>
      <c r="U49" s="206"/>
      <c r="V49" s="206"/>
      <c r="W49" s="206"/>
    </row>
    <row r="50" spans="15:23" x14ac:dyDescent="0.2">
      <c r="O50" s="206"/>
      <c r="P50" s="206"/>
      <c r="Q50" s="206"/>
      <c r="R50" s="206"/>
      <c r="S50" s="206"/>
      <c r="T50" s="206"/>
      <c r="U50" s="206"/>
      <c r="V50" s="206"/>
      <c r="W50" s="206"/>
    </row>
    <row r="51" spans="15:23" x14ac:dyDescent="0.2">
      <c r="O51" s="206"/>
      <c r="P51" s="206"/>
      <c r="Q51" s="206"/>
      <c r="R51" s="206"/>
      <c r="S51" s="206"/>
      <c r="T51" s="206"/>
      <c r="U51" s="206"/>
      <c r="V51" s="206"/>
      <c r="W51" s="206"/>
    </row>
    <row r="52" spans="15:23" x14ac:dyDescent="0.2">
      <c r="O52" s="206"/>
      <c r="P52" s="206"/>
      <c r="Q52" s="206"/>
      <c r="R52" s="206"/>
      <c r="S52" s="206"/>
      <c r="T52" s="206"/>
      <c r="U52" s="206"/>
      <c r="V52" s="206"/>
      <c r="W52" s="206"/>
    </row>
    <row r="53" spans="15:23" x14ac:dyDescent="0.2">
      <c r="O53" s="206"/>
      <c r="P53" s="206"/>
      <c r="Q53" s="206"/>
      <c r="R53" s="206"/>
      <c r="S53" s="206"/>
      <c r="T53" s="206"/>
      <c r="U53" s="206"/>
      <c r="V53" s="206"/>
      <c r="W53" s="206"/>
    </row>
    <row r="54" spans="15:23" x14ac:dyDescent="0.2">
      <c r="O54" s="206"/>
      <c r="P54" s="206"/>
      <c r="Q54" s="206"/>
    </row>
    <row r="55" spans="15:23" x14ac:dyDescent="0.2">
      <c r="O55" s="206"/>
      <c r="P55" s="206"/>
      <c r="Q55" s="206"/>
    </row>
    <row r="56" spans="15:23" x14ac:dyDescent="0.2">
      <c r="O56" s="206"/>
    </row>
    <row r="57" spans="15:23" x14ac:dyDescent="0.2">
      <c r="O57" s="206"/>
    </row>
  </sheetData>
  <mergeCells count="6">
    <mergeCell ref="B33:K33"/>
    <mergeCell ref="A16:B16"/>
    <mergeCell ref="A9:N9"/>
    <mergeCell ref="M25:M26"/>
    <mergeCell ref="N25:N26"/>
    <mergeCell ref="K25:K26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M15" sqref="M15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2.7109375" style="16" customWidth="1"/>
    <col min="4" max="4" width="14.7109375" customWidth="1"/>
    <col min="5" max="5" width="12.28515625" customWidth="1"/>
  </cols>
  <sheetData>
    <row r="1" spans="1:5" ht="15" customHeight="1" x14ac:dyDescent="0.2">
      <c r="A1" s="14"/>
      <c r="B1" s="27"/>
      <c r="C1" s="27"/>
    </row>
    <row r="2" spans="1:5" ht="15" customHeight="1" x14ac:dyDescent="0.2">
      <c r="A2" s="14"/>
      <c r="B2" s="27"/>
      <c r="C2" s="27"/>
    </row>
    <row r="3" spans="1:5" s="4" customFormat="1" ht="30" x14ac:dyDescent="0.25">
      <c r="A3" s="81" t="s">
        <v>4</v>
      </c>
      <c r="B3" s="173" t="s">
        <v>88</v>
      </c>
      <c r="C3" s="173"/>
    </row>
    <row r="5" spans="1:5" ht="13.5" thickBot="1" x14ac:dyDescent="0.25"/>
    <row r="6" spans="1:5" s="8" customFormat="1" ht="38.25" customHeight="1" thickBot="1" x14ac:dyDescent="0.3">
      <c r="A6" s="181" t="s">
        <v>7</v>
      </c>
      <c r="B6" s="182" t="s">
        <v>47</v>
      </c>
      <c r="C6" s="799" t="s">
        <v>453</v>
      </c>
      <c r="D6" s="794" t="s">
        <v>452</v>
      </c>
      <c r="E6" s="799" t="s">
        <v>463</v>
      </c>
    </row>
    <row r="7" spans="1:5" s="1" customFormat="1" ht="13.5" thickBot="1" x14ac:dyDescent="0.25">
      <c r="A7" s="165">
        <v>1</v>
      </c>
      <c r="B7" s="166">
        <v>2</v>
      </c>
      <c r="C7" s="167">
        <v>3</v>
      </c>
      <c r="D7" s="795">
        <v>4</v>
      </c>
      <c r="E7" s="800">
        <v>5</v>
      </c>
    </row>
    <row r="8" spans="1:5" ht="24.95" customHeight="1" thickBot="1" x14ac:dyDescent="0.3">
      <c r="A8" s="174">
        <v>9</v>
      </c>
      <c r="B8" s="175" t="s">
        <v>48</v>
      </c>
      <c r="C8" s="176"/>
      <c r="D8" s="796"/>
      <c r="E8" s="801"/>
    </row>
    <row r="9" spans="1:5" s="4" customFormat="1" ht="15" customHeight="1" x14ac:dyDescent="0.2">
      <c r="A9" s="186">
        <v>92</v>
      </c>
      <c r="B9" s="187" t="s">
        <v>49</v>
      </c>
      <c r="C9" s="188"/>
      <c r="D9" s="797"/>
      <c r="E9" s="802"/>
    </row>
    <row r="10" spans="1:5" s="10" customFormat="1" ht="15" customHeight="1" thickBot="1" x14ac:dyDescent="0.25">
      <c r="A10" s="183">
        <v>922</v>
      </c>
      <c r="B10" s="184" t="s">
        <v>50</v>
      </c>
      <c r="C10" s="185"/>
      <c r="D10" s="798"/>
      <c r="E10" s="803"/>
    </row>
    <row r="11" spans="1:5" s="4" customFormat="1" ht="15" customHeight="1" x14ac:dyDescent="0.2">
      <c r="A11" s="31"/>
      <c r="B11" s="32"/>
      <c r="C11" s="32"/>
    </row>
    <row r="12" spans="1:5" ht="15" customHeight="1" x14ac:dyDescent="0.2">
      <c r="A12" s="33"/>
      <c r="B12" s="29"/>
      <c r="C12" s="29"/>
    </row>
    <row r="13" spans="1:5" ht="15" customHeight="1" x14ac:dyDescent="0.2">
      <c r="A13" s="33" t="s">
        <v>488</v>
      </c>
      <c r="B13" s="29"/>
      <c r="C13" s="29"/>
    </row>
    <row r="14" spans="1:5" s="4" customFormat="1" ht="15" customHeight="1" x14ac:dyDescent="0.2">
      <c r="A14" s="31" t="s">
        <v>487</v>
      </c>
      <c r="B14" s="32"/>
      <c r="C14" s="32"/>
    </row>
    <row r="15" spans="1:5" ht="15" customHeight="1" x14ac:dyDescent="0.2">
      <c r="A15" s="33"/>
      <c r="B15" s="29"/>
      <c r="C15" s="29"/>
    </row>
    <row r="16" spans="1:5" s="4" customFormat="1" ht="15" customHeight="1" x14ac:dyDescent="0.25">
      <c r="A16" s="171" t="s">
        <v>3</v>
      </c>
      <c r="B16" s="172" t="s">
        <v>51</v>
      </c>
      <c r="C16" s="172"/>
    </row>
    <row r="17" spans="1:5" ht="15" customHeight="1" thickBot="1" x14ac:dyDescent="0.25">
      <c r="A17" s="33"/>
      <c r="B17" s="29"/>
      <c r="C17" s="29"/>
    </row>
    <row r="18" spans="1:5" s="8" customFormat="1" ht="38.25" customHeight="1" thickBot="1" x14ac:dyDescent="0.3">
      <c r="A18" s="181" t="s">
        <v>7</v>
      </c>
      <c r="B18" s="182" t="s">
        <v>52</v>
      </c>
      <c r="C18" s="799" t="s">
        <v>453</v>
      </c>
      <c r="D18" s="804" t="s">
        <v>452</v>
      </c>
      <c r="E18" s="799" t="s">
        <v>463</v>
      </c>
    </row>
    <row r="19" spans="1:5" s="43" customFormat="1" ht="12" thickBot="1" x14ac:dyDescent="0.25">
      <c r="A19" s="168">
        <v>1</v>
      </c>
      <c r="B19" s="169">
        <v>2</v>
      </c>
      <c r="C19" s="170">
        <v>3</v>
      </c>
      <c r="D19" s="805">
        <v>4</v>
      </c>
      <c r="E19" s="807">
        <v>5</v>
      </c>
    </row>
    <row r="20" spans="1:5" ht="30.75" thickBot="1" x14ac:dyDescent="0.3">
      <c r="A20" s="174">
        <v>8</v>
      </c>
      <c r="B20" s="175" t="s">
        <v>53</v>
      </c>
      <c r="C20" s="177">
        <v>120000</v>
      </c>
      <c r="D20" s="796">
        <v>0</v>
      </c>
      <c r="E20" s="801">
        <f>C20+D20</f>
        <v>120000</v>
      </c>
    </row>
    <row r="21" spans="1:5" s="4" customFormat="1" ht="30.75" thickBot="1" x14ac:dyDescent="0.3">
      <c r="A21" s="178">
        <v>5</v>
      </c>
      <c r="B21" s="179" t="s">
        <v>54</v>
      </c>
      <c r="C21" s="180">
        <v>0</v>
      </c>
      <c r="D21" s="806">
        <v>0</v>
      </c>
      <c r="E21" s="808">
        <f>C21+D21</f>
        <v>0</v>
      </c>
    </row>
    <row r="22" spans="1:5" s="4" customFormat="1" ht="15" customHeight="1" x14ac:dyDescent="0.2">
      <c r="A22" s="15"/>
      <c r="B22" s="30"/>
      <c r="C22" s="30"/>
    </row>
    <row r="23" spans="1:5" s="4" customFormat="1" ht="15" customHeight="1" x14ac:dyDescent="0.2">
      <c r="A23" s="15"/>
      <c r="B23" s="30"/>
      <c r="C23" s="30"/>
    </row>
    <row r="24" spans="1:5" ht="15" customHeight="1" x14ac:dyDescent="0.2">
      <c r="A24" s="14"/>
      <c r="B24" s="27"/>
      <c r="C24" s="27"/>
    </row>
    <row r="25" spans="1:5" ht="15" customHeight="1" x14ac:dyDescent="0.2">
      <c r="A25" s="14"/>
      <c r="B25" s="27"/>
      <c r="C25" s="27"/>
    </row>
    <row r="26" spans="1:5" s="4" customFormat="1" ht="15" customHeight="1" x14ac:dyDescent="0.2">
      <c r="A26" s="15"/>
      <c r="B26" s="30"/>
      <c r="C26" s="30"/>
    </row>
    <row r="27" spans="1:5" s="4" customFormat="1" ht="15" customHeight="1" x14ac:dyDescent="0.2">
      <c r="A27" s="15"/>
      <c r="B27" s="30"/>
      <c r="C27" s="30"/>
    </row>
    <row r="28" spans="1:5" s="10" customFormat="1" ht="15" customHeight="1" x14ac:dyDescent="0.2">
      <c r="A28" s="13"/>
      <c r="B28" s="27"/>
      <c r="C28" s="27"/>
    </row>
    <row r="29" spans="1:5" s="4" customFormat="1" ht="15" customHeight="1" x14ac:dyDescent="0.2">
      <c r="A29" s="15"/>
      <c r="B29" s="30"/>
      <c r="C29" s="30"/>
    </row>
    <row r="30" spans="1:5" s="4" customFormat="1" ht="15" customHeight="1" x14ac:dyDescent="0.2">
      <c r="A30" s="15"/>
      <c r="B30" s="30"/>
      <c r="C30" s="30"/>
    </row>
    <row r="31" spans="1:5" ht="15" customHeight="1" x14ac:dyDescent="0.2">
      <c r="A31" s="14"/>
      <c r="B31" s="27"/>
      <c r="C31" s="27"/>
    </row>
    <row r="32" spans="1:5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M15" sqref="M15"/>
    </sheetView>
  </sheetViews>
  <sheetFormatPr defaultRowHeight="12.75" x14ac:dyDescent="0.2"/>
  <cols>
    <col min="1" max="1" width="5.85546875" customWidth="1"/>
    <col min="2" max="2" width="46.28515625" style="16" customWidth="1"/>
    <col min="3" max="3" width="12.85546875" style="57" customWidth="1"/>
    <col min="4" max="4" width="10.28515625" customWidth="1"/>
    <col min="5" max="5" width="12.7109375" bestFit="1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4"/>
      <c r="E1" s="97"/>
      <c r="F1" s="97"/>
      <c r="G1" s="97"/>
      <c r="H1" s="97"/>
      <c r="I1" s="97"/>
      <c r="J1" s="97"/>
      <c r="K1" s="97"/>
    </row>
    <row r="2" spans="1:11" s="4" customFormat="1" ht="15" customHeight="1" x14ac:dyDescent="0.2">
      <c r="B2" s="22"/>
      <c r="C2" s="54"/>
      <c r="D2" s="45"/>
      <c r="E2" s="97"/>
      <c r="F2" s="97"/>
      <c r="G2" s="97"/>
      <c r="H2" s="97"/>
      <c r="I2" s="97"/>
      <c r="J2" s="97"/>
      <c r="K2" s="97"/>
    </row>
    <row r="3" spans="1:11" ht="15" x14ac:dyDescent="0.25">
      <c r="A3" s="23"/>
      <c r="B3" s="78" t="s">
        <v>6</v>
      </c>
      <c r="C3" s="55"/>
      <c r="D3" s="46"/>
      <c r="E3" s="97"/>
      <c r="F3" s="97"/>
      <c r="G3" s="97"/>
      <c r="H3" s="97"/>
      <c r="I3" s="97"/>
      <c r="J3" s="97"/>
      <c r="K3" s="97"/>
    </row>
    <row r="4" spans="1:11" ht="13.5" thickBot="1" x14ac:dyDescent="0.25">
      <c r="A4" s="24"/>
      <c r="B4" s="25"/>
      <c r="C4" s="56"/>
      <c r="E4" s="97"/>
      <c r="F4" s="97"/>
      <c r="G4" s="97"/>
      <c r="H4" s="97"/>
      <c r="I4" s="97"/>
      <c r="J4" s="97"/>
      <c r="K4" s="97"/>
    </row>
    <row r="5" spans="1:11" ht="30" customHeight="1" thickBot="1" x14ac:dyDescent="0.25">
      <c r="A5" s="139" t="s">
        <v>7</v>
      </c>
      <c r="B5" s="140" t="s">
        <v>8</v>
      </c>
      <c r="C5" s="835" t="s">
        <v>453</v>
      </c>
      <c r="D5" s="834" t="s">
        <v>452</v>
      </c>
      <c r="E5" s="835" t="s">
        <v>463</v>
      </c>
      <c r="F5" s="97"/>
      <c r="G5" s="97"/>
      <c r="H5" s="97"/>
      <c r="I5" s="97"/>
      <c r="J5" s="97"/>
      <c r="K5" s="97"/>
    </row>
    <row r="6" spans="1:11" ht="12.75" customHeight="1" thickBot="1" x14ac:dyDescent="0.25">
      <c r="A6" s="136">
        <v>1</v>
      </c>
      <c r="B6" s="137">
        <v>2</v>
      </c>
      <c r="C6" s="138">
        <v>3</v>
      </c>
      <c r="D6" s="809">
        <v>4</v>
      </c>
      <c r="E6" s="816">
        <v>5</v>
      </c>
      <c r="F6" s="97"/>
      <c r="G6" s="97"/>
      <c r="H6" s="97"/>
      <c r="I6" s="97"/>
      <c r="J6" s="97"/>
      <c r="K6" s="97"/>
    </row>
    <row r="7" spans="1:11" ht="20.100000000000001" customHeight="1" thickBot="1" x14ac:dyDescent="0.3">
      <c r="A7" s="109"/>
      <c r="B7" s="110" t="s">
        <v>270</v>
      </c>
      <c r="C7" s="111">
        <v>11382500</v>
      </c>
      <c r="D7" s="960">
        <f>D8+D28</f>
        <v>863750</v>
      </c>
      <c r="E7" s="961">
        <f t="shared" ref="E7:E35" si="0">C7+D7</f>
        <v>12246250</v>
      </c>
      <c r="F7" s="97"/>
      <c r="G7" s="97"/>
      <c r="H7" s="97"/>
      <c r="I7" s="97"/>
      <c r="J7" s="97"/>
      <c r="K7" s="97"/>
    </row>
    <row r="8" spans="1:11" ht="20.100000000000001" customHeight="1" thickBot="1" x14ac:dyDescent="0.25">
      <c r="A8" s="129">
        <v>6</v>
      </c>
      <c r="B8" s="130" t="s">
        <v>6</v>
      </c>
      <c r="C8" s="135">
        <v>9455500</v>
      </c>
      <c r="D8" s="810">
        <f>D9+D13+D17+D20+D24+D26</f>
        <v>610000</v>
      </c>
      <c r="E8" s="817">
        <f t="shared" si="0"/>
        <v>10065500</v>
      </c>
      <c r="F8" s="97"/>
      <c r="G8" s="97"/>
      <c r="H8" s="97"/>
      <c r="I8" s="97"/>
      <c r="J8" s="97"/>
      <c r="K8" s="97"/>
    </row>
    <row r="9" spans="1:11" ht="15" customHeight="1" x14ac:dyDescent="0.2">
      <c r="A9" s="132">
        <v>61</v>
      </c>
      <c r="B9" s="133" t="s">
        <v>9</v>
      </c>
      <c r="C9" s="134">
        <v>3624500</v>
      </c>
      <c r="D9" s="811">
        <f>D10+D11+D12</f>
        <v>10000</v>
      </c>
      <c r="E9" s="818">
        <f t="shared" si="0"/>
        <v>3634500</v>
      </c>
      <c r="F9" s="97"/>
      <c r="G9" s="97"/>
      <c r="H9" s="97"/>
      <c r="I9" s="97"/>
      <c r="J9" s="97"/>
      <c r="K9" s="97"/>
    </row>
    <row r="10" spans="1:11" ht="12.75" customHeight="1" x14ac:dyDescent="0.2">
      <c r="A10" s="120">
        <v>611</v>
      </c>
      <c r="B10" s="91" t="s">
        <v>10</v>
      </c>
      <c r="C10" s="113">
        <v>3500000</v>
      </c>
      <c r="D10" s="812">
        <v>10000</v>
      </c>
      <c r="E10" s="819">
        <f t="shared" si="0"/>
        <v>3510000</v>
      </c>
      <c r="F10" s="97"/>
      <c r="G10" s="97"/>
      <c r="H10" s="97"/>
      <c r="I10" s="97"/>
      <c r="J10" s="97"/>
      <c r="K10" s="97"/>
    </row>
    <row r="11" spans="1:11" ht="12.75" customHeight="1" x14ac:dyDescent="0.2">
      <c r="A11" s="120">
        <v>613</v>
      </c>
      <c r="B11" s="91" t="s">
        <v>11</v>
      </c>
      <c r="C11" s="113">
        <v>84500</v>
      </c>
      <c r="D11" s="812"/>
      <c r="E11" s="819">
        <f t="shared" si="0"/>
        <v>84500</v>
      </c>
      <c r="F11" s="97"/>
      <c r="G11" s="97"/>
      <c r="H11" s="97"/>
      <c r="I11" s="97"/>
      <c r="J11" s="97"/>
      <c r="K11" s="97"/>
    </row>
    <row r="12" spans="1:11" ht="12.75" customHeight="1" x14ac:dyDescent="0.2">
      <c r="A12" s="120">
        <v>614</v>
      </c>
      <c r="B12" s="91" t="s">
        <v>12</v>
      </c>
      <c r="C12" s="113">
        <v>40000</v>
      </c>
      <c r="D12" s="812"/>
      <c r="E12" s="819">
        <f t="shared" si="0"/>
        <v>40000</v>
      </c>
      <c r="F12" s="97"/>
      <c r="G12" s="97"/>
      <c r="H12" s="97"/>
      <c r="I12" s="97"/>
      <c r="J12" s="97"/>
      <c r="K12" s="97"/>
    </row>
    <row r="13" spans="1:11" ht="15" customHeight="1" x14ac:dyDescent="0.2">
      <c r="A13" s="112" t="s">
        <v>488</v>
      </c>
      <c r="B13" s="124" t="s">
        <v>13</v>
      </c>
      <c r="C13" s="125">
        <v>2881000</v>
      </c>
      <c r="D13" s="813">
        <f>D14+D15+D16</f>
        <v>600000</v>
      </c>
      <c r="E13" s="820">
        <f t="shared" si="0"/>
        <v>3481000</v>
      </c>
      <c r="F13" s="97"/>
      <c r="G13" s="97"/>
      <c r="H13" s="97"/>
      <c r="I13" s="97"/>
      <c r="J13" s="97"/>
      <c r="K13" s="97"/>
    </row>
    <row r="14" spans="1:11" ht="12.75" customHeight="1" x14ac:dyDescent="0.2">
      <c r="A14" s="120" t="s">
        <v>487</v>
      </c>
      <c r="B14" s="91" t="s">
        <v>273</v>
      </c>
      <c r="C14" s="113">
        <v>2381000</v>
      </c>
      <c r="D14" s="812">
        <v>600000</v>
      </c>
      <c r="E14" s="819">
        <f t="shared" si="0"/>
        <v>2981000</v>
      </c>
      <c r="F14" s="97"/>
      <c r="G14" s="97"/>
      <c r="H14" s="97"/>
      <c r="I14" s="97"/>
      <c r="J14" s="97"/>
      <c r="K14" s="97"/>
    </row>
    <row r="15" spans="1:11" ht="12.75" customHeight="1" x14ac:dyDescent="0.2">
      <c r="A15" s="120">
        <v>633</v>
      </c>
      <c r="B15" s="91" t="s">
        <v>14</v>
      </c>
      <c r="C15" s="113">
        <v>400000</v>
      </c>
      <c r="D15" s="812"/>
      <c r="E15" s="819">
        <f t="shared" si="0"/>
        <v>400000</v>
      </c>
      <c r="F15" s="97"/>
      <c r="G15" s="97"/>
      <c r="H15" s="97"/>
      <c r="I15" s="97"/>
      <c r="J15" s="97"/>
      <c r="K15" s="97"/>
    </row>
    <row r="16" spans="1:11" ht="12.75" customHeight="1" x14ac:dyDescent="0.2">
      <c r="A16" s="120">
        <v>634</v>
      </c>
      <c r="B16" s="91" t="s">
        <v>271</v>
      </c>
      <c r="C16" s="113">
        <v>100000</v>
      </c>
      <c r="D16" s="812"/>
      <c r="E16" s="819">
        <f t="shared" si="0"/>
        <v>100000</v>
      </c>
      <c r="F16" s="97"/>
      <c r="G16" s="97"/>
      <c r="H16" s="97"/>
      <c r="I16" s="97"/>
      <c r="J16" s="97"/>
      <c r="K16" s="97"/>
    </row>
    <row r="17" spans="1:11" ht="15" customHeight="1" x14ac:dyDescent="0.2">
      <c r="A17" s="112">
        <v>64</v>
      </c>
      <c r="B17" s="124" t="s">
        <v>15</v>
      </c>
      <c r="C17" s="125">
        <v>2220000</v>
      </c>
      <c r="D17" s="813">
        <f>D18+D19</f>
        <v>0</v>
      </c>
      <c r="E17" s="820">
        <f t="shared" si="0"/>
        <v>2220000</v>
      </c>
      <c r="F17" s="97"/>
      <c r="G17" s="97"/>
      <c r="H17" s="97"/>
      <c r="I17" s="97"/>
      <c r="J17" s="97"/>
      <c r="K17" s="97"/>
    </row>
    <row r="18" spans="1:11" ht="12.75" customHeight="1" x14ac:dyDescent="0.2">
      <c r="A18" s="120">
        <v>641</v>
      </c>
      <c r="B18" s="91" t="s">
        <v>16</v>
      </c>
      <c r="C18" s="113">
        <v>20000</v>
      </c>
      <c r="D18" s="812"/>
      <c r="E18" s="819">
        <f t="shared" si="0"/>
        <v>20000</v>
      </c>
      <c r="F18" s="97"/>
      <c r="G18" s="97"/>
      <c r="H18" s="97"/>
      <c r="I18" s="97"/>
      <c r="J18" s="97"/>
      <c r="K18" s="97"/>
    </row>
    <row r="19" spans="1:11" ht="14.25" customHeight="1" x14ac:dyDescent="0.2">
      <c r="A19" s="120">
        <v>642</v>
      </c>
      <c r="B19" s="91" t="s">
        <v>17</v>
      </c>
      <c r="C19" s="113">
        <v>2200000</v>
      </c>
      <c r="D19" s="812"/>
      <c r="E19" s="819">
        <f t="shared" si="0"/>
        <v>2200000</v>
      </c>
      <c r="F19" s="97"/>
      <c r="G19" s="97"/>
      <c r="H19" s="97"/>
      <c r="I19" s="97"/>
      <c r="J19" s="97"/>
      <c r="K19" s="97"/>
    </row>
    <row r="20" spans="1:11" ht="25.5" customHeight="1" x14ac:dyDescent="0.2">
      <c r="A20" s="114">
        <v>65</v>
      </c>
      <c r="B20" s="124" t="s">
        <v>18</v>
      </c>
      <c r="C20" s="125">
        <v>710000</v>
      </c>
      <c r="D20" s="813">
        <f>D21+D22+D23</f>
        <v>0</v>
      </c>
      <c r="E20" s="820">
        <f t="shared" si="0"/>
        <v>710000</v>
      </c>
      <c r="F20" s="97"/>
      <c r="G20" s="97"/>
      <c r="H20" s="97"/>
      <c r="I20" s="97"/>
      <c r="J20" s="97"/>
      <c r="K20" s="97"/>
    </row>
    <row r="21" spans="1:11" ht="12.75" customHeight="1" x14ac:dyDescent="0.2">
      <c r="A21" s="120">
        <v>651</v>
      </c>
      <c r="B21" s="91" t="s">
        <v>19</v>
      </c>
      <c r="C21" s="113">
        <v>20000</v>
      </c>
      <c r="D21" s="812"/>
      <c r="E21" s="819">
        <f t="shared" si="0"/>
        <v>20000</v>
      </c>
      <c r="F21" s="97"/>
      <c r="G21" s="97"/>
      <c r="H21" s="97"/>
      <c r="I21" s="97"/>
      <c r="J21" s="97"/>
      <c r="K21" s="97"/>
    </row>
    <row r="22" spans="1:11" ht="12.75" customHeight="1" x14ac:dyDescent="0.2">
      <c r="A22" s="120">
        <v>652</v>
      </c>
      <c r="B22" s="91" t="s">
        <v>20</v>
      </c>
      <c r="C22" s="113">
        <v>290000</v>
      </c>
      <c r="D22" s="812"/>
      <c r="E22" s="819">
        <f t="shared" si="0"/>
        <v>290000</v>
      </c>
      <c r="F22" s="97"/>
      <c r="G22" s="97"/>
      <c r="H22" s="97"/>
      <c r="I22" s="97"/>
      <c r="J22" s="97"/>
      <c r="K22" s="97"/>
    </row>
    <row r="23" spans="1:11" ht="12.75" customHeight="1" x14ac:dyDescent="0.2">
      <c r="A23" s="120">
        <v>653</v>
      </c>
      <c r="B23" s="91" t="s">
        <v>84</v>
      </c>
      <c r="C23" s="113">
        <v>400000</v>
      </c>
      <c r="D23" s="812"/>
      <c r="E23" s="819">
        <f t="shared" si="0"/>
        <v>400000</v>
      </c>
      <c r="F23" s="97"/>
      <c r="G23" s="97"/>
      <c r="H23" s="97"/>
      <c r="I23" s="97"/>
      <c r="J23" s="97"/>
      <c r="K23" s="97"/>
    </row>
    <row r="24" spans="1:11" ht="25.5" customHeight="1" x14ac:dyDescent="0.2">
      <c r="A24" s="114">
        <v>66</v>
      </c>
      <c r="B24" s="124" t="s">
        <v>274</v>
      </c>
      <c r="C24" s="125">
        <v>0</v>
      </c>
      <c r="D24" s="813"/>
      <c r="E24" s="820">
        <f t="shared" si="0"/>
        <v>0</v>
      </c>
      <c r="F24" s="97"/>
      <c r="G24" s="97"/>
      <c r="H24" s="97"/>
      <c r="I24" s="97"/>
      <c r="J24" s="97"/>
      <c r="K24" s="97"/>
    </row>
    <row r="25" spans="1:11" ht="25.5" x14ac:dyDescent="0.2">
      <c r="A25" s="120">
        <v>663</v>
      </c>
      <c r="B25" s="91" t="s">
        <v>275</v>
      </c>
      <c r="C25" s="113">
        <v>0</v>
      </c>
      <c r="D25" s="812">
        <f>D24</f>
        <v>0</v>
      </c>
      <c r="E25" s="819">
        <f t="shared" si="0"/>
        <v>0</v>
      </c>
      <c r="F25" s="97"/>
      <c r="G25" s="97"/>
      <c r="H25" s="97"/>
      <c r="I25" s="97"/>
      <c r="J25" s="97"/>
      <c r="K25" s="97"/>
    </row>
    <row r="26" spans="1:11" ht="15" customHeight="1" x14ac:dyDescent="0.2">
      <c r="A26" s="114">
        <v>68</v>
      </c>
      <c r="B26" s="124" t="s">
        <v>138</v>
      </c>
      <c r="C26" s="125">
        <v>20000</v>
      </c>
      <c r="D26" s="813">
        <f>D27</f>
        <v>0</v>
      </c>
      <c r="E26" s="820">
        <f t="shared" si="0"/>
        <v>20000</v>
      </c>
      <c r="F26" s="97"/>
      <c r="G26" s="97"/>
      <c r="H26" s="97"/>
      <c r="I26" s="97"/>
      <c r="J26" s="97"/>
      <c r="K26" s="97"/>
    </row>
    <row r="27" spans="1:11" ht="12.75" customHeight="1" thickBot="1" x14ac:dyDescent="0.25">
      <c r="A27" s="121">
        <v>681</v>
      </c>
      <c r="B27" s="89" t="s">
        <v>139</v>
      </c>
      <c r="C27" s="115">
        <v>20000</v>
      </c>
      <c r="D27" s="814">
        <v>0</v>
      </c>
      <c r="E27" s="821">
        <f t="shared" si="0"/>
        <v>20000</v>
      </c>
      <c r="F27" s="97"/>
      <c r="G27" s="97"/>
      <c r="H27" s="97"/>
      <c r="I27" s="97"/>
      <c r="J27" s="97"/>
      <c r="K27" s="97"/>
    </row>
    <row r="28" spans="1:11" ht="30.75" customHeight="1" thickBot="1" x14ac:dyDescent="0.25">
      <c r="A28" s="129">
        <v>7</v>
      </c>
      <c r="B28" s="164" t="s">
        <v>21</v>
      </c>
      <c r="C28" s="131">
        <v>1927000</v>
      </c>
      <c r="D28" s="810">
        <f>D29+D32</f>
        <v>253750</v>
      </c>
      <c r="E28" s="817">
        <f t="shared" si="0"/>
        <v>2180750</v>
      </c>
      <c r="F28" s="97"/>
      <c r="G28" s="97"/>
      <c r="H28" s="97"/>
      <c r="I28" s="97"/>
      <c r="J28" s="97"/>
      <c r="K28" s="97"/>
    </row>
    <row r="29" spans="1:11" ht="15" customHeight="1" x14ac:dyDescent="0.2">
      <c r="A29" s="126">
        <v>71</v>
      </c>
      <c r="B29" s="127" t="s">
        <v>22</v>
      </c>
      <c r="C29" s="128">
        <v>200000</v>
      </c>
      <c r="D29" s="811">
        <f>D30+D31</f>
        <v>0</v>
      </c>
      <c r="E29" s="818">
        <f t="shared" si="0"/>
        <v>200000</v>
      </c>
      <c r="F29" s="97"/>
      <c r="G29" s="97"/>
      <c r="H29" s="97"/>
      <c r="I29" s="97"/>
      <c r="J29" s="97"/>
      <c r="K29" s="97"/>
    </row>
    <row r="30" spans="1:11" ht="25.5" x14ac:dyDescent="0.2">
      <c r="A30" s="120">
        <v>711</v>
      </c>
      <c r="B30" s="91" t="s">
        <v>266</v>
      </c>
      <c r="C30" s="117">
        <v>100000</v>
      </c>
      <c r="D30" s="812">
        <v>0</v>
      </c>
      <c r="E30" s="819">
        <f t="shared" si="0"/>
        <v>100000</v>
      </c>
      <c r="F30" s="97"/>
      <c r="G30" s="97"/>
      <c r="H30" s="97"/>
      <c r="I30" s="97"/>
      <c r="J30" s="97"/>
      <c r="K30" s="97"/>
    </row>
    <row r="31" spans="1:11" ht="25.5" x14ac:dyDescent="0.2">
      <c r="A31" s="120">
        <v>711</v>
      </c>
      <c r="B31" s="91" t="s">
        <v>267</v>
      </c>
      <c r="C31" s="117">
        <v>100000</v>
      </c>
      <c r="D31" s="812"/>
      <c r="E31" s="819">
        <f t="shared" si="0"/>
        <v>100000</v>
      </c>
      <c r="F31" s="97"/>
      <c r="G31" s="97"/>
      <c r="H31" s="97"/>
      <c r="I31" s="97"/>
      <c r="J31" s="97"/>
      <c r="K31" s="97"/>
    </row>
    <row r="32" spans="1:11" ht="15" customHeight="1" x14ac:dyDescent="0.2">
      <c r="A32" s="123">
        <v>72</v>
      </c>
      <c r="B32" s="101" t="s">
        <v>85</v>
      </c>
      <c r="C32" s="116">
        <v>1727000</v>
      </c>
      <c r="D32" s="813">
        <f>D33+D34+D35</f>
        <v>253750</v>
      </c>
      <c r="E32" s="820">
        <f t="shared" si="0"/>
        <v>1980750</v>
      </c>
      <c r="F32" s="97"/>
      <c r="G32" s="97"/>
      <c r="H32" s="97"/>
      <c r="I32" s="97"/>
      <c r="J32" s="97"/>
      <c r="K32" s="97"/>
    </row>
    <row r="33" spans="1:11" ht="25.5" x14ac:dyDescent="0.2">
      <c r="A33" s="120">
        <v>721</v>
      </c>
      <c r="B33" s="91" t="s">
        <v>269</v>
      </c>
      <c r="C33" s="117">
        <v>227000</v>
      </c>
      <c r="D33" s="812">
        <v>253750</v>
      </c>
      <c r="E33" s="819">
        <f t="shared" si="0"/>
        <v>480750</v>
      </c>
      <c r="F33" s="97"/>
      <c r="G33" s="97"/>
      <c r="H33" s="97"/>
      <c r="I33" s="97"/>
      <c r="J33" s="97"/>
      <c r="K33" s="97"/>
    </row>
    <row r="34" spans="1:11" ht="25.5" x14ac:dyDescent="0.2">
      <c r="A34" s="120">
        <v>721</v>
      </c>
      <c r="B34" s="91" t="s">
        <v>268</v>
      </c>
      <c r="C34" s="117">
        <v>500000</v>
      </c>
      <c r="D34" s="812"/>
      <c r="E34" s="819">
        <f t="shared" si="0"/>
        <v>500000</v>
      </c>
      <c r="F34" s="97"/>
      <c r="G34" s="97"/>
      <c r="H34" s="97"/>
      <c r="I34" s="97"/>
      <c r="J34" s="97"/>
      <c r="K34" s="97"/>
    </row>
    <row r="35" spans="1:11" ht="13.5" thickBot="1" x14ac:dyDescent="0.25">
      <c r="A35" s="122">
        <v>721</v>
      </c>
      <c r="B35" s="118" t="s">
        <v>351</v>
      </c>
      <c r="C35" s="119">
        <v>1000000</v>
      </c>
      <c r="D35" s="815"/>
      <c r="E35" s="822">
        <f t="shared" si="0"/>
        <v>1000000</v>
      </c>
      <c r="F35" s="97"/>
      <c r="G35" s="97"/>
      <c r="H35" s="97"/>
      <c r="I35" s="97"/>
      <c r="J35" s="97"/>
      <c r="K35" s="97"/>
    </row>
    <row r="36" spans="1:11" x14ac:dyDescent="0.2">
      <c r="A36" s="9"/>
      <c r="C36" s="77"/>
      <c r="E36" s="97"/>
      <c r="F36" s="97"/>
      <c r="G36" s="97"/>
      <c r="H36" s="97"/>
      <c r="I36" s="97"/>
      <c r="J36" s="97"/>
      <c r="K36" s="97"/>
    </row>
    <row r="37" spans="1:11" x14ac:dyDescent="0.2">
      <c r="A37" s="9"/>
      <c r="E37" s="97"/>
      <c r="F37" s="97"/>
      <c r="G37" s="97"/>
      <c r="H37" s="97"/>
      <c r="I37" s="97"/>
      <c r="J37" s="97"/>
      <c r="K37" s="97"/>
    </row>
    <row r="38" spans="1:11" x14ac:dyDescent="0.2">
      <c r="A38" s="9"/>
      <c r="E38" s="97"/>
      <c r="F38" s="97"/>
      <c r="G38" s="97"/>
      <c r="H38" s="97"/>
      <c r="I38" s="97"/>
      <c r="J38" s="97"/>
      <c r="K38" s="97"/>
    </row>
    <row r="39" spans="1:11" x14ac:dyDescent="0.2">
      <c r="E39" s="97"/>
      <c r="F39" s="97"/>
      <c r="G39" s="97"/>
      <c r="H39" s="97"/>
      <c r="I39" s="97"/>
      <c r="J39" s="97"/>
      <c r="K39" s="97"/>
    </row>
    <row r="40" spans="1:11" x14ac:dyDescent="0.2">
      <c r="E40" s="97"/>
      <c r="F40" s="97"/>
      <c r="G40" s="97"/>
      <c r="H40" s="97"/>
      <c r="I40" s="97"/>
      <c r="J40" s="97"/>
      <c r="K40" s="97"/>
    </row>
    <row r="41" spans="1:11" x14ac:dyDescent="0.2">
      <c r="E41" s="97"/>
      <c r="F41" s="97"/>
      <c r="G41" s="97"/>
      <c r="H41" s="97"/>
      <c r="I41" s="97"/>
      <c r="J41" s="97"/>
      <c r="K41" s="97"/>
    </row>
    <row r="42" spans="1:11" x14ac:dyDescent="0.2">
      <c r="E42" s="97"/>
      <c r="F42" s="97"/>
      <c r="G42" s="97"/>
      <c r="H42" s="97"/>
      <c r="I42" s="97"/>
      <c r="J42" s="97"/>
      <c r="K42" s="97"/>
    </row>
    <row r="43" spans="1:11" x14ac:dyDescent="0.2">
      <c r="E43" s="97"/>
      <c r="F43" s="97"/>
      <c r="G43" s="97"/>
      <c r="H43" s="97"/>
      <c r="I43" s="97"/>
      <c r="J43" s="97"/>
      <c r="K43" s="97"/>
    </row>
    <row r="44" spans="1:11" x14ac:dyDescent="0.2">
      <c r="E44" s="97"/>
      <c r="F44" s="97"/>
      <c r="G44" s="97"/>
      <c r="H44" s="97"/>
      <c r="I44" s="97"/>
      <c r="J44" s="97"/>
      <c r="K44" s="97"/>
    </row>
    <row r="45" spans="1:11" x14ac:dyDescent="0.2">
      <c r="E45" s="97"/>
      <c r="F45" s="97"/>
      <c r="G45" s="97"/>
      <c r="H45" s="97"/>
      <c r="I45" s="97"/>
      <c r="J45" s="97"/>
      <c r="K45" s="97"/>
    </row>
    <row r="46" spans="1:11" x14ac:dyDescent="0.2">
      <c r="E46" s="97"/>
      <c r="F46" s="97"/>
      <c r="G46" s="97"/>
      <c r="H46" s="97"/>
      <c r="I46" s="97"/>
      <c r="J46" s="97"/>
      <c r="K46" s="97"/>
    </row>
    <row r="47" spans="1:11" x14ac:dyDescent="0.2">
      <c r="E47" s="97"/>
      <c r="F47" s="97"/>
      <c r="G47" s="97"/>
      <c r="H47" s="97"/>
      <c r="I47" s="97"/>
      <c r="J47" s="97"/>
      <c r="K47" s="97"/>
    </row>
    <row r="48" spans="1:11" x14ac:dyDescent="0.2">
      <c r="E48" s="97"/>
      <c r="F48" s="97"/>
      <c r="G48" s="97"/>
      <c r="H48" s="97"/>
      <c r="I48" s="97"/>
      <c r="J48" s="97"/>
      <c r="K48" s="97"/>
    </row>
    <row r="49" spans="5:11" x14ac:dyDescent="0.2">
      <c r="E49" s="97"/>
      <c r="F49" s="97"/>
      <c r="G49" s="97"/>
      <c r="H49" s="97"/>
      <c r="I49" s="97"/>
      <c r="J49" s="97"/>
      <c r="K49" s="97"/>
    </row>
    <row r="50" spans="5:11" x14ac:dyDescent="0.2">
      <c r="E50" s="97"/>
      <c r="F50" s="97"/>
      <c r="G50" s="97"/>
      <c r="H50" s="97"/>
      <c r="I50" s="97"/>
      <c r="J50" s="97"/>
      <c r="K50" s="97"/>
    </row>
    <row r="51" spans="5:11" x14ac:dyDescent="0.2">
      <c r="E51" s="97"/>
      <c r="F51" s="97"/>
      <c r="G51" s="97"/>
      <c r="H51" s="97"/>
      <c r="I51" s="97"/>
      <c r="J51" s="97"/>
      <c r="K51" s="97"/>
    </row>
  </sheetData>
  <phoneticPr fontId="0" type="noConversion"/>
  <pageMargins left="0.75" right="0.67" top="0.69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M15" sqref="M15"/>
    </sheetView>
  </sheetViews>
  <sheetFormatPr defaultRowHeight="12.75" x14ac:dyDescent="0.2"/>
  <cols>
    <col min="1" max="1" width="7" customWidth="1"/>
    <col min="2" max="2" width="47.85546875" style="16" customWidth="1"/>
    <col min="3" max="3" width="11.140625" customWidth="1"/>
    <col min="4" max="4" width="11" customWidth="1"/>
    <col min="5" max="5" width="11.28515625" customWidth="1"/>
  </cols>
  <sheetData>
    <row r="1" spans="1:21" x14ac:dyDescent="0.2"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x14ac:dyDescent="0.2"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x14ac:dyDescent="0.2"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ht="15.75" x14ac:dyDescent="0.25">
      <c r="A4" s="161"/>
      <c r="B4" s="162" t="s">
        <v>24</v>
      </c>
      <c r="C4" s="163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1" ht="13.5" thickBot="1" x14ac:dyDescent="0.25">
      <c r="A5" s="28"/>
      <c r="B5" s="29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30" customHeight="1" thickBot="1" x14ac:dyDescent="0.25">
      <c r="A6" s="147" t="s">
        <v>7</v>
      </c>
      <c r="B6" s="148" t="s">
        <v>25</v>
      </c>
      <c r="C6" s="938" t="s">
        <v>453</v>
      </c>
      <c r="D6" s="939" t="s">
        <v>452</v>
      </c>
      <c r="E6" s="938" t="s">
        <v>463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1" s="44" customFormat="1" ht="12.75" customHeight="1" thickBot="1" x14ac:dyDescent="0.25">
      <c r="A7" s="146">
        <v>1</v>
      </c>
      <c r="B7" s="940">
        <v>2</v>
      </c>
      <c r="C7" s="941">
        <v>3</v>
      </c>
      <c r="D7" s="823">
        <v>4</v>
      </c>
      <c r="E7" s="826">
        <v>5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:21" s="46" customFormat="1" ht="20.100000000000001" customHeight="1" thickBot="1" x14ac:dyDescent="0.25">
      <c r="A8" s="144"/>
      <c r="B8" s="145" t="s">
        <v>331</v>
      </c>
      <c r="C8" s="937">
        <v>11502500</v>
      </c>
      <c r="D8" s="934">
        <f>D9+D34</f>
        <v>863750</v>
      </c>
      <c r="E8" s="827">
        <f t="shared" ref="E8:E35" si="0">C8+D8</f>
        <v>12366250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s="72" customFormat="1" ht="20.100000000000001" customHeight="1" thickBot="1" x14ac:dyDescent="0.25">
      <c r="A9" s="159">
        <v>3</v>
      </c>
      <c r="B9" s="130" t="s">
        <v>24</v>
      </c>
      <c r="C9" s="936">
        <v>7467500</v>
      </c>
      <c r="D9" s="935">
        <f>D14+D22+D29+D31+D26+D20</f>
        <v>1358750</v>
      </c>
      <c r="E9" s="828">
        <f t="shared" si="0"/>
        <v>8826250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1" s="46" customFormat="1" ht="15" customHeight="1" x14ac:dyDescent="0.2">
      <c r="A10" s="157">
        <v>31</v>
      </c>
      <c r="B10" s="133" t="s">
        <v>26</v>
      </c>
      <c r="C10" s="158">
        <v>1140000</v>
      </c>
      <c r="D10" s="824">
        <v>0</v>
      </c>
      <c r="E10" s="829">
        <f t="shared" si="0"/>
        <v>1140000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spans="1:21" ht="12.75" customHeight="1" x14ac:dyDescent="0.2">
      <c r="A11" s="86">
        <v>311</v>
      </c>
      <c r="B11" s="87" t="s">
        <v>27</v>
      </c>
      <c r="C11" s="150">
        <v>910000</v>
      </c>
      <c r="D11" s="812">
        <v>0</v>
      </c>
      <c r="E11" s="830">
        <f t="shared" si="0"/>
        <v>910000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spans="1:21" ht="12.75" customHeight="1" x14ac:dyDescent="0.2">
      <c r="A12" s="86">
        <v>312</v>
      </c>
      <c r="B12" s="87" t="s">
        <v>28</v>
      </c>
      <c r="C12" s="150">
        <v>55000</v>
      </c>
      <c r="D12" s="812">
        <v>0</v>
      </c>
      <c r="E12" s="830">
        <f t="shared" si="0"/>
        <v>55000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spans="1:21" ht="12.75" customHeight="1" x14ac:dyDescent="0.2">
      <c r="A13" s="86" t="s">
        <v>488</v>
      </c>
      <c r="B13" s="87" t="s">
        <v>29</v>
      </c>
      <c r="C13" s="150">
        <v>175000</v>
      </c>
      <c r="D13" s="812">
        <v>0</v>
      </c>
      <c r="E13" s="830">
        <f t="shared" si="0"/>
        <v>175000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spans="1:21" ht="15" customHeight="1" x14ac:dyDescent="0.2">
      <c r="A14" s="99" t="s">
        <v>487</v>
      </c>
      <c r="B14" s="100" t="s">
        <v>30</v>
      </c>
      <c r="C14" s="149">
        <v>3189500</v>
      </c>
      <c r="D14" s="813">
        <f>D15+D16+D17+D18+D19</f>
        <v>70000</v>
      </c>
      <c r="E14" s="831">
        <f t="shared" si="0"/>
        <v>3259500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spans="1:21" ht="12.75" customHeight="1" x14ac:dyDescent="0.2">
      <c r="A15" s="86">
        <v>321</v>
      </c>
      <c r="B15" s="87" t="s">
        <v>31</v>
      </c>
      <c r="C15" s="150">
        <v>62000</v>
      </c>
      <c r="D15" s="812">
        <v>0</v>
      </c>
      <c r="E15" s="830">
        <f t="shared" si="0"/>
        <v>62000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spans="1:21" ht="12.75" customHeight="1" x14ac:dyDescent="0.2">
      <c r="A16" s="86">
        <v>322</v>
      </c>
      <c r="B16" s="87" t="s">
        <v>32</v>
      </c>
      <c r="C16" s="150">
        <v>294000</v>
      </c>
      <c r="D16" s="812">
        <v>0</v>
      </c>
      <c r="E16" s="830">
        <f t="shared" si="0"/>
        <v>294000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spans="1:21" ht="12.75" customHeight="1" x14ac:dyDescent="0.2">
      <c r="A17" s="86">
        <v>323</v>
      </c>
      <c r="B17" s="87" t="s">
        <v>33</v>
      </c>
      <c r="C17" s="150">
        <v>2262000</v>
      </c>
      <c r="D17" s="812">
        <v>70000</v>
      </c>
      <c r="E17" s="830">
        <f t="shared" si="0"/>
        <v>2332000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spans="1:21" ht="12.75" customHeight="1" x14ac:dyDescent="0.2">
      <c r="A18" s="86">
        <v>324</v>
      </c>
      <c r="B18" s="87" t="s">
        <v>276</v>
      </c>
      <c r="C18" s="150">
        <v>3000</v>
      </c>
      <c r="D18" s="812">
        <v>0</v>
      </c>
      <c r="E18" s="830">
        <f t="shared" si="0"/>
        <v>3000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spans="1:21" ht="12.75" customHeight="1" x14ac:dyDescent="0.2">
      <c r="A19" s="86">
        <v>329</v>
      </c>
      <c r="B19" s="87" t="s">
        <v>34</v>
      </c>
      <c r="C19" s="150">
        <v>568500</v>
      </c>
      <c r="D19" s="930">
        <v>0</v>
      </c>
      <c r="E19" s="830">
        <f t="shared" si="0"/>
        <v>568500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</row>
    <row r="20" spans="1:21" ht="15" customHeight="1" x14ac:dyDescent="0.2">
      <c r="A20" s="99">
        <v>34</v>
      </c>
      <c r="B20" s="100" t="s">
        <v>35</v>
      </c>
      <c r="C20" s="149">
        <v>196000</v>
      </c>
      <c r="D20" s="813">
        <f>D21</f>
        <v>10000</v>
      </c>
      <c r="E20" s="831">
        <f t="shared" si="0"/>
        <v>206000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spans="1:21" ht="12.75" customHeight="1" x14ac:dyDescent="0.2">
      <c r="A21" s="86">
        <v>343</v>
      </c>
      <c r="B21" s="87" t="s">
        <v>36</v>
      </c>
      <c r="C21" s="150">
        <v>196000</v>
      </c>
      <c r="D21" s="812">
        <v>10000</v>
      </c>
      <c r="E21" s="830">
        <f t="shared" si="0"/>
        <v>206000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spans="1:21" ht="15" customHeight="1" x14ac:dyDescent="0.2">
      <c r="A22" s="102">
        <v>35</v>
      </c>
      <c r="B22" s="124" t="s">
        <v>80</v>
      </c>
      <c r="C22" s="151">
        <v>410000</v>
      </c>
      <c r="D22" s="813">
        <f>D23+D24+D25</f>
        <v>10000</v>
      </c>
      <c r="E22" s="831">
        <f t="shared" si="0"/>
        <v>420000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spans="1:21" ht="12.75" customHeight="1" x14ac:dyDescent="0.2">
      <c r="A23" s="92">
        <v>352</v>
      </c>
      <c r="B23" s="93" t="s">
        <v>344</v>
      </c>
      <c r="C23" s="152">
        <v>220000</v>
      </c>
      <c r="D23" s="812">
        <v>0</v>
      </c>
      <c r="E23" s="830">
        <f t="shared" si="0"/>
        <v>220000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1:21" ht="12.75" customHeight="1" x14ac:dyDescent="0.2">
      <c r="A24" s="92">
        <v>352</v>
      </c>
      <c r="B24" s="93" t="s">
        <v>142</v>
      </c>
      <c r="C24" s="152">
        <v>90000</v>
      </c>
      <c r="D24" s="812">
        <v>10000</v>
      </c>
      <c r="E24" s="830">
        <f t="shared" si="0"/>
        <v>100000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spans="1:21" ht="12.75" customHeight="1" x14ac:dyDescent="0.2">
      <c r="A25" s="86">
        <v>352</v>
      </c>
      <c r="B25" s="87" t="s">
        <v>82</v>
      </c>
      <c r="C25" s="150">
        <v>100000</v>
      </c>
      <c r="D25" s="812">
        <v>0</v>
      </c>
      <c r="E25" s="830">
        <f t="shared" si="0"/>
        <v>100000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spans="1:21" ht="15" customHeight="1" x14ac:dyDescent="0.2">
      <c r="A26" s="142">
        <v>36</v>
      </c>
      <c r="B26" s="124" t="s">
        <v>123</v>
      </c>
      <c r="C26" s="151">
        <v>1088000</v>
      </c>
      <c r="D26" s="813">
        <f>D27+D28</f>
        <v>1268750</v>
      </c>
      <c r="E26" s="831">
        <f t="shared" si="0"/>
        <v>2356750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</row>
    <row r="27" spans="1:21" ht="38.25" x14ac:dyDescent="0.2">
      <c r="A27" s="88">
        <v>367</v>
      </c>
      <c r="B27" s="87" t="s">
        <v>124</v>
      </c>
      <c r="C27" s="150">
        <v>874000</v>
      </c>
      <c r="D27" s="812">
        <v>1255000</v>
      </c>
      <c r="E27" s="830">
        <f t="shared" si="0"/>
        <v>2129000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spans="1:21" ht="38.25" x14ac:dyDescent="0.2">
      <c r="A28" s="86">
        <v>367</v>
      </c>
      <c r="B28" s="87" t="s">
        <v>125</v>
      </c>
      <c r="C28" s="150">
        <v>214000</v>
      </c>
      <c r="D28" s="812">
        <v>13750</v>
      </c>
      <c r="E28" s="830">
        <f t="shared" si="0"/>
        <v>227750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</row>
    <row r="29" spans="1:21" ht="25.5" x14ac:dyDescent="0.2">
      <c r="A29" s="143">
        <v>37</v>
      </c>
      <c r="B29" s="100" t="s">
        <v>87</v>
      </c>
      <c r="C29" s="153">
        <v>365000</v>
      </c>
      <c r="D29" s="813">
        <f>D30</f>
        <v>0</v>
      </c>
      <c r="E29" s="831">
        <f t="shared" si="0"/>
        <v>365000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spans="1:21" ht="12.75" customHeight="1" x14ac:dyDescent="0.2">
      <c r="A30" s="86">
        <v>372</v>
      </c>
      <c r="B30" s="87" t="s">
        <v>37</v>
      </c>
      <c r="C30" s="150">
        <v>365000</v>
      </c>
      <c r="D30" s="812">
        <v>0</v>
      </c>
      <c r="E30" s="830">
        <f t="shared" si="0"/>
        <v>365000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1" ht="15" customHeight="1" x14ac:dyDescent="0.2">
      <c r="A31" s="99">
        <v>38</v>
      </c>
      <c r="B31" s="100" t="s">
        <v>38</v>
      </c>
      <c r="C31" s="149">
        <v>1079000</v>
      </c>
      <c r="D31" s="813">
        <f>D32+D33</f>
        <v>0</v>
      </c>
      <c r="E31" s="831">
        <f t="shared" si="0"/>
        <v>1079000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</row>
    <row r="32" spans="1:21" ht="12.75" customHeight="1" x14ac:dyDescent="0.2">
      <c r="A32" s="86">
        <v>381</v>
      </c>
      <c r="B32" s="87" t="s">
        <v>39</v>
      </c>
      <c r="C32" s="150">
        <v>879000</v>
      </c>
      <c r="D32" s="812">
        <v>0</v>
      </c>
      <c r="E32" s="830">
        <f t="shared" si="0"/>
        <v>879000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</row>
    <row r="33" spans="1:21" ht="12.75" customHeight="1" thickBot="1" x14ac:dyDescent="0.25">
      <c r="A33" s="154">
        <v>383</v>
      </c>
      <c r="B33" s="155" t="s">
        <v>40</v>
      </c>
      <c r="C33" s="156">
        <v>200000</v>
      </c>
      <c r="D33" s="814">
        <v>0</v>
      </c>
      <c r="E33" s="832">
        <f t="shared" si="0"/>
        <v>200000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</row>
    <row r="34" spans="1:21" ht="30.75" customHeight="1" thickBot="1" x14ac:dyDescent="0.25">
      <c r="A34" s="159">
        <v>4</v>
      </c>
      <c r="B34" s="130" t="s">
        <v>41</v>
      </c>
      <c r="C34" s="160">
        <v>4035000</v>
      </c>
      <c r="D34" s="810">
        <f>D35+D38</f>
        <v>-495000</v>
      </c>
      <c r="E34" s="828">
        <f t="shared" si="0"/>
        <v>3540000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spans="1:21" x14ac:dyDescent="0.2">
      <c r="A35" s="947">
        <v>41</v>
      </c>
      <c r="B35" s="948" t="s">
        <v>45</v>
      </c>
      <c r="C35" s="949">
        <v>450000</v>
      </c>
      <c r="D35" s="950">
        <f>D36+D37</f>
        <v>0</v>
      </c>
      <c r="E35" s="951">
        <f t="shared" si="0"/>
        <v>450000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:21" ht="12.75" customHeight="1" x14ac:dyDescent="0.2">
      <c r="A36" s="942">
        <v>411</v>
      </c>
      <c r="B36" s="943" t="s">
        <v>42</v>
      </c>
      <c r="C36" s="944">
        <v>0</v>
      </c>
      <c r="D36" s="812">
        <v>0</v>
      </c>
      <c r="E36" s="833">
        <f>C36*D36</f>
        <v>0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</row>
    <row r="37" spans="1:21" ht="12.75" customHeight="1" x14ac:dyDescent="0.2">
      <c r="A37" s="942">
        <v>412</v>
      </c>
      <c r="B37" s="943" t="s">
        <v>65</v>
      </c>
      <c r="C37" s="944">
        <v>450000</v>
      </c>
      <c r="D37" s="812">
        <v>0</v>
      </c>
      <c r="E37" s="830">
        <f t="shared" ref="E37:E42" si="1">C37+D37</f>
        <v>450000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</row>
    <row r="38" spans="1:21" ht="26.25" customHeight="1" x14ac:dyDescent="0.2">
      <c r="A38" s="952">
        <v>42</v>
      </c>
      <c r="B38" s="953" t="s">
        <v>46</v>
      </c>
      <c r="C38" s="954">
        <v>3585000</v>
      </c>
      <c r="D38" s="813">
        <f>D39+D40+D41+D42</f>
        <v>-495000</v>
      </c>
      <c r="E38" s="831">
        <f t="shared" si="1"/>
        <v>3090000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spans="1:21" ht="12.75" customHeight="1" x14ac:dyDescent="0.2">
      <c r="A39" s="942">
        <v>421</v>
      </c>
      <c r="B39" s="943" t="s">
        <v>43</v>
      </c>
      <c r="C39" s="944">
        <v>3165000</v>
      </c>
      <c r="D39" s="812">
        <v>-502500</v>
      </c>
      <c r="E39" s="830">
        <f t="shared" si="1"/>
        <v>2662500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</row>
    <row r="40" spans="1:21" ht="12.75" customHeight="1" x14ac:dyDescent="0.2">
      <c r="A40" s="942">
        <v>422</v>
      </c>
      <c r="B40" s="943" t="s">
        <v>44</v>
      </c>
      <c r="C40" s="944">
        <v>340000</v>
      </c>
      <c r="D40" s="814">
        <v>7500</v>
      </c>
      <c r="E40" s="830">
        <f t="shared" si="1"/>
        <v>347500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</row>
    <row r="41" spans="1:21" ht="12.75" customHeight="1" x14ac:dyDescent="0.2">
      <c r="A41" s="945">
        <v>423</v>
      </c>
      <c r="B41" s="946" t="s">
        <v>414</v>
      </c>
      <c r="C41" s="825">
        <v>50000</v>
      </c>
      <c r="D41" s="812">
        <v>0</v>
      </c>
      <c r="E41" s="832">
        <f t="shared" si="1"/>
        <v>50000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</row>
    <row r="42" spans="1:21" ht="12.75" customHeight="1" thickBot="1" x14ac:dyDescent="0.25">
      <c r="A42" s="955">
        <v>426</v>
      </c>
      <c r="B42" s="956" t="s">
        <v>149</v>
      </c>
      <c r="C42" s="957">
        <v>30000</v>
      </c>
      <c r="D42" s="958">
        <v>0</v>
      </c>
      <c r="E42" s="959">
        <f t="shared" si="1"/>
        <v>30000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</row>
    <row r="43" spans="1:21" ht="12.75" customHeight="1" x14ac:dyDescent="0.2"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</row>
    <row r="44" spans="1:21" x14ac:dyDescent="0.2"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</row>
    <row r="45" spans="1:21" ht="15" customHeight="1" x14ac:dyDescent="0.2"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</row>
    <row r="46" spans="1:21" ht="15" customHeight="1" x14ac:dyDescent="0.2"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</row>
    <row r="47" spans="1:21" ht="15" customHeight="1" x14ac:dyDescent="0.2"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</row>
    <row r="48" spans="1:21" x14ac:dyDescent="0.2">
      <c r="A48" s="13"/>
      <c r="B48" s="27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</row>
    <row r="49" spans="1:21" x14ac:dyDescent="0.2">
      <c r="A49" s="13"/>
      <c r="B49" s="27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</row>
    <row r="50" spans="1:21" x14ac:dyDescent="0.2">
      <c r="A50" s="13"/>
      <c r="B50" s="27"/>
      <c r="D50" s="72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</row>
    <row r="51" spans="1:21" x14ac:dyDescent="0.2">
      <c r="A51" s="210"/>
      <c r="B51" s="211"/>
      <c r="C51" s="72"/>
      <c r="D51" s="72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</row>
    <row r="52" spans="1:21" x14ac:dyDescent="0.2">
      <c r="A52" s="210"/>
      <c r="B52" s="211"/>
      <c r="C52" s="72"/>
      <c r="D52" s="72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</row>
    <row r="53" spans="1:21" x14ac:dyDescent="0.2">
      <c r="A53" s="210"/>
      <c r="B53" s="211"/>
      <c r="C53" s="72"/>
      <c r="D53" s="72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</row>
    <row r="54" spans="1:21" x14ac:dyDescent="0.2">
      <c r="A54" s="210"/>
      <c r="B54" s="211"/>
      <c r="C54" s="72"/>
      <c r="D54" s="72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</row>
    <row r="55" spans="1:21" x14ac:dyDescent="0.2">
      <c r="A55" s="72"/>
      <c r="B55" s="211"/>
      <c r="C55" s="72"/>
      <c r="D55" s="72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</row>
    <row r="56" spans="1:21" x14ac:dyDescent="0.2">
      <c r="A56" s="72"/>
      <c r="B56" s="211"/>
      <c r="C56" s="72"/>
      <c r="D56" s="72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</row>
    <row r="57" spans="1:21" x14ac:dyDescent="0.2">
      <c r="A57" s="72"/>
      <c r="B57" s="211"/>
      <c r="C57" s="72"/>
      <c r="D57" s="21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</row>
    <row r="58" spans="1:21" x14ac:dyDescent="0.2">
      <c r="A58" s="212"/>
      <c r="B58" s="213"/>
      <c r="C58" s="72"/>
      <c r="D58" s="72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</row>
    <row r="59" spans="1:21" x14ac:dyDescent="0.2">
      <c r="A59" s="215"/>
      <c r="B59" s="96"/>
      <c r="C59" s="72"/>
      <c r="D59" s="72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</row>
    <row r="60" spans="1:21" x14ac:dyDescent="0.2">
      <c r="A60" s="216"/>
      <c r="B60" s="217"/>
      <c r="C60" s="218"/>
      <c r="D60" s="72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</row>
    <row r="61" spans="1:21" x14ac:dyDescent="0.2">
      <c r="A61" s="219"/>
      <c r="B61" s="220"/>
      <c r="C61" s="219"/>
      <c r="D61" s="72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</row>
    <row r="62" spans="1:21" x14ac:dyDescent="0.2">
      <c r="A62" s="221"/>
      <c r="B62" s="222"/>
      <c r="C62" s="223"/>
      <c r="D62" s="227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</row>
    <row r="63" spans="1:21" x14ac:dyDescent="0.2">
      <c r="A63" s="224"/>
      <c r="B63" s="225"/>
      <c r="C63" s="226"/>
      <c r="D63" s="72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spans="1:21" x14ac:dyDescent="0.2">
      <c r="A64" s="228"/>
      <c r="B64" s="96"/>
      <c r="C64" s="59"/>
      <c r="D64" s="72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21" x14ac:dyDescent="0.2">
      <c r="A65" s="228"/>
      <c r="B65" s="96"/>
      <c r="C65" s="59"/>
      <c r="D65" s="72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</row>
    <row r="66" spans="1:21" x14ac:dyDescent="0.2">
      <c r="A66" s="228"/>
      <c r="B66" s="96"/>
      <c r="C66" s="59"/>
      <c r="D66" s="72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</row>
    <row r="67" spans="1:21" x14ac:dyDescent="0.2">
      <c r="A67" s="224"/>
      <c r="B67" s="225"/>
      <c r="C67" s="226"/>
      <c r="D67" s="72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</row>
    <row r="68" spans="1:21" x14ac:dyDescent="0.2">
      <c r="A68" s="228"/>
      <c r="B68" s="96"/>
      <c r="C68" s="59"/>
      <c r="D68" s="72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</row>
    <row r="69" spans="1:21" x14ac:dyDescent="0.2">
      <c r="A69" s="228"/>
      <c r="B69" s="96"/>
      <c r="C69" s="59"/>
      <c r="D69" s="53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</row>
    <row r="70" spans="1:21" x14ac:dyDescent="0.2">
      <c r="A70" s="228"/>
      <c r="B70" s="96"/>
      <c r="C70" s="59"/>
      <c r="D70" s="72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</row>
    <row r="71" spans="1:21" x14ac:dyDescent="0.2">
      <c r="A71" s="228"/>
      <c r="B71" s="96"/>
      <c r="C71" s="59"/>
      <c r="D71" s="72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</row>
    <row r="72" spans="1:21" x14ac:dyDescent="0.2">
      <c r="A72" s="224"/>
      <c r="B72" s="225"/>
      <c r="C72" s="226"/>
      <c r="D72" s="72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</row>
    <row r="73" spans="1:21" x14ac:dyDescent="0.2">
      <c r="A73" s="228"/>
      <c r="B73" s="96"/>
      <c r="C73" s="59"/>
      <c r="D73" s="72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</row>
    <row r="74" spans="1:21" x14ac:dyDescent="0.2">
      <c r="A74" s="229"/>
      <c r="B74" s="230"/>
      <c r="C74" s="231"/>
      <c r="D74" s="72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</row>
    <row r="75" spans="1:21" x14ac:dyDescent="0.2">
      <c r="A75" s="228"/>
      <c r="B75" s="96"/>
      <c r="C75" s="59"/>
      <c r="D75" s="72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  <row r="76" spans="1:21" x14ac:dyDescent="0.2">
      <c r="A76" s="228"/>
      <c r="B76" s="230"/>
      <c r="C76" s="59"/>
      <c r="D76" s="72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</row>
    <row r="77" spans="1:21" x14ac:dyDescent="0.2">
      <c r="A77" s="232"/>
      <c r="B77" s="96"/>
      <c r="C77" s="59"/>
      <c r="D77" s="72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</row>
    <row r="78" spans="1:21" x14ac:dyDescent="0.2">
      <c r="A78" s="228"/>
      <c r="B78" s="96"/>
      <c r="C78" s="59"/>
      <c r="D78" s="72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</row>
    <row r="79" spans="1:21" x14ac:dyDescent="0.2">
      <c r="A79" s="224"/>
      <c r="B79" s="225"/>
      <c r="C79" s="226"/>
      <c r="D79" s="72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</row>
    <row r="80" spans="1:21" x14ac:dyDescent="0.2">
      <c r="A80" s="228"/>
      <c r="B80" s="96"/>
      <c r="C80" s="59"/>
      <c r="D80" s="72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</row>
    <row r="81" spans="1:21" x14ac:dyDescent="0.2">
      <c r="A81" s="224"/>
      <c r="B81" s="225"/>
      <c r="C81" s="226"/>
      <c r="D81" s="72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</row>
    <row r="82" spans="1:21" x14ac:dyDescent="0.2">
      <c r="A82" s="228"/>
      <c r="B82" s="96"/>
      <c r="C82" s="59"/>
      <c r="D82" s="72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</row>
    <row r="83" spans="1:21" x14ac:dyDescent="0.2">
      <c r="A83" s="228"/>
      <c r="B83" s="96"/>
      <c r="C83" s="59"/>
      <c r="D83" s="72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</row>
    <row r="84" spans="1:21" x14ac:dyDescent="0.2">
      <c r="A84" s="228"/>
      <c r="B84" s="96"/>
      <c r="C84" s="59"/>
      <c r="D84" s="72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</row>
    <row r="85" spans="1:21" x14ac:dyDescent="0.2">
      <c r="A85" s="221"/>
      <c r="B85" s="222"/>
      <c r="C85" s="223"/>
      <c r="D85" s="72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</row>
    <row r="86" spans="1:21" x14ac:dyDescent="0.2">
      <c r="A86" s="224"/>
      <c r="B86" s="225"/>
      <c r="C86" s="226"/>
      <c r="D86" s="72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</row>
    <row r="87" spans="1:21" x14ac:dyDescent="0.2">
      <c r="A87" s="228"/>
      <c r="B87" s="96"/>
      <c r="C87" s="59"/>
      <c r="D87" s="72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</row>
    <row r="88" spans="1:21" x14ac:dyDescent="0.2">
      <c r="A88" s="228"/>
      <c r="B88" s="96"/>
      <c r="C88" s="59"/>
      <c r="D88" s="72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</row>
    <row r="89" spans="1:21" x14ac:dyDescent="0.2">
      <c r="A89" s="224"/>
      <c r="B89" s="225"/>
      <c r="C89" s="226"/>
      <c r="D89" s="72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1:21" x14ac:dyDescent="0.2">
      <c r="A90" s="228"/>
      <c r="B90" s="96"/>
      <c r="C90" s="59"/>
      <c r="D90" s="72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1:21" x14ac:dyDescent="0.2">
      <c r="A91" s="228"/>
      <c r="B91" s="96"/>
      <c r="C91" s="59"/>
      <c r="D91" s="72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1:21" x14ac:dyDescent="0.2">
      <c r="A92" s="72"/>
      <c r="B92" s="211"/>
      <c r="C92" s="72"/>
      <c r="D92" s="72"/>
    </row>
    <row r="93" spans="1:21" x14ac:dyDescent="0.2">
      <c r="A93" s="72"/>
      <c r="B93" s="211"/>
      <c r="C93" s="72"/>
      <c r="D93" s="72"/>
    </row>
    <row r="94" spans="1:21" x14ac:dyDescent="0.2">
      <c r="A94" s="72"/>
      <c r="B94" s="211"/>
      <c r="C94" s="72"/>
      <c r="D94" s="72"/>
    </row>
    <row r="95" spans="1:21" x14ac:dyDescent="0.2">
      <c r="A95" s="72"/>
      <c r="B95" s="211"/>
      <c r="C95" s="72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3"/>
      <c r="B100" s="27"/>
    </row>
    <row r="101" spans="1:2" x14ac:dyDescent="0.2">
      <c r="A101" s="14"/>
      <c r="B101" s="27"/>
    </row>
    <row r="102" spans="1:2" x14ac:dyDescent="0.2">
      <c r="A102" s="9"/>
    </row>
    <row r="103" spans="1:2" x14ac:dyDescent="0.2">
      <c r="A103" s="9"/>
    </row>
    <row r="104" spans="1:2" x14ac:dyDescent="0.2">
      <c r="A104" s="9"/>
    </row>
  </sheetData>
  <phoneticPr fontId="0" type="noConversion"/>
  <pageMargins left="0.75" right="0.67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M15" sqref="M15"/>
    </sheetView>
  </sheetViews>
  <sheetFormatPr defaultRowHeight="12.75" x14ac:dyDescent="0.2"/>
  <cols>
    <col min="1" max="1" width="18.28515625" customWidth="1"/>
    <col min="2" max="2" width="33.140625" style="16" customWidth="1"/>
    <col min="3" max="5" width="13.7109375" style="16" customWidth="1"/>
    <col min="6" max="7" width="13.7109375" customWidth="1"/>
    <col min="8" max="10" width="8.7109375" customWidth="1"/>
  </cols>
  <sheetData>
    <row r="1" spans="1:10" s="10" customFormat="1" x14ac:dyDescent="0.2">
      <c r="A1" s="26"/>
      <c r="B1" s="34"/>
      <c r="C1" s="34"/>
      <c r="D1" s="34"/>
      <c r="E1" s="34"/>
    </row>
    <row r="2" spans="1:10" s="10" customFormat="1" x14ac:dyDescent="0.2">
      <c r="A2" s="967" t="s">
        <v>66</v>
      </c>
      <c r="B2" s="968"/>
      <c r="C2" s="968"/>
      <c r="D2" s="792"/>
      <c r="E2" s="792"/>
    </row>
    <row r="3" spans="1:10" s="10" customFormat="1" x14ac:dyDescent="0.2">
      <c r="A3" s="969" t="s">
        <v>67</v>
      </c>
      <c r="B3" s="970"/>
      <c r="C3" s="970"/>
      <c r="D3" s="793"/>
      <c r="E3" s="793"/>
    </row>
    <row r="4" spans="1:10" s="10" customFormat="1" ht="13.5" thickBot="1" x14ac:dyDescent="0.25">
      <c r="A4" s="48"/>
      <c r="B4" s="47"/>
      <c r="C4" s="47"/>
      <c r="D4" s="792"/>
      <c r="E4" s="792"/>
    </row>
    <row r="5" spans="1:10" s="8" customFormat="1" ht="30" customHeight="1" thickBot="1" x14ac:dyDescent="0.25">
      <c r="A5" s="147" t="s">
        <v>7</v>
      </c>
      <c r="B5" s="148" t="s">
        <v>47</v>
      </c>
      <c r="C5" s="846" t="s">
        <v>453</v>
      </c>
      <c r="D5" s="846" t="s">
        <v>452</v>
      </c>
      <c r="E5" s="846" t="s">
        <v>463</v>
      </c>
      <c r="F5" s="848" t="s">
        <v>397</v>
      </c>
      <c r="G5" s="849" t="s">
        <v>398</v>
      </c>
      <c r="H5" s="849" t="s">
        <v>369</v>
      </c>
      <c r="I5" s="849" t="s">
        <v>370</v>
      </c>
      <c r="J5" s="141" t="s">
        <v>371</v>
      </c>
    </row>
    <row r="6" spans="1:10" s="43" customFormat="1" ht="12.75" customHeight="1" thickBot="1" x14ac:dyDescent="0.25">
      <c r="A6" s="136">
        <v>1</v>
      </c>
      <c r="B6" s="137">
        <v>2</v>
      </c>
      <c r="C6" s="405">
        <v>3</v>
      </c>
      <c r="D6" s="405">
        <v>4</v>
      </c>
      <c r="E6" s="405">
        <v>5</v>
      </c>
      <c r="F6" s="406">
        <v>4</v>
      </c>
      <c r="G6" s="406">
        <v>5</v>
      </c>
      <c r="H6" s="406">
        <v>6</v>
      </c>
      <c r="I6" s="406">
        <v>7</v>
      </c>
      <c r="J6" s="407">
        <v>8</v>
      </c>
    </row>
    <row r="7" spans="1:10" s="4" customFormat="1" ht="24.95" customHeight="1" thickBot="1" x14ac:dyDescent="0.25">
      <c r="A7" s="197" t="s">
        <v>55</v>
      </c>
      <c r="B7" s="387" t="s">
        <v>78</v>
      </c>
      <c r="C7" s="415">
        <v>403000</v>
      </c>
      <c r="D7" s="836">
        <v>0</v>
      </c>
      <c r="E7" s="836">
        <f>C7+D7</f>
        <v>403000</v>
      </c>
      <c r="F7" s="754">
        <f>F8</f>
        <v>270400</v>
      </c>
      <c r="G7" s="754">
        <f>G8</f>
        <v>283000</v>
      </c>
      <c r="H7" s="755">
        <f>F7/C7</f>
        <v>0.67096774193548392</v>
      </c>
      <c r="I7" s="756">
        <f t="shared" ref="I7:I9" si="0">G7/F7</f>
        <v>1.0465976331360947</v>
      </c>
      <c r="J7" s="757">
        <f>G7/C7</f>
        <v>0.70223325062034736</v>
      </c>
    </row>
    <row r="8" spans="1:10" s="4" customFormat="1" ht="24.95" customHeight="1" thickBot="1" x14ac:dyDescent="0.25">
      <c r="A8" s="199" t="s">
        <v>89</v>
      </c>
      <c r="B8" s="388" t="s">
        <v>103</v>
      </c>
      <c r="C8" s="417">
        <v>403000</v>
      </c>
      <c r="D8" s="837">
        <v>0</v>
      </c>
      <c r="E8" s="837">
        <f>C8+D8</f>
        <v>403000</v>
      </c>
      <c r="F8" s="758">
        <f>F9+F17</f>
        <v>270400</v>
      </c>
      <c r="G8" s="758">
        <f>G9+G17</f>
        <v>283000</v>
      </c>
      <c r="H8" s="759">
        <f>F8/C8</f>
        <v>0.67096774193548392</v>
      </c>
      <c r="I8" s="651">
        <f t="shared" si="0"/>
        <v>1.0465976331360947</v>
      </c>
      <c r="J8" s="652">
        <f>G8/C8</f>
        <v>0.70223325062034736</v>
      </c>
    </row>
    <row r="9" spans="1:10" s="12" customFormat="1" ht="22.5" customHeight="1" x14ac:dyDescent="0.2">
      <c r="A9" s="198" t="s">
        <v>90</v>
      </c>
      <c r="B9" s="389" t="s">
        <v>100</v>
      </c>
      <c r="C9" s="416">
        <v>190000</v>
      </c>
      <c r="D9" s="838">
        <v>0</v>
      </c>
      <c r="E9" s="838">
        <f>C9+D9</f>
        <v>190000</v>
      </c>
      <c r="F9" s="760">
        <f>F11</f>
        <v>180000</v>
      </c>
      <c r="G9" s="760">
        <f>G11</f>
        <v>190000</v>
      </c>
      <c r="H9" s="761">
        <f>F9/C9</f>
        <v>0.94736842105263153</v>
      </c>
      <c r="I9" s="653">
        <f t="shared" si="0"/>
        <v>1.0555555555555556</v>
      </c>
      <c r="J9" s="654">
        <f>G9/C9</f>
        <v>1</v>
      </c>
    </row>
    <row r="10" spans="1:10" s="12" customFormat="1" ht="15" customHeight="1" x14ac:dyDescent="0.2">
      <c r="A10" s="190" t="s">
        <v>91</v>
      </c>
      <c r="B10" s="103" t="s">
        <v>83</v>
      </c>
      <c r="C10" s="399"/>
      <c r="D10" s="839"/>
      <c r="E10" s="839"/>
      <c r="F10" s="655"/>
      <c r="G10" s="656"/>
      <c r="H10" s="746"/>
      <c r="I10" s="657"/>
      <c r="J10" s="658"/>
    </row>
    <row r="11" spans="1:10" s="12" customFormat="1" ht="15" customHeight="1" x14ac:dyDescent="0.2">
      <c r="A11" s="191"/>
      <c r="B11" s="103" t="s">
        <v>94</v>
      </c>
      <c r="C11" s="399">
        <v>190000</v>
      </c>
      <c r="D11" s="839">
        <v>0</v>
      </c>
      <c r="E11" s="839">
        <f>C11+D11</f>
        <v>190000</v>
      </c>
      <c r="F11" s="762">
        <f>F13</f>
        <v>180000</v>
      </c>
      <c r="G11" s="762">
        <v>190000</v>
      </c>
      <c r="H11" s="763">
        <f>F11/C11</f>
        <v>0.94736842105263153</v>
      </c>
      <c r="I11" s="764">
        <f>G11/F11</f>
        <v>1.0555555555555556</v>
      </c>
      <c r="J11" s="765">
        <f>G11/C11</f>
        <v>1</v>
      </c>
    </row>
    <row r="12" spans="1:10" s="12" customFormat="1" ht="12.75" customHeight="1" x14ac:dyDescent="0.2">
      <c r="A12" s="192" t="s">
        <v>93</v>
      </c>
      <c r="B12" s="390" t="s">
        <v>128</v>
      </c>
      <c r="C12" s="90"/>
      <c r="D12" s="847"/>
      <c r="E12" s="847"/>
      <c r="F12" s="384"/>
      <c r="G12" s="384"/>
      <c r="H12" s="747"/>
      <c r="I12" s="398"/>
      <c r="J12" s="409"/>
    </row>
    <row r="13" spans="1:10" s="4" customFormat="1" ht="12.75" customHeight="1" x14ac:dyDescent="0.2">
      <c r="A13" s="193" t="s">
        <v>488</v>
      </c>
      <c r="B13" s="391" t="s">
        <v>68</v>
      </c>
      <c r="C13" s="400">
        <v>190000</v>
      </c>
      <c r="D13" s="840">
        <v>0</v>
      </c>
      <c r="E13" s="840">
        <f>C13+D13</f>
        <v>190000</v>
      </c>
      <c r="F13" s="766">
        <f>F14</f>
        <v>180000</v>
      </c>
      <c r="G13" s="766">
        <f>G14</f>
        <v>0</v>
      </c>
      <c r="H13" s="767">
        <f>F13/C13</f>
        <v>0.94736842105263153</v>
      </c>
      <c r="I13" s="768">
        <f>G13/F13</f>
        <v>0</v>
      </c>
      <c r="J13" s="769">
        <f>G13/C13</f>
        <v>0</v>
      </c>
    </row>
    <row r="14" spans="1:10" s="4" customFormat="1" ht="12.75" customHeight="1" x14ac:dyDescent="0.2">
      <c r="A14" s="194" t="s">
        <v>487</v>
      </c>
      <c r="B14" s="392" t="s">
        <v>30</v>
      </c>
      <c r="C14" s="401">
        <v>190000</v>
      </c>
      <c r="D14" s="841"/>
      <c r="E14" s="841">
        <f>C14+D14</f>
        <v>190000</v>
      </c>
      <c r="F14" s="770">
        <f>F15+F16</f>
        <v>180000</v>
      </c>
      <c r="G14" s="770">
        <f>G15+G16</f>
        <v>0</v>
      </c>
      <c r="H14" s="771">
        <f>F14/C14</f>
        <v>0.94736842105263153</v>
      </c>
      <c r="I14" s="772">
        <f>G14/F14</f>
        <v>0</v>
      </c>
      <c r="J14" s="773">
        <f>G14/C14</f>
        <v>0</v>
      </c>
    </row>
    <row r="15" spans="1:10" s="10" customFormat="1" ht="12.75" customHeight="1" x14ac:dyDescent="0.2">
      <c r="A15" s="195">
        <v>323</v>
      </c>
      <c r="B15" s="393" t="s">
        <v>33</v>
      </c>
      <c r="C15" s="402"/>
      <c r="D15" s="842"/>
      <c r="E15" s="842"/>
      <c r="F15" s="383"/>
      <c r="G15" s="383"/>
      <c r="H15" s="748"/>
      <c r="I15" s="403"/>
      <c r="J15" s="410"/>
    </row>
    <row r="16" spans="1:10" s="4" customFormat="1" ht="12.75" customHeight="1" x14ac:dyDescent="0.2">
      <c r="A16" s="195">
        <v>329</v>
      </c>
      <c r="B16" s="393" t="s">
        <v>117</v>
      </c>
      <c r="C16" s="404">
        <v>190000</v>
      </c>
      <c r="D16" s="843"/>
      <c r="E16" s="843">
        <f>C16+D16</f>
        <v>190000</v>
      </c>
      <c r="F16" s="383">
        <v>180000</v>
      </c>
      <c r="G16" s="383"/>
      <c r="H16" s="748">
        <f>F16/C16</f>
        <v>0.94736842105263153</v>
      </c>
      <c r="I16" s="396">
        <f>G16/F16</f>
        <v>0</v>
      </c>
      <c r="J16" s="408">
        <f>G16/C16</f>
        <v>0</v>
      </c>
    </row>
    <row r="17" spans="1:10" s="10" customFormat="1" ht="22.5" customHeight="1" x14ac:dyDescent="0.2">
      <c r="A17" s="189" t="s">
        <v>92</v>
      </c>
      <c r="B17" s="394" t="s">
        <v>95</v>
      </c>
      <c r="C17" s="397">
        <v>213000</v>
      </c>
      <c r="D17" s="844">
        <v>0</v>
      </c>
      <c r="E17" s="844">
        <f>C17+D17</f>
        <v>213000</v>
      </c>
      <c r="F17" s="774">
        <f>F19+F25</f>
        <v>90400</v>
      </c>
      <c r="G17" s="774">
        <f>G19+G25</f>
        <v>93000</v>
      </c>
      <c r="H17" s="775">
        <f>F17/C17</f>
        <v>0.42441314553990611</v>
      </c>
      <c r="I17" s="776">
        <f>G17/F17</f>
        <v>1.0287610619469028</v>
      </c>
      <c r="J17" s="777">
        <f>G17/C17</f>
        <v>0.43661971830985913</v>
      </c>
    </row>
    <row r="18" spans="1:10" s="10" customFormat="1" ht="15" customHeight="1" x14ac:dyDescent="0.2">
      <c r="A18" s="190" t="s">
        <v>96</v>
      </c>
      <c r="B18" s="103" t="s">
        <v>97</v>
      </c>
      <c r="C18" s="399"/>
      <c r="D18" s="839"/>
      <c r="E18" s="839"/>
      <c r="F18" s="655"/>
      <c r="G18" s="655"/>
      <c r="H18" s="749"/>
      <c r="I18" s="659"/>
      <c r="J18" s="660"/>
    </row>
    <row r="19" spans="1:10" s="10" customFormat="1" ht="15" customHeight="1" x14ac:dyDescent="0.2">
      <c r="A19" s="196"/>
      <c r="B19" s="103" t="s">
        <v>94</v>
      </c>
      <c r="C19" s="399">
        <v>13000</v>
      </c>
      <c r="D19" s="839">
        <v>0</v>
      </c>
      <c r="E19" s="839">
        <f>C19+D19</f>
        <v>13000</v>
      </c>
      <c r="F19" s="762">
        <f>F21</f>
        <v>10400</v>
      </c>
      <c r="G19" s="762">
        <v>13000</v>
      </c>
      <c r="H19" s="778">
        <f>F19/C19</f>
        <v>0.8</v>
      </c>
      <c r="I19" s="764">
        <f>G19/F19</f>
        <v>1.25</v>
      </c>
      <c r="J19" s="765">
        <f>G19/C19</f>
        <v>1</v>
      </c>
    </row>
    <row r="20" spans="1:10" s="10" customFormat="1" ht="12.75" customHeight="1" x14ac:dyDescent="0.2">
      <c r="A20" s="192" t="s">
        <v>98</v>
      </c>
      <c r="B20" s="390" t="s">
        <v>128</v>
      </c>
      <c r="C20" s="90"/>
      <c r="D20" s="847"/>
      <c r="E20" s="847"/>
      <c r="F20" s="383"/>
      <c r="G20" s="383"/>
      <c r="H20" s="750"/>
      <c r="I20" s="403"/>
      <c r="J20" s="410"/>
    </row>
    <row r="21" spans="1:10" s="10" customFormat="1" ht="12.75" customHeight="1" x14ac:dyDescent="0.2">
      <c r="A21" s="193">
        <v>3</v>
      </c>
      <c r="B21" s="391" t="s">
        <v>68</v>
      </c>
      <c r="C21" s="400">
        <v>13000</v>
      </c>
      <c r="D21" s="840">
        <v>0</v>
      </c>
      <c r="E21" s="840">
        <f>C21+D21</f>
        <v>13000</v>
      </c>
      <c r="F21" s="766">
        <f t="shared" ref="F21:G22" si="1">F22</f>
        <v>10400</v>
      </c>
      <c r="G21" s="766">
        <f t="shared" si="1"/>
        <v>0</v>
      </c>
      <c r="H21" s="779">
        <f>F21/C21</f>
        <v>0.8</v>
      </c>
      <c r="I21" s="768">
        <f t="shared" ref="I21:I23" si="2">G21/F21</f>
        <v>0</v>
      </c>
      <c r="J21" s="769">
        <f>G21/C21</f>
        <v>0</v>
      </c>
    </row>
    <row r="22" spans="1:10" s="4" customFormat="1" ht="12.75" customHeight="1" x14ac:dyDescent="0.2">
      <c r="A22" s="194">
        <v>38</v>
      </c>
      <c r="B22" s="392" t="s">
        <v>69</v>
      </c>
      <c r="C22" s="401">
        <v>13000</v>
      </c>
      <c r="D22" s="841">
        <v>0</v>
      </c>
      <c r="E22" s="841">
        <f>C22+D22</f>
        <v>13000</v>
      </c>
      <c r="F22" s="666">
        <f t="shared" si="1"/>
        <v>10400</v>
      </c>
      <c r="G22" s="666">
        <f t="shared" si="1"/>
        <v>0</v>
      </c>
      <c r="H22" s="752">
        <f>F22/C22</f>
        <v>0.8</v>
      </c>
      <c r="I22" s="667">
        <f t="shared" si="2"/>
        <v>0</v>
      </c>
      <c r="J22" s="668">
        <f>G22/C22</f>
        <v>0</v>
      </c>
    </row>
    <row r="23" spans="1:10" s="4" customFormat="1" ht="12.75" customHeight="1" x14ac:dyDescent="0.2">
      <c r="A23" s="195">
        <v>381</v>
      </c>
      <c r="B23" s="393" t="s">
        <v>70</v>
      </c>
      <c r="C23" s="404">
        <v>13000</v>
      </c>
      <c r="D23" s="843"/>
      <c r="E23" s="843">
        <f>C23+D23</f>
        <v>13000</v>
      </c>
      <c r="F23" s="383">
        <v>10400</v>
      </c>
      <c r="G23" s="383"/>
      <c r="H23" s="750">
        <f>F23/C23</f>
        <v>0.8</v>
      </c>
      <c r="I23" s="396">
        <f t="shared" si="2"/>
        <v>0</v>
      </c>
      <c r="J23" s="408">
        <f>G23/C23</f>
        <v>0</v>
      </c>
    </row>
    <row r="24" spans="1:10" ht="15" customHeight="1" x14ac:dyDescent="0.2">
      <c r="A24" s="190" t="s">
        <v>140</v>
      </c>
      <c r="B24" s="103" t="s">
        <v>141</v>
      </c>
      <c r="C24" s="399"/>
      <c r="D24" s="839"/>
      <c r="E24" s="839"/>
      <c r="F24" s="655"/>
      <c r="G24" s="655"/>
      <c r="H24" s="749"/>
      <c r="I24" s="661"/>
      <c r="J24" s="662"/>
    </row>
    <row r="25" spans="1:10" ht="15" customHeight="1" x14ac:dyDescent="0.2">
      <c r="A25" s="191"/>
      <c r="B25" s="103" t="s">
        <v>94</v>
      </c>
      <c r="C25" s="399">
        <v>200000</v>
      </c>
      <c r="D25" s="839">
        <v>0</v>
      </c>
      <c r="E25" s="839">
        <f>C25+D25</f>
        <v>200000</v>
      </c>
      <c r="F25" s="762">
        <f>F27</f>
        <v>80000</v>
      </c>
      <c r="G25" s="762">
        <v>80000</v>
      </c>
      <c r="H25" s="778">
        <f>F25/C25</f>
        <v>0.4</v>
      </c>
      <c r="I25" s="764">
        <f>G25/F25</f>
        <v>1</v>
      </c>
      <c r="J25" s="765">
        <f>G25/C25</f>
        <v>0.4</v>
      </c>
    </row>
    <row r="26" spans="1:10" ht="12.75" customHeight="1" x14ac:dyDescent="0.2">
      <c r="A26" s="192" t="s">
        <v>93</v>
      </c>
      <c r="B26" s="390" t="s">
        <v>128</v>
      </c>
      <c r="C26" s="90"/>
      <c r="D26" s="847"/>
      <c r="E26" s="847"/>
      <c r="F26" s="383"/>
      <c r="G26" s="383"/>
      <c r="H26" s="750"/>
      <c r="I26" s="238"/>
      <c r="J26" s="411"/>
    </row>
    <row r="27" spans="1:10" ht="12.75" customHeight="1" x14ac:dyDescent="0.2">
      <c r="A27" s="193">
        <v>3</v>
      </c>
      <c r="B27" s="391" t="s">
        <v>68</v>
      </c>
      <c r="C27" s="400">
        <v>200000</v>
      </c>
      <c r="D27" s="840">
        <v>0</v>
      </c>
      <c r="E27" s="840">
        <f>C27+D27</f>
        <v>200000</v>
      </c>
      <c r="F27" s="663">
        <f>F28</f>
        <v>80000</v>
      </c>
      <c r="G27" s="663">
        <f>G28</f>
        <v>80000</v>
      </c>
      <c r="H27" s="751">
        <f>F27/C27</f>
        <v>0.4</v>
      </c>
      <c r="I27" s="664">
        <f>G27/F27</f>
        <v>1</v>
      </c>
      <c r="J27" s="665">
        <f>G27/C27</f>
        <v>0.4</v>
      </c>
    </row>
    <row r="28" spans="1:10" ht="12.75" customHeight="1" x14ac:dyDescent="0.2">
      <c r="A28" s="194">
        <v>32</v>
      </c>
      <c r="B28" s="392" t="s">
        <v>30</v>
      </c>
      <c r="C28" s="401">
        <v>200000</v>
      </c>
      <c r="D28" s="841">
        <v>0</v>
      </c>
      <c r="E28" s="841">
        <f>C28+D28</f>
        <v>200000</v>
      </c>
      <c r="F28" s="770">
        <f>SUM(F29:F30)</f>
        <v>80000</v>
      </c>
      <c r="G28" s="770">
        <f>SUM(G29:G30)</f>
        <v>80000</v>
      </c>
      <c r="H28" s="780">
        <f>F28/C28</f>
        <v>0.4</v>
      </c>
      <c r="I28" s="772">
        <f>G28/F28</f>
        <v>1</v>
      </c>
      <c r="J28" s="773">
        <f>G28/C28</f>
        <v>0.4</v>
      </c>
    </row>
    <row r="29" spans="1:10" ht="12.75" customHeight="1" x14ac:dyDescent="0.2">
      <c r="A29" s="195">
        <v>323</v>
      </c>
      <c r="B29" s="393" t="s">
        <v>33</v>
      </c>
      <c r="C29" s="402">
        <v>30000</v>
      </c>
      <c r="D29" s="842"/>
      <c r="E29" s="842">
        <f>C29+D29</f>
        <v>30000</v>
      </c>
      <c r="F29" s="383"/>
      <c r="G29" s="383"/>
      <c r="H29" s="750"/>
      <c r="I29" s="238"/>
      <c r="J29" s="411"/>
    </row>
    <row r="30" spans="1:10" ht="12.75" customHeight="1" thickBot="1" x14ac:dyDescent="0.25">
      <c r="A30" s="385">
        <v>329</v>
      </c>
      <c r="B30" s="395" t="s">
        <v>117</v>
      </c>
      <c r="C30" s="414">
        <v>170000</v>
      </c>
      <c r="D30" s="845"/>
      <c r="E30" s="845">
        <f>C30+D30</f>
        <v>170000</v>
      </c>
      <c r="F30" s="386">
        <v>80000</v>
      </c>
      <c r="G30" s="386">
        <v>80000</v>
      </c>
      <c r="H30" s="753"/>
      <c r="I30" s="412"/>
      <c r="J30" s="413"/>
    </row>
    <row r="31" spans="1:10" x14ac:dyDescent="0.2">
      <c r="B31"/>
      <c r="C31"/>
      <c r="D31"/>
      <c r="E31"/>
    </row>
    <row r="32" spans="1:10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32"/>
  <sheetViews>
    <sheetView workbookViewId="0">
      <selection activeCell="M15" sqref="M15"/>
    </sheetView>
  </sheetViews>
  <sheetFormatPr defaultRowHeight="12.75" x14ac:dyDescent="0.2"/>
  <cols>
    <col min="1" max="1" width="15.7109375" style="61" customWidth="1"/>
    <col min="2" max="2" width="44.42578125" style="16" customWidth="1"/>
    <col min="3" max="5" width="12.7109375" style="16" customWidth="1"/>
    <col min="6" max="7" width="12.7109375" customWidth="1"/>
    <col min="8" max="10" width="7.7109375" customWidth="1"/>
  </cols>
  <sheetData>
    <row r="1" spans="1:49" s="8" customFormat="1" ht="30" customHeight="1" thickBot="1" x14ac:dyDescent="0.25">
      <c r="A1" s="104" t="s">
        <v>7</v>
      </c>
      <c r="B1" s="105" t="s">
        <v>47</v>
      </c>
      <c r="C1" s="846" t="s">
        <v>469</v>
      </c>
      <c r="D1" s="846" t="s">
        <v>452</v>
      </c>
      <c r="E1" s="923" t="s">
        <v>464</v>
      </c>
      <c r="F1" s="848" t="s">
        <v>397</v>
      </c>
      <c r="G1" s="848" t="s">
        <v>398</v>
      </c>
      <c r="H1" s="848" t="s">
        <v>369</v>
      </c>
      <c r="I1" s="848" t="s">
        <v>370</v>
      </c>
      <c r="J1" s="924" t="s">
        <v>371</v>
      </c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s="43" customFormat="1" ht="12.75" customHeight="1" thickBot="1" x14ac:dyDescent="0.25">
      <c r="A2" s="574">
        <v>1</v>
      </c>
      <c r="B2" s="575">
        <v>2</v>
      </c>
      <c r="C2" s="596">
        <v>3</v>
      </c>
      <c r="D2" s="596"/>
      <c r="E2" s="596"/>
      <c r="F2" s="597">
        <v>4</v>
      </c>
      <c r="G2" s="597">
        <v>5</v>
      </c>
      <c r="H2" s="597">
        <v>6</v>
      </c>
      <c r="I2" s="597">
        <v>7</v>
      </c>
      <c r="J2" s="598">
        <v>8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49" s="4" customFormat="1" ht="24.95" customHeight="1" thickBot="1" x14ac:dyDescent="0.3">
      <c r="A3" s="106" t="s">
        <v>56</v>
      </c>
      <c r="B3" s="418" t="s">
        <v>57</v>
      </c>
      <c r="C3" s="576">
        <v>11099500</v>
      </c>
      <c r="D3" s="850">
        <f>D4+D642+D663</f>
        <v>863750</v>
      </c>
      <c r="E3" s="850">
        <f>C3+D3</f>
        <v>11963250</v>
      </c>
      <c r="F3" s="599">
        <f>F4+F642+F663</f>
        <v>5907000</v>
      </c>
      <c r="G3" s="599">
        <f>G4+G642+G663</f>
        <v>6148000</v>
      </c>
      <c r="H3" s="631">
        <f>F3/C3</f>
        <v>0.53218613451056351</v>
      </c>
      <c r="I3" s="631">
        <f t="shared" ref="I3:I6" si="0">G3/F3</f>
        <v>1.0407990519722363</v>
      </c>
      <c r="J3" s="632">
        <f>G3/C3</f>
        <v>0.55389882427136361</v>
      </c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49" s="4" customFormat="1" ht="24.95" customHeight="1" thickBot="1" x14ac:dyDescent="0.3">
      <c r="A4" s="578" t="s">
        <v>248</v>
      </c>
      <c r="B4" s="579" t="s">
        <v>71</v>
      </c>
      <c r="C4" s="580">
        <v>10011500</v>
      </c>
      <c r="D4" s="851">
        <f>D130+D259+D346+D462+D5</f>
        <v>-405000</v>
      </c>
      <c r="E4" s="851">
        <f>C4+D4</f>
        <v>9606500</v>
      </c>
      <c r="F4" s="600">
        <f>F5+F130+F194+F204+F234+F259+F324+F346+F378+F433+F462+F492+F522+F566+F574+F591</f>
        <v>4927000</v>
      </c>
      <c r="G4" s="600">
        <f>G5+G130+G194+G204+G234+G259+G324+G346+G378+G433+G462+G492+G522+G566+G574+G591</f>
        <v>5168000</v>
      </c>
      <c r="H4" s="633">
        <f>F4/C4</f>
        <v>0.49213404584727566</v>
      </c>
      <c r="I4" s="633">
        <f t="shared" si="0"/>
        <v>1.0489141465394765</v>
      </c>
      <c r="J4" s="634">
        <f>G4/C4</f>
        <v>0.51620636268291464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</row>
    <row r="5" spans="1:49" s="12" customFormat="1" ht="20.100000000000001" customHeight="1" x14ac:dyDescent="0.2">
      <c r="A5" s="973" t="s">
        <v>281</v>
      </c>
      <c r="B5" s="974"/>
      <c r="C5" s="577">
        <v>3542500</v>
      </c>
      <c r="D5" s="852">
        <f>D27+D105+D123+D94</f>
        <v>22500</v>
      </c>
      <c r="E5" s="852">
        <f>C5+D5</f>
        <v>3565000</v>
      </c>
      <c r="F5" s="601">
        <f>F6+F27+F94+F105+F116</f>
        <v>2435000</v>
      </c>
      <c r="G5" s="601">
        <f>G6+G27+G94+G105+G116</f>
        <v>2640000</v>
      </c>
      <c r="H5" s="635">
        <f>F5/C5</f>
        <v>0.6873676781933663</v>
      </c>
      <c r="I5" s="635">
        <f t="shared" si="0"/>
        <v>1.0841889117043122</v>
      </c>
      <c r="J5" s="636">
        <f>G5/C5</f>
        <v>0.74523641496118564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</row>
    <row r="6" spans="1:49" s="12" customFormat="1" ht="15" customHeight="1" x14ac:dyDescent="0.2">
      <c r="A6" s="263" t="s">
        <v>316</v>
      </c>
      <c r="B6" s="380" t="s">
        <v>26</v>
      </c>
      <c r="C6" s="505">
        <v>1202000</v>
      </c>
      <c r="D6" s="853"/>
      <c r="E6" s="853">
        <f>C6+D6</f>
        <v>1202000</v>
      </c>
      <c r="F6" s="588">
        <v>1250000</v>
      </c>
      <c r="G6" s="588">
        <v>1300000</v>
      </c>
      <c r="H6" s="637">
        <f>F6/C6</f>
        <v>1.0399334442595674</v>
      </c>
      <c r="I6" s="637">
        <f t="shared" si="0"/>
        <v>1.04</v>
      </c>
      <c r="J6" s="638">
        <f>G6/C6</f>
        <v>1.08153078202995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</row>
    <row r="7" spans="1:49" s="12" customFormat="1" ht="15" customHeight="1" x14ac:dyDescent="0.2">
      <c r="A7" s="264"/>
      <c r="B7" s="380" t="s">
        <v>150</v>
      </c>
      <c r="C7" s="505"/>
      <c r="D7" s="853"/>
      <c r="E7" s="853"/>
      <c r="F7" s="587"/>
      <c r="G7" s="587"/>
      <c r="H7" s="590"/>
      <c r="I7" s="590"/>
      <c r="J7" s="591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</row>
    <row r="8" spans="1:49" s="49" customFormat="1" ht="12.75" customHeight="1" x14ac:dyDescent="0.2">
      <c r="A8" s="265" t="s">
        <v>99</v>
      </c>
      <c r="B8" s="419" t="s">
        <v>129</v>
      </c>
      <c r="C8" s="506"/>
      <c r="D8" s="854"/>
      <c r="E8" s="854"/>
      <c r="F8" s="602"/>
      <c r="G8" s="602"/>
      <c r="H8" s="603"/>
      <c r="I8" s="603"/>
      <c r="J8" s="604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</row>
    <row r="9" spans="1:49" s="4" customFormat="1" ht="12.75" customHeight="1" x14ac:dyDescent="0.2">
      <c r="A9" s="266">
        <v>3</v>
      </c>
      <c r="B9" s="420" t="s">
        <v>68</v>
      </c>
      <c r="C9" s="507">
        <v>1202000</v>
      </c>
      <c r="D9" s="855">
        <v>0</v>
      </c>
      <c r="E9" s="855">
        <f t="shared" ref="E9:E21" si="1">C9+D9</f>
        <v>1202000</v>
      </c>
      <c r="F9" s="620">
        <f>F10+F20</f>
        <v>1200000</v>
      </c>
      <c r="G9" s="620">
        <f>G10+G20</f>
        <v>1200000</v>
      </c>
      <c r="H9" s="639">
        <f>F9/C9</f>
        <v>0.99833610648918469</v>
      </c>
      <c r="I9" s="639">
        <f t="shared" ref="I9:I10" si="2">G9/F9</f>
        <v>1</v>
      </c>
      <c r="J9" s="640">
        <f>G9/C9</f>
        <v>0.99833610648918469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</row>
    <row r="10" spans="1:49" ht="12.75" customHeight="1" x14ac:dyDescent="0.2">
      <c r="A10" s="267">
        <v>31</v>
      </c>
      <c r="B10" s="421" t="s">
        <v>26</v>
      </c>
      <c r="C10" s="508">
        <v>1140000</v>
      </c>
      <c r="D10" s="856">
        <v>0</v>
      </c>
      <c r="E10" s="856">
        <f t="shared" si="1"/>
        <v>1140000</v>
      </c>
      <c r="F10" s="621">
        <v>1200000</v>
      </c>
      <c r="G10" s="621">
        <v>1200000</v>
      </c>
      <c r="H10" s="641">
        <f>F10/C10</f>
        <v>1.0526315789473684</v>
      </c>
      <c r="I10" s="641">
        <f t="shared" si="2"/>
        <v>1</v>
      </c>
      <c r="J10" s="642">
        <f>G10/C10</f>
        <v>1.0526315789473684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</row>
    <row r="11" spans="1:49" ht="12.75" customHeight="1" x14ac:dyDescent="0.2">
      <c r="A11" s="268">
        <v>311</v>
      </c>
      <c r="B11" s="422" t="s">
        <v>201</v>
      </c>
      <c r="C11" s="509">
        <v>910000</v>
      </c>
      <c r="D11" s="857">
        <v>0</v>
      </c>
      <c r="E11" s="857">
        <f t="shared" si="1"/>
        <v>910000</v>
      </c>
      <c r="F11" s="610">
        <f>F12</f>
        <v>0</v>
      </c>
      <c r="G11" s="610">
        <f>G12</f>
        <v>0</v>
      </c>
      <c r="H11" s="611">
        <f>F11/C11</f>
        <v>0</v>
      </c>
      <c r="I11" s="611">
        <v>0</v>
      </c>
      <c r="J11" s="612">
        <f>G11/C11</f>
        <v>0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</row>
    <row r="12" spans="1:49" s="4" customFormat="1" ht="12.75" customHeight="1" x14ac:dyDescent="0.2">
      <c r="A12" s="269">
        <v>311</v>
      </c>
      <c r="B12" s="423" t="s">
        <v>58</v>
      </c>
      <c r="C12" s="510">
        <v>910000</v>
      </c>
      <c r="D12" s="738"/>
      <c r="E12" s="738">
        <f t="shared" si="1"/>
        <v>910000</v>
      </c>
      <c r="F12" s="613"/>
      <c r="G12" s="613"/>
      <c r="H12" s="603"/>
      <c r="I12" s="603"/>
      <c r="J12" s="604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49" ht="12.75" customHeight="1" x14ac:dyDescent="0.2">
      <c r="A13" s="268" t="s">
        <v>488</v>
      </c>
      <c r="B13" s="422" t="s">
        <v>28</v>
      </c>
      <c r="C13" s="509">
        <v>55000</v>
      </c>
      <c r="D13" s="857">
        <v>0</v>
      </c>
      <c r="E13" s="857">
        <f t="shared" si="1"/>
        <v>55000</v>
      </c>
      <c r="F13" s="610">
        <f>F14+F15</f>
        <v>0</v>
      </c>
      <c r="G13" s="610">
        <f>G14+G15</f>
        <v>0</v>
      </c>
      <c r="H13" s="611">
        <f>F13/C13</f>
        <v>0</v>
      </c>
      <c r="I13" s="611">
        <v>0</v>
      </c>
      <c r="J13" s="612">
        <f>G13/C13</f>
        <v>0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49" s="4" customFormat="1" ht="12.75" customHeight="1" x14ac:dyDescent="0.2">
      <c r="A14" s="269" t="s">
        <v>487</v>
      </c>
      <c r="B14" s="423" t="s">
        <v>28</v>
      </c>
      <c r="C14" s="510">
        <v>35000</v>
      </c>
      <c r="D14" s="738"/>
      <c r="E14" s="738">
        <f t="shared" si="1"/>
        <v>35000</v>
      </c>
      <c r="F14" s="613"/>
      <c r="G14" s="613"/>
      <c r="H14" s="603"/>
      <c r="I14" s="603"/>
      <c r="J14" s="604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</row>
    <row r="15" spans="1:49" ht="12.75" customHeight="1" x14ac:dyDescent="0.2">
      <c r="A15" s="269">
        <v>312</v>
      </c>
      <c r="B15" s="423" t="s">
        <v>422</v>
      </c>
      <c r="C15" s="510">
        <v>20000</v>
      </c>
      <c r="D15" s="738"/>
      <c r="E15" s="738">
        <f t="shared" si="1"/>
        <v>20000</v>
      </c>
      <c r="F15" s="613"/>
      <c r="G15" s="613"/>
      <c r="H15" s="603"/>
      <c r="I15" s="603"/>
      <c r="J15" s="604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</row>
    <row r="16" spans="1:49" ht="12.75" customHeight="1" x14ac:dyDescent="0.2">
      <c r="A16" s="268">
        <v>313</v>
      </c>
      <c r="B16" s="422" t="s">
        <v>121</v>
      </c>
      <c r="C16" s="509">
        <v>175000</v>
      </c>
      <c r="D16" s="857">
        <v>0</v>
      </c>
      <c r="E16" s="857">
        <f t="shared" si="1"/>
        <v>175000</v>
      </c>
      <c r="F16" s="610">
        <f>F17+F18+F19</f>
        <v>0</v>
      </c>
      <c r="G16" s="610">
        <f>G17+G18+G19</f>
        <v>0</v>
      </c>
      <c r="H16" s="611">
        <f>F16/C16</f>
        <v>0</v>
      </c>
      <c r="I16" s="611">
        <v>0</v>
      </c>
      <c r="J16" s="612">
        <f>G16/C16</f>
        <v>0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</row>
    <row r="17" spans="1:49" ht="12.75" customHeight="1" x14ac:dyDescent="0.2">
      <c r="A17" s="270">
        <v>313</v>
      </c>
      <c r="B17" s="424" t="s">
        <v>205</v>
      </c>
      <c r="C17" s="511">
        <v>140000</v>
      </c>
      <c r="D17" s="730"/>
      <c r="E17" s="730">
        <f t="shared" si="1"/>
        <v>140000</v>
      </c>
      <c r="F17" s="613"/>
      <c r="G17" s="613"/>
      <c r="H17" s="603"/>
      <c r="I17" s="603"/>
      <c r="J17" s="604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</row>
    <row r="18" spans="1:49" ht="12.75" customHeight="1" x14ac:dyDescent="0.2">
      <c r="A18" s="270">
        <v>313</v>
      </c>
      <c r="B18" s="424" t="s">
        <v>206</v>
      </c>
      <c r="C18" s="511">
        <v>10000</v>
      </c>
      <c r="D18" s="730"/>
      <c r="E18" s="730">
        <f t="shared" si="1"/>
        <v>10000</v>
      </c>
      <c r="F18" s="613"/>
      <c r="G18" s="613"/>
      <c r="H18" s="603"/>
      <c r="I18" s="603"/>
      <c r="J18" s="604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</row>
    <row r="19" spans="1:49" ht="12.75" customHeight="1" x14ac:dyDescent="0.2">
      <c r="A19" s="270">
        <v>313</v>
      </c>
      <c r="B19" s="424" t="s">
        <v>207</v>
      </c>
      <c r="C19" s="511">
        <v>25000</v>
      </c>
      <c r="D19" s="730"/>
      <c r="E19" s="730">
        <f t="shared" si="1"/>
        <v>25000</v>
      </c>
      <c r="F19" s="613"/>
      <c r="G19" s="613"/>
      <c r="H19" s="603"/>
      <c r="I19" s="603"/>
      <c r="J19" s="604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</row>
    <row r="20" spans="1:49" s="4" customFormat="1" ht="12.75" customHeight="1" x14ac:dyDescent="0.2">
      <c r="A20" s="267">
        <v>32</v>
      </c>
      <c r="B20" s="421" t="s">
        <v>30</v>
      </c>
      <c r="C20" s="508">
        <v>62000</v>
      </c>
      <c r="D20" s="856">
        <v>0</v>
      </c>
      <c r="E20" s="856">
        <f t="shared" si="1"/>
        <v>62000</v>
      </c>
      <c r="F20" s="607">
        <f>F21</f>
        <v>0</v>
      </c>
      <c r="G20" s="607">
        <f>G21</f>
        <v>0</v>
      </c>
      <c r="H20" s="608">
        <f>F20/C20</f>
        <v>0</v>
      </c>
      <c r="I20" s="608">
        <v>0</v>
      </c>
      <c r="J20" s="609">
        <f>G20/C20</f>
        <v>0</v>
      </c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</row>
    <row r="21" spans="1:49" s="94" customFormat="1" ht="12.75" customHeight="1" x14ac:dyDescent="0.2">
      <c r="A21" s="268">
        <v>321</v>
      </c>
      <c r="B21" s="422" t="s">
        <v>202</v>
      </c>
      <c r="C21" s="509">
        <v>62000</v>
      </c>
      <c r="D21" s="857">
        <v>0</v>
      </c>
      <c r="E21" s="857">
        <f t="shared" si="1"/>
        <v>62000</v>
      </c>
      <c r="F21" s="610">
        <f>F22+F23+F24+F25+F26</f>
        <v>0</v>
      </c>
      <c r="G21" s="610">
        <f>G22+G23+G24+G25+G26</f>
        <v>0</v>
      </c>
      <c r="H21" s="611">
        <f>F21/C21</f>
        <v>0</v>
      </c>
      <c r="I21" s="611">
        <v>0</v>
      </c>
      <c r="J21" s="612">
        <f>G21/C21</f>
        <v>0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</row>
    <row r="22" spans="1:49" s="94" customFormat="1" ht="12.75" customHeight="1" x14ac:dyDescent="0.2">
      <c r="A22" s="269">
        <v>321</v>
      </c>
      <c r="B22" s="423" t="s">
        <v>160</v>
      </c>
      <c r="C22" s="510">
        <v>5000</v>
      </c>
      <c r="D22" s="738"/>
      <c r="E22" s="738">
        <v>5000</v>
      </c>
      <c r="F22" s="613"/>
      <c r="G22" s="613"/>
      <c r="H22" s="603"/>
      <c r="I22" s="603"/>
      <c r="J22" s="604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s="94" customFormat="1" ht="12.75" customHeight="1" x14ac:dyDescent="0.2">
      <c r="A23" s="269">
        <v>321</v>
      </c>
      <c r="B23" s="423" t="s">
        <v>161</v>
      </c>
      <c r="C23" s="510">
        <v>20000</v>
      </c>
      <c r="D23" s="738"/>
      <c r="E23" s="738">
        <f>C23+D23</f>
        <v>20000</v>
      </c>
      <c r="F23" s="613"/>
      <c r="G23" s="613"/>
      <c r="H23" s="603"/>
      <c r="I23" s="603"/>
      <c r="J23" s="604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</row>
    <row r="24" spans="1:49" s="4" customFormat="1" ht="12.75" customHeight="1" x14ac:dyDescent="0.2">
      <c r="A24" s="270">
        <v>321</v>
      </c>
      <c r="B24" s="424" t="s">
        <v>162</v>
      </c>
      <c r="C24" s="511">
        <v>25000</v>
      </c>
      <c r="D24" s="730"/>
      <c r="E24" s="730">
        <f>C24+D24</f>
        <v>25000</v>
      </c>
      <c r="F24" s="613"/>
      <c r="G24" s="613"/>
      <c r="H24" s="603"/>
      <c r="I24" s="603"/>
      <c r="J24" s="604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</row>
    <row r="25" spans="1:49" s="4" customFormat="1" ht="12.75" customHeight="1" x14ac:dyDescent="0.2">
      <c r="A25" s="269">
        <v>321</v>
      </c>
      <c r="B25" s="423" t="s">
        <v>203</v>
      </c>
      <c r="C25" s="510">
        <v>10000</v>
      </c>
      <c r="D25" s="738"/>
      <c r="E25" s="738">
        <f>C25+D25</f>
        <v>10000</v>
      </c>
      <c r="F25" s="613"/>
      <c r="G25" s="613"/>
      <c r="H25" s="603"/>
      <c r="I25" s="603"/>
      <c r="J25" s="604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</row>
    <row r="26" spans="1:49" s="45" customFormat="1" ht="12.75" customHeight="1" x14ac:dyDescent="0.2">
      <c r="A26" s="269">
        <v>321</v>
      </c>
      <c r="B26" s="423" t="s">
        <v>204</v>
      </c>
      <c r="C26" s="510">
        <v>2000</v>
      </c>
      <c r="D26" s="738"/>
      <c r="E26" s="738">
        <f>C26+D26</f>
        <v>2000</v>
      </c>
      <c r="F26" s="613"/>
      <c r="G26" s="613"/>
      <c r="H26" s="603"/>
      <c r="I26" s="603"/>
      <c r="J26" s="604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</row>
    <row r="27" spans="1:49" s="45" customFormat="1" ht="15" customHeight="1" x14ac:dyDescent="0.2">
      <c r="A27" s="271" t="s">
        <v>361</v>
      </c>
      <c r="B27" s="425" t="s">
        <v>30</v>
      </c>
      <c r="C27" s="505">
        <v>1644500</v>
      </c>
      <c r="D27" s="853">
        <f>D30</f>
        <v>5000</v>
      </c>
      <c r="E27" s="853">
        <f>C27+D27</f>
        <v>1649500</v>
      </c>
      <c r="F27" s="588">
        <v>1100000</v>
      </c>
      <c r="G27" s="588">
        <v>1200000</v>
      </c>
      <c r="H27" s="637">
        <f>F27/C27</f>
        <v>0.66889632107023411</v>
      </c>
      <c r="I27" s="637">
        <f>G27/F27</f>
        <v>1.0909090909090908</v>
      </c>
      <c r="J27" s="638">
        <f>G27/C27</f>
        <v>0.72970507753116454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</row>
    <row r="28" spans="1:49" s="62" customFormat="1" ht="15" customHeight="1" x14ac:dyDescent="0.2">
      <c r="A28" s="272"/>
      <c r="B28" s="380" t="s">
        <v>150</v>
      </c>
      <c r="C28" s="512"/>
      <c r="D28" s="858"/>
      <c r="E28" s="858"/>
      <c r="F28" s="587"/>
      <c r="G28" s="587"/>
      <c r="H28" s="590"/>
      <c r="I28" s="590"/>
      <c r="J28" s="591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</row>
    <row r="29" spans="1:49" s="45" customFormat="1" ht="12.75" customHeight="1" x14ac:dyDescent="0.2">
      <c r="A29" s="273" t="s">
        <v>101</v>
      </c>
      <c r="B29" s="419" t="s">
        <v>129</v>
      </c>
      <c r="C29" s="513"/>
      <c r="D29" s="859"/>
      <c r="E29" s="859"/>
      <c r="F29" s="602"/>
      <c r="G29" s="602"/>
      <c r="H29" s="603"/>
      <c r="I29" s="603"/>
      <c r="J29" s="604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</row>
    <row r="30" spans="1:49" s="46" customFormat="1" ht="12.75" customHeight="1" x14ac:dyDescent="0.2">
      <c r="A30" s="274">
        <v>3</v>
      </c>
      <c r="B30" s="420" t="s">
        <v>68</v>
      </c>
      <c r="C30" s="514">
        <v>1644500</v>
      </c>
      <c r="D30" s="860">
        <f>D31</f>
        <v>5000</v>
      </c>
      <c r="E30" s="860">
        <f t="shared" ref="E30:E61" si="3">C30+D30</f>
        <v>1649500</v>
      </c>
      <c r="F30" s="620">
        <f>F31</f>
        <v>0</v>
      </c>
      <c r="G30" s="620">
        <f>G31</f>
        <v>0</v>
      </c>
      <c r="H30" s="639">
        <f>F30/C30</f>
        <v>0</v>
      </c>
      <c r="I30" s="639">
        <v>0</v>
      </c>
      <c r="J30" s="640">
        <f>G30/C30</f>
        <v>0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</row>
    <row r="31" spans="1:49" s="46" customFormat="1" ht="12.75" customHeight="1" x14ac:dyDescent="0.2">
      <c r="A31" s="275">
        <v>32</v>
      </c>
      <c r="B31" s="421" t="s">
        <v>30</v>
      </c>
      <c r="C31" s="515">
        <v>1644500</v>
      </c>
      <c r="D31" s="861">
        <f>D32</f>
        <v>5000</v>
      </c>
      <c r="E31" s="861">
        <f t="shared" si="3"/>
        <v>1649500</v>
      </c>
      <c r="F31" s="621">
        <f>F32+F44+F75+F78</f>
        <v>0</v>
      </c>
      <c r="G31" s="621">
        <f>G32+G44+G75+G78</f>
        <v>0</v>
      </c>
      <c r="H31" s="641">
        <f>F31/C31</f>
        <v>0</v>
      </c>
      <c r="I31" s="641">
        <v>0</v>
      </c>
      <c r="J31" s="642">
        <f>G31/C31</f>
        <v>0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</row>
    <row r="32" spans="1:49" s="63" customFormat="1" ht="12.75" customHeight="1" x14ac:dyDescent="0.2">
      <c r="A32" s="276">
        <v>322</v>
      </c>
      <c r="B32" s="426" t="s">
        <v>32</v>
      </c>
      <c r="C32" s="509">
        <v>294000</v>
      </c>
      <c r="D32" s="857">
        <f>D55</f>
        <v>5000</v>
      </c>
      <c r="E32" s="857">
        <f t="shared" si="3"/>
        <v>299000</v>
      </c>
      <c r="F32" s="610">
        <f>F33+F34+F35+F36+F37+F38+F39+F40+F41+F42+F43</f>
        <v>0</v>
      </c>
      <c r="G32" s="610">
        <f>G33+G34+G35+G36+G37+G38+G39+G40+G41+G42+G43</f>
        <v>0</v>
      </c>
      <c r="H32" s="611">
        <f>F32/C32</f>
        <v>0</v>
      </c>
      <c r="I32" s="611">
        <v>0</v>
      </c>
      <c r="J32" s="612">
        <f>G32/C32</f>
        <v>0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</row>
    <row r="33" spans="1:49" ht="12.75" customHeight="1" x14ac:dyDescent="0.2">
      <c r="A33" s="269">
        <v>322</v>
      </c>
      <c r="B33" s="423" t="s">
        <v>164</v>
      </c>
      <c r="C33" s="510">
        <v>30000</v>
      </c>
      <c r="D33" s="738"/>
      <c r="E33" s="738">
        <f t="shared" si="3"/>
        <v>30000</v>
      </c>
      <c r="F33" s="613"/>
      <c r="G33" s="613"/>
      <c r="H33" s="603"/>
      <c r="I33" s="603"/>
      <c r="J33" s="604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</row>
    <row r="34" spans="1:49" ht="12.75" customHeight="1" x14ac:dyDescent="0.2">
      <c r="A34" s="269">
        <v>322</v>
      </c>
      <c r="B34" s="423" t="s">
        <v>163</v>
      </c>
      <c r="C34" s="510">
        <v>6000</v>
      </c>
      <c r="D34" s="738"/>
      <c r="E34" s="738">
        <f t="shared" si="3"/>
        <v>6000</v>
      </c>
      <c r="F34" s="613"/>
      <c r="G34" s="613"/>
      <c r="H34" s="603"/>
      <c r="I34" s="603"/>
      <c r="J34" s="604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</row>
    <row r="35" spans="1:49" ht="12.75" customHeight="1" x14ac:dyDescent="0.2">
      <c r="A35" s="269">
        <v>322</v>
      </c>
      <c r="B35" s="423" t="s">
        <v>165</v>
      </c>
      <c r="C35" s="510">
        <v>6000</v>
      </c>
      <c r="D35" s="738"/>
      <c r="E35" s="738">
        <f t="shared" si="3"/>
        <v>6000</v>
      </c>
      <c r="F35" s="613"/>
      <c r="G35" s="613"/>
      <c r="H35" s="603"/>
      <c r="I35" s="603"/>
      <c r="J35" s="604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</row>
    <row r="36" spans="1:49" ht="12.75" customHeight="1" x14ac:dyDescent="0.2">
      <c r="A36" s="269">
        <v>322</v>
      </c>
      <c r="B36" s="423" t="s">
        <v>166</v>
      </c>
      <c r="C36" s="510">
        <v>85000</v>
      </c>
      <c r="D36" s="738"/>
      <c r="E36" s="738">
        <f t="shared" si="3"/>
        <v>85000</v>
      </c>
      <c r="F36" s="613"/>
      <c r="G36" s="613"/>
      <c r="H36" s="603"/>
      <c r="I36" s="603"/>
      <c r="J36" s="604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</row>
    <row r="37" spans="1:49" ht="12.75" customHeight="1" x14ac:dyDescent="0.2">
      <c r="A37" s="269">
        <v>322</v>
      </c>
      <c r="B37" s="423" t="s">
        <v>167</v>
      </c>
      <c r="C37" s="510">
        <v>80000</v>
      </c>
      <c r="D37" s="738"/>
      <c r="E37" s="738">
        <f t="shared" si="3"/>
        <v>80000</v>
      </c>
      <c r="F37" s="613"/>
      <c r="G37" s="613"/>
      <c r="H37" s="603"/>
      <c r="I37" s="603"/>
      <c r="J37" s="604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</row>
    <row r="38" spans="1:49" ht="12.75" customHeight="1" x14ac:dyDescent="0.2">
      <c r="A38" s="269">
        <v>322</v>
      </c>
      <c r="B38" s="423" t="s">
        <v>168</v>
      </c>
      <c r="C38" s="510">
        <v>8000</v>
      </c>
      <c r="D38" s="738"/>
      <c r="E38" s="738">
        <f t="shared" si="3"/>
        <v>8000</v>
      </c>
      <c r="F38" s="613"/>
      <c r="G38" s="613"/>
      <c r="H38" s="603"/>
      <c r="I38" s="603"/>
      <c r="J38" s="604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</row>
    <row r="39" spans="1:49" ht="12.75" customHeight="1" x14ac:dyDescent="0.2">
      <c r="A39" s="277">
        <v>322</v>
      </c>
      <c r="B39" s="427" t="s">
        <v>251</v>
      </c>
      <c r="C39" s="516">
        <v>10000</v>
      </c>
      <c r="D39" s="862"/>
      <c r="E39" s="862">
        <f t="shared" si="3"/>
        <v>10000</v>
      </c>
      <c r="F39" s="613"/>
      <c r="G39" s="613"/>
      <c r="H39" s="603"/>
      <c r="I39" s="603"/>
      <c r="J39" s="604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</row>
    <row r="40" spans="1:49" s="60" customFormat="1" ht="12.75" customHeight="1" x14ac:dyDescent="0.2">
      <c r="A40" s="269">
        <v>322</v>
      </c>
      <c r="B40" s="428" t="s">
        <v>252</v>
      </c>
      <c r="C40" s="516">
        <v>25000</v>
      </c>
      <c r="D40" s="862"/>
      <c r="E40" s="862">
        <f t="shared" si="3"/>
        <v>25000</v>
      </c>
      <c r="F40" s="613"/>
      <c r="G40" s="613"/>
      <c r="H40" s="603"/>
      <c r="I40" s="603"/>
      <c r="J40" s="604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</row>
    <row r="41" spans="1:49" ht="12.75" customHeight="1" x14ac:dyDescent="0.2">
      <c r="A41" s="269">
        <v>322</v>
      </c>
      <c r="B41" s="428" t="s">
        <v>134</v>
      </c>
      <c r="C41" s="516">
        <v>25000</v>
      </c>
      <c r="D41" s="862"/>
      <c r="E41" s="862">
        <f t="shared" si="3"/>
        <v>25000</v>
      </c>
      <c r="F41" s="613"/>
      <c r="G41" s="613"/>
      <c r="H41" s="603"/>
      <c r="I41" s="603"/>
      <c r="J41" s="604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1:49" ht="12.75" customHeight="1" x14ac:dyDescent="0.2">
      <c r="A42" s="269">
        <v>322</v>
      </c>
      <c r="B42" s="428" t="s">
        <v>169</v>
      </c>
      <c r="C42" s="516">
        <v>4000</v>
      </c>
      <c r="D42" s="862"/>
      <c r="E42" s="862">
        <f t="shared" si="3"/>
        <v>4000</v>
      </c>
      <c r="F42" s="613"/>
      <c r="G42" s="613"/>
      <c r="H42" s="603"/>
      <c r="I42" s="603"/>
      <c r="J42" s="604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</row>
    <row r="43" spans="1:49" ht="12.75" customHeight="1" x14ac:dyDescent="0.2">
      <c r="A43" s="269">
        <v>322</v>
      </c>
      <c r="B43" s="428" t="s">
        <v>170</v>
      </c>
      <c r="C43" s="516">
        <v>15000</v>
      </c>
      <c r="D43" s="862"/>
      <c r="E43" s="862">
        <f t="shared" si="3"/>
        <v>15000</v>
      </c>
      <c r="F43" s="613"/>
      <c r="G43" s="613"/>
      <c r="H43" s="603"/>
      <c r="I43" s="603"/>
      <c r="J43" s="604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</row>
    <row r="44" spans="1:49" ht="12.75" customHeight="1" x14ac:dyDescent="0.2">
      <c r="A44" s="278">
        <v>323</v>
      </c>
      <c r="B44" s="429" t="s">
        <v>33</v>
      </c>
      <c r="C44" s="517">
        <v>1142000</v>
      </c>
      <c r="D44" s="863">
        <v>0</v>
      </c>
      <c r="E44" s="863">
        <f t="shared" si="3"/>
        <v>1142000</v>
      </c>
      <c r="F44" s="614">
        <f>F45+F50+F55+F61+F68+F71</f>
        <v>0</v>
      </c>
      <c r="G44" s="614">
        <f>G45+G50+G55+G61+G68+G71</f>
        <v>0</v>
      </c>
      <c r="H44" s="615">
        <f>F44/C44</f>
        <v>0</v>
      </c>
      <c r="I44" s="615">
        <v>0</v>
      </c>
      <c r="J44" s="616">
        <f>G44/C44</f>
        <v>0</v>
      </c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</row>
    <row r="45" spans="1:49" ht="12.75" customHeight="1" x14ac:dyDescent="0.2">
      <c r="A45" s="279">
        <v>323</v>
      </c>
      <c r="B45" s="430" t="s">
        <v>272</v>
      </c>
      <c r="C45" s="518">
        <v>155000</v>
      </c>
      <c r="D45" s="864">
        <v>0</v>
      </c>
      <c r="E45" s="864">
        <f t="shared" si="3"/>
        <v>155000</v>
      </c>
      <c r="F45" s="617">
        <f>F46+F47+F48+F49</f>
        <v>0</v>
      </c>
      <c r="G45" s="617">
        <f>G46+G47+G48+G49</f>
        <v>0</v>
      </c>
      <c r="H45" s="618">
        <f>F45/C45</f>
        <v>0</v>
      </c>
      <c r="I45" s="618">
        <v>0</v>
      </c>
      <c r="J45" s="619">
        <f>G45/C45</f>
        <v>0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</row>
    <row r="46" spans="1:49" s="60" customFormat="1" ht="12.75" customHeight="1" x14ac:dyDescent="0.2">
      <c r="A46" s="269">
        <v>323</v>
      </c>
      <c r="B46" s="428" t="s">
        <v>171</v>
      </c>
      <c r="C46" s="516">
        <v>65000</v>
      </c>
      <c r="D46" s="862"/>
      <c r="E46" s="862">
        <f t="shared" si="3"/>
        <v>65000</v>
      </c>
      <c r="F46" s="613"/>
      <c r="G46" s="613"/>
      <c r="H46" s="603"/>
      <c r="I46" s="603"/>
      <c r="J46" s="604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</row>
    <row r="47" spans="1:49" ht="12.75" customHeight="1" x14ac:dyDescent="0.2">
      <c r="A47" s="269">
        <v>323</v>
      </c>
      <c r="B47" s="428" t="s">
        <v>172</v>
      </c>
      <c r="C47" s="516">
        <v>20000</v>
      </c>
      <c r="D47" s="862"/>
      <c r="E47" s="862">
        <f t="shared" si="3"/>
        <v>20000</v>
      </c>
      <c r="F47" s="613"/>
      <c r="G47" s="613"/>
      <c r="H47" s="603"/>
      <c r="I47" s="603"/>
      <c r="J47" s="604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</row>
    <row r="48" spans="1:49" ht="12.75" customHeight="1" x14ac:dyDescent="0.2">
      <c r="A48" s="269">
        <v>323</v>
      </c>
      <c r="B48" s="428" t="s">
        <v>173</v>
      </c>
      <c r="C48" s="516">
        <v>55000</v>
      </c>
      <c r="D48" s="862"/>
      <c r="E48" s="862">
        <f t="shared" si="3"/>
        <v>55000</v>
      </c>
      <c r="F48" s="613"/>
      <c r="G48" s="613"/>
      <c r="H48" s="603"/>
      <c r="I48" s="603"/>
      <c r="J48" s="604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</row>
    <row r="49" spans="1:49" s="60" customFormat="1" ht="12.75" customHeight="1" x14ac:dyDescent="0.2">
      <c r="A49" s="269">
        <v>323</v>
      </c>
      <c r="B49" s="428" t="s">
        <v>481</v>
      </c>
      <c r="C49" s="516">
        <v>15000</v>
      </c>
      <c r="D49" s="862"/>
      <c r="E49" s="862">
        <f t="shared" si="3"/>
        <v>15000</v>
      </c>
      <c r="F49" s="613"/>
      <c r="G49" s="613"/>
      <c r="H49" s="603"/>
      <c r="I49" s="603"/>
      <c r="J49" s="604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</row>
    <row r="50" spans="1:49" s="60" customFormat="1" ht="12.75" customHeight="1" x14ac:dyDescent="0.2">
      <c r="A50" s="280">
        <v>323</v>
      </c>
      <c r="B50" s="431" t="s">
        <v>174</v>
      </c>
      <c r="C50" s="519">
        <v>120000</v>
      </c>
      <c r="D50" s="865">
        <v>0</v>
      </c>
      <c r="E50" s="865">
        <f t="shared" si="3"/>
        <v>120000</v>
      </c>
      <c r="F50" s="617">
        <f>F51+F52+F53+F54</f>
        <v>0</v>
      </c>
      <c r="G50" s="617">
        <f>G51+G52+G53+G54</f>
        <v>0</v>
      </c>
      <c r="H50" s="618">
        <f>F50/C50</f>
        <v>0</v>
      </c>
      <c r="I50" s="618">
        <v>0</v>
      </c>
      <c r="J50" s="619">
        <f>G50/C50</f>
        <v>0</v>
      </c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</row>
    <row r="51" spans="1:49" ht="12.75" customHeight="1" x14ac:dyDescent="0.2">
      <c r="A51" s="269">
        <v>323</v>
      </c>
      <c r="B51" s="428" t="s">
        <v>359</v>
      </c>
      <c r="C51" s="516">
        <v>65000</v>
      </c>
      <c r="D51" s="862"/>
      <c r="E51" s="862">
        <f t="shared" si="3"/>
        <v>65000</v>
      </c>
      <c r="F51" s="613"/>
      <c r="G51" s="613"/>
      <c r="H51" s="603"/>
      <c r="I51" s="603"/>
      <c r="J51" s="604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</row>
    <row r="52" spans="1:49" ht="12.75" customHeight="1" x14ac:dyDescent="0.2">
      <c r="A52" s="269">
        <v>323</v>
      </c>
      <c r="B52" s="428" t="s">
        <v>253</v>
      </c>
      <c r="C52" s="516">
        <v>5000</v>
      </c>
      <c r="D52" s="862"/>
      <c r="E52" s="862">
        <f t="shared" si="3"/>
        <v>5000</v>
      </c>
      <c r="F52" s="613"/>
      <c r="G52" s="613"/>
      <c r="H52" s="603"/>
      <c r="I52" s="603"/>
      <c r="J52" s="604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</row>
    <row r="53" spans="1:49" s="11" customFormat="1" ht="12.75" customHeight="1" x14ac:dyDescent="0.2">
      <c r="A53" s="269">
        <v>323</v>
      </c>
      <c r="B53" s="428" t="s">
        <v>175</v>
      </c>
      <c r="C53" s="516">
        <v>25000</v>
      </c>
      <c r="D53" s="862"/>
      <c r="E53" s="862">
        <f t="shared" si="3"/>
        <v>25000</v>
      </c>
      <c r="F53" s="613"/>
      <c r="G53" s="613"/>
      <c r="H53" s="603"/>
      <c r="I53" s="603"/>
      <c r="J53" s="604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</row>
    <row r="54" spans="1:49" s="11" customFormat="1" ht="12.75" customHeight="1" x14ac:dyDescent="0.2">
      <c r="A54" s="269">
        <v>323</v>
      </c>
      <c r="B54" s="428" t="s">
        <v>254</v>
      </c>
      <c r="C54" s="516">
        <v>25000</v>
      </c>
      <c r="D54" s="862"/>
      <c r="E54" s="862">
        <f t="shared" si="3"/>
        <v>25000</v>
      </c>
      <c r="F54" s="613"/>
      <c r="G54" s="613"/>
      <c r="H54" s="603"/>
      <c r="I54" s="603"/>
      <c r="J54" s="604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</row>
    <row r="55" spans="1:49" ht="12.75" customHeight="1" x14ac:dyDescent="0.2">
      <c r="A55" s="280">
        <v>323</v>
      </c>
      <c r="B55" s="431" t="s">
        <v>176</v>
      </c>
      <c r="C55" s="519">
        <v>205000</v>
      </c>
      <c r="D55" s="865">
        <f>D57</f>
        <v>5000</v>
      </c>
      <c r="E55" s="865">
        <f t="shared" si="3"/>
        <v>210000</v>
      </c>
      <c r="F55" s="617">
        <f>F56+F57+F58+F59+F60</f>
        <v>0</v>
      </c>
      <c r="G55" s="617">
        <f>G56+G57+G58+G59+G60</f>
        <v>0</v>
      </c>
      <c r="H55" s="618">
        <f>F55/C55</f>
        <v>0</v>
      </c>
      <c r="I55" s="618">
        <v>0</v>
      </c>
      <c r="J55" s="619">
        <f>G55/C55</f>
        <v>0</v>
      </c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</row>
    <row r="56" spans="1:49" ht="12.75" customHeight="1" x14ac:dyDescent="0.2">
      <c r="A56" s="270">
        <v>323</v>
      </c>
      <c r="B56" s="432" t="s">
        <v>177</v>
      </c>
      <c r="C56" s="520">
        <v>30000</v>
      </c>
      <c r="D56" s="866"/>
      <c r="E56" s="866">
        <f t="shared" si="3"/>
        <v>30000</v>
      </c>
      <c r="F56" s="613"/>
      <c r="G56" s="613"/>
      <c r="H56" s="603"/>
      <c r="I56" s="603"/>
      <c r="J56" s="604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</row>
    <row r="57" spans="1:49" ht="12.75" customHeight="1" x14ac:dyDescent="0.2">
      <c r="A57" s="270">
        <v>323</v>
      </c>
      <c r="B57" s="432" t="s">
        <v>178</v>
      </c>
      <c r="C57" s="520">
        <v>15000</v>
      </c>
      <c r="D57" s="866">
        <v>5000</v>
      </c>
      <c r="E57" s="866">
        <f t="shared" si="3"/>
        <v>20000</v>
      </c>
      <c r="F57" s="613"/>
      <c r="G57" s="613"/>
      <c r="H57" s="603"/>
      <c r="I57" s="603"/>
      <c r="J57" s="604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</row>
    <row r="58" spans="1:49" ht="12.75" customHeight="1" x14ac:dyDescent="0.2">
      <c r="A58" s="270">
        <v>323</v>
      </c>
      <c r="B58" s="432" t="s">
        <v>256</v>
      </c>
      <c r="C58" s="520">
        <v>130000</v>
      </c>
      <c r="D58" s="866"/>
      <c r="E58" s="866">
        <f t="shared" si="3"/>
        <v>130000</v>
      </c>
      <c r="F58" s="613"/>
      <c r="G58" s="613"/>
      <c r="H58" s="603"/>
      <c r="I58" s="603"/>
      <c r="J58" s="604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</row>
    <row r="59" spans="1:49" ht="12.75" customHeight="1" x14ac:dyDescent="0.2">
      <c r="A59" s="270">
        <v>323</v>
      </c>
      <c r="B59" s="432" t="s">
        <v>356</v>
      </c>
      <c r="C59" s="520">
        <v>10000</v>
      </c>
      <c r="D59" s="866"/>
      <c r="E59" s="866">
        <f t="shared" si="3"/>
        <v>10000</v>
      </c>
      <c r="F59" s="613"/>
      <c r="G59" s="613"/>
      <c r="H59" s="603"/>
      <c r="I59" s="603"/>
      <c r="J59" s="604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</row>
    <row r="60" spans="1:49" ht="12.75" customHeight="1" x14ac:dyDescent="0.2">
      <c r="A60" s="270">
        <v>323</v>
      </c>
      <c r="B60" s="432" t="s">
        <v>355</v>
      </c>
      <c r="C60" s="520">
        <v>20000</v>
      </c>
      <c r="D60" s="866"/>
      <c r="E60" s="866">
        <f t="shared" si="3"/>
        <v>20000</v>
      </c>
      <c r="F60" s="613"/>
      <c r="G60" s="613"/>
      <c r="H60" s="603"/>
      <c r="I60" s="603"/>
      <c r="J60" s="604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</row>
    <row r="61" spans="1:49" ht="12.75" customHeight="1" x14ac:dyDescent="0.2">
      <c r="A61" s="280">
        <v>323</v>
      </c>
      <c r="B61" s="431" t="s">
        <v>143</v>
      </c>
      <c r="C61" s="519">
        <v>440000</v>
      </c>
      <c r="D61" s="865">
        <v>0</v>
      </c>
      <c r="E61" s="865">
        <f t="shared" si="3"/>
        <v>440000</v>
      </c>
      <c r="F61" s="617">
        <f>F62+F63+F64+F65+F66+F67</f>
        <v>0</v>
      </c>
      <c r="G61" s="617">
        <f>G62+G63+G64+G65+G66+G67</f>
        <v>0</v>
      </c>
      <c r="H61" s="618">
        <f>F61/C61</f>
        <v>0</v>
      </c>
      <c r="I61" s="618">
        <v>0</v>
      </c>
      <c r="J61" s="619">
        <f>G61/C61</f>
        <v>0</v>
      </c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</row>
    <row r="62" spans="1:49" s="67" customFormat="1" ht="12.75" customHeight="1" x14ac:dyDescent="0.2">
      <c r="A62" s="270">
        <v>323</v>
      </c>
      <c r="B62" s="432" t="s">
        <v>179</v>
      </c>
      <c r="C62" s="520">
        <v>30000</v>
      </c>
      <c r="D62" s="866"/>
      <c r="E62" s="866">
        <f t="shared" ref="E62:E93" si="4">C62+D62</f>
        <v>30000</v>
      </c>
      <c r="F62" s="613"/>
      <c r="G62" s="613"/>
      <c r="H62" s="603"/>
      <c r="I62" s="603"/>
      <c r="J62" s="604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</row>
    <row r="63" spans="1:49" ht="12.75" customHeight="1" x14ac:dyDescent="0.2">
      <c r="A63" s="270">
        <v>323</v>
      </c>
      <c r="B63" s="432" t="s">
        <v>257</v>
      </c>
      <c r="C63" s="520">
        <v>10000</v>
      </c>
      <c r="D63" s="866"/>
      <c r="E63" s="866">
        <f t="shared" si="4"/>
        <v>10000</v>
      </c>
      <c r="F63" s="613"/>
      <c r="G63" s="613"/>
      <c r="H63" s="603"/>
      <c r="I63" s="603"/>
      <c r="J63" s="604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</row>
    <row r="64" spans="1:49" s="67" customFormat="1" ht="12.75" customHeight="1" x14ac:dyDescent="0.2">
      <c r="A64" s="270">
        <v>323</v>
      </c>
      <c r="B64" s="432" t="s">
        <v>180</v>
      </c>
      <c r="C64" s="520">
        <v>30000</v>
      </c>
      <c r="D64" s="866"/>
      <c r="E64" s="866">
        <f t="shared" si="4"/>
        <v>30000</v>
      </c>
      <c r="F64" s="613"/>
      <c r="G64" s="613"/>
      <c r="H64" s="603"/>
      <c r="I64" s="603"/>
      <c r="J64" s="604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</row>
    <row r="65" spans="1:49" s="67" customFormat="1" ht="12.75" customHeight="1" x14ac:dyDescent="0.2">
      <c r="A65" s="270">
        <v>323</v>
      </c>
      <c r="B65" s="432" t="s">
        <v>181</v>
      </c>
      <c r="C65" s="520">
        <v>50000</v>
      </c>
      <c r="D65" s="866"/>
      <c r="E65" s="866">
        <f t="shared" si="4"/>
        <v>50000</v>
      </c>
      <c r="F65" s="613"/>
      <c r="G65" s="613"/>
      <c r="H65" s="603"/>
      <c r="I65" s="603"/>
      <c r="J65" s="604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</row>
    <row r="66" spans="1:49" s="67" customFormat="1" ht="12.75" customHeight="1" x14ac:dyDescent="0.2">
      <c r="A66" s="270">
        <v>323</v>
      </c>
      <c r="B66" s="432" t="s">
        <v>182</v>
      </c>
      <c r="C66" s="520">
        <v>20000</v>
      </c>
      <c r="D66" s="866"/>
      <c r="E66" s="866">
        <f t="shared" si="4"/>
        <v>20000</v>
      </c>
      <c r="F66" s="613"/>
      <c r="G66" s="613"/>
      <c r="H66" s="603"/>
      <c r="I66" s="603"/>
      <c r="J66" s="604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</row>
    <row r="67" spans="1:49" ht="12.75" customHeight="1" x14ac:dyDescent="0.2">
      <c r="A67" s="270">
        <v>323</v>
      </c>
      <c r="B67" s="432" t="s">
        <v>183</v>
      </c>
      <c r="C67" s="520">
        <v>300000</v>
      </c>
      <c r="D67" s="866"/>
      <c r="E67" s="866">
        <f t="shared" si="4"/>
        <v>300000</v>
      </c>
      <c r="F67" s="613"/>
      <c r="G67" s="613"/>
      <c r="H67" s="603"/>
      <c r="I67" s="603"/>
      <c r="J67" s="604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</row>
    <row r="68" spans="1:49" ht="12.75" customHeight="1" x14ac:dyDescent="0.2">
      <c r="A68" s="280">
        <v>323</v>
      </c>
      <c r="B68" s="431" t="s">
        <v>144</v>
      </c>
      <c r="C68" s="519">
        <v>50000</v>
      </c>
      <c r="D68" s="865">
        <v>0</v>
      </c>
      <c r="E68" s="865">
        <f t="shared" si="4"/>
        <v>50000</v>
      </c>
      <c r="F68" s="617">
        <f>F69+F70</f>
        <v>0</v>
      </c>
      <c r="G68" s="617">
        <f>G69+G70</f>
        <v>0</v>
      </c>
      <c r="H68" s="618">
        <f>F68/C68</f>
        <v>0</v>
      </c>
      <c r="I68" s="618">
        <v>0</v>
      </c>
      <c r="J68" s="619">
        <f>G68/C68</f>
        <v>0</v>
      </c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</row>
    <row r="69" spans="1:49" ht="12.75" customHeight="1" x14ac:dyDescent="0.2">
      <c r="A69" s="270">
        <v>323</v>
      </c>
      <c r="B69" s="432" t="s">
        <v>184</v>
      </c>
      <c r="C69" s="520">
        <v>25000</v>
      </c>
      <c r="D69" s="866"/>
      <c r="E69" s="866">
        <f t="shared" si="4"/>
        <v>25000</v>
      </c>
      <c r="F69" s="613"/>
      <c r="G69" s="613"/>
      <c r="H69" s="603"/>
      <c r="I69" s="603"/>
      <c r="J69" s="604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</row>
    <row r="70" spans="1:49" ht="12.75" customHeight="1" x14ac:dyDescent="0.2">
      <c r="A70" s="270">
        <v>323</v>
      </c>
      <c r="B70" s="432" t="s">
        <v>185</v>
      </c>
      <c r="C70" s="520">
        <v>25000</v>
      </c>
      <c r="D70" s="866"/>
      <c r="E70" s="866">
        <f t="shared" si="4"/>
        <v>25000</v>
      </c>
      <c r="F70" s="613"/>
      <c r="G70" s="613"/>
      <c r="H70" s="603"/>
      <c r="I70" s="603"/>
      <c r="J70" s="604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</row>
    <row r="71" spans="1:49" ht="12.75" customHeight="1" x14ac:dyDescent="0.2">
      <c r="A71" s="280">
        <v>323</v>
      </c>
      <c r="B71" s="431" t="s">
        <v>145</v>
      </c>
      <c r="C71" s="519">
        <v>172000</v>
      </c>
      <c r="D71" s="865">
        <v>0</v>
      </c>
      <c r="E71" s="865">
        <f t="shared" si="4"/>
        <v>172000</v>
      </c>
      <c r="F71" s="617">
        <f>F72+F73+F74</f>
        <v>0</v>
      </c>
      <c r="G71" s="617">
        <f>G72+G73+G74</f>
        <v>0</v>
      </c>
      <c r="H71" s="618">
        <f>F71/C71</f>
        <v>0</v>
      </c>
      <c r="I71" s="618">
        <v>0</v>
      </c>
      <c r="J71" s="619">
        <f>G71/C71</f>
        <v>0</v>
      </c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</row>
    <row r="72" spans="1:49" ht="12.75" customHeight="1" x14ac:dyDescent="0.2">
      <c r="A72" s="270">
        <v>323</v>
      </c>
      <c r="B72" s="432" t="s">
        <v>186</v>
      </c>
      <c r="C72" s="520">
        <v>150000</v>
      </c>
      <c r="D72" s="866"/>
      <c r="E72" s="866">
        <f t="shared" si="4"/>
        <v>150000</v>
      </c>
      <c r="F72" s="613"/>
      <c r="G72" s="613"/>
      <c r="H72" s="603"/>
      <c r="I72" s="603"/>
      <c r="J72" s="604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</row>
    <row r="73" spans="1:49" ht="12.75" customHeight="1" x14ac:dyDescent="0.2">
      <c r="A73" s="270">
        <v>323</v>
      </c>
      <c r="B73" s="432" t="s">
        <v>354</v>
      </c>
      <c r="C73" s="520">
        <v>2000</v>
      </c>
      <c r="D73" s="866"/>
      <c r="E73" s="866">
        <f t="shared" si="4"/>
        <v>2000</v>
      </c>
      <c r="F73" s="613"/>
      <c r="G73" s="613"/>
      <c r="H73" s="603"/>
      <c r="I73" s="603"/>
      <c r="J73" s="604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</row>
    <row r="74" spans="1:49" ht="12.75" customHeight="1" x14ac:dyDescent="0.2">
      <c r="A74" s="270">
        <v>323</v>
      </c>
      <c r="B74" s="432" t="s">
        <v>187</v>
      </c>
      <c r="C74" s="520">
        <v>20000</v>
      </c>
      <c r="D74" s="866"/>
      <c r="E74" s="866">
        <f t="shared" si="4"/>
        <v>20000</v>
      </c>
      <c r="F74" s="613"/>
      <c r="G74" s="613"/>
      <c r="H74" s="603"/>
      <c r="I74" s="603"/>
      <c r="J74" s="604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</row>
    <row r="75" spans="1:49" s="60" customFormat="1" ht="12.75" customHeight="1" x14ac:dyDescent="0.2">
      <c r="A75" s="281">
        <v>324</v>
      </c>
      <c r="B75" s="433" t="s">
        <v>188</v>
      </c>
      <c r="C75" s="521">
        <v>3000</v>
      </c>
      <c r="D75" s="867">
        <v>0</v>
      </c>
      <c r="E75" s="867">
        <f t="shared" si="4"/>
        <v>3000</v>
      </c>
      <c r="F75" s="610">
        <f>F76+F77</f>
        <v>0</v>
      </c>
      <c r="G75" s="610">
        <f>G76+G77</f>
        <v>0</v>
      </c>
      <c r="H75" s="611">
        <f>F75/C75</f>
        <v>0</v>
      </c>
      <c r="I75" s="611">
        <v>0</v>
      </c>
      <c r="J75" s="612">
        <f>G75/C75</f>
        <v>0</v>
      </c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</row>
    <row r="76" spans="1:49" ht="12.75" customHeight="1" x14ac:dyDescent="0.2">
      <c r="A76" s="270">
        <v>324</v>
      </c>
      <c r="B76" s="432" t="s">
        <v>189</v>
      </c>
      <c r="C76" s="520">
        <v>2000</v>
      </c>
      <c r="D76" s="866"/>
      <c r="E76" s="866">
        <f t="shared" si="4"/>
        <v>2000</v>
      </c>
      <c r="F76" s="613"/>
      <c r="G76" s="613"/>
      <c r="H76" s="603"/>
      <c r="I76" s="603"/>
      <c r="J76" s="604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</row>
    <row r="77" spans="1:49" ht="12.75" customHeight="1" x14ac:dyDescent="0.2">
      <c r="A77" s="270">
        <v>324</v>
      </c>
      <c r="B77" s="432" t="s">
        <v>190</v>
      </c>
      <c r="C77" s="520">
        <v>1000</v>
      </c>
      <c r="D77" s="866"/>
      <c r="E77" s="866">
        <f t="shared" si="4"/>
        <v>1000</v>
      </c>
      <c r="F77" s="613"/>
      <c r="G77" s="613"/>
      <c r="H77" s="603"/>
      <c r="I77" s="603"/>
      <c r="J77" s="604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</row>
    <row r="78" spans="1:49" ht="12.75" customHeight="1" x14ac:dyDescent="0.2">
      <c r="A78" s="268">
        <v>329</v>
      </c>
      <c r="B78" s="433" t="s">
        <v>34</v>
      </c>
      <c r="C78" s="521">
        <v>205500</v>
      </c>
      <c r="D78" s="867">
        <v>0</v>
      </c>
      <c r="E78" s="867">
        <f t="shared" si="4"/>
        <v>205500</v>
      </c>
      <c r="F78" s="610">
        <f>F79+F83+F85+F90+F92</f>
        <v>0</v>
      </c>
      <c r="G78" s="610">
        <f>G79+G83+G85+G90+G92</f>
        <v>0</v>
      </c>
      <c r="H78" s="611">
        <f>F78/C78</f>
        <v>0</v>
      </c>
      <c r="I78" s="611">
        <v>0</v>
      </c>
      <c r="J78" s="612">
        <f>G78/C78</f>
        <v>0</v>
      </c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</row>
    <row r="79" spans="1:49" s="60" customFormat="1" ht="12.75" customHeight="1" x14ac:dyDescent="0.2">
      <c r="A79" s="280">
        <v>329</v>
      </c>
      <c r="B79" s="430" t="s">
        <v>146</v>
      </c>
      <c r="C79" s="518">
        <v>37500</v>
      </c>
      <c r="D79" s="864">
        <v>0</v>
      </c>
      <c r="E79" s="864">
        <f t="shared" si="4"/>
        <v>37500</v>
      </c>
      <c r="F79" s="617">
        <f>F80+F81+F82</f>
        <v>0</v>
      </c>
      <c r="G79" s="617">
        <f>G80+G81+G82</f>
        <v>0</v>
      </c>
      <c r="H79" s="618">
        <f>F79/C79</f>
        <v>0</v>
      </c>
      <c r="I79" s="618">
        <v>0</v>
      </c>
      <c r="J79" s="619">
        <f>G79/C79</f>
        <v>0</v>
      </c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</row>
    <row r="80" spans="1:49" s="60" customFormat="1" ht="12.75" customHeight="1" x14ac:dyDescent="0.2">
      <c r="A80" s="270">
        <v>329</v>
      </c>
      <c r="B80" s="424" t="s">
        <v>191</v>
      </c>
      <c r="C80" s="511">
        <v>2500</v>
      </c>
      <c r="D80" s="730"/>
      <c r="E80" s="730">
        <f t="shared" si="4"/>
        <v>2500</v>
      </c>
      <c r="F80" s="613"/>
      <c r="G80" s="613"/>
      <c r="H80" s="603"/>
      <c r="I80" s="603"/>
      <c r="J80" s="604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</row>
    <row r="81" spans="1:49" ht="12.75" customHeight="1" x14ac:dyDescent="0.2">
      <c r="A81" s="270">
        <v>329</v>
      </c>
      <c r="B81" s="432" t="s">
        <v>192</v>
      </c>
      <c r="C81" s="520">
        <v>15000</v>
      </c>
      <c r="D81" s="866"/>
      <c r="E81" s="866">
        <f t="shared" si="4"/>
        <v>15000</v>
      </c>
      <c r="F81" s="613"/>
      <c r="G81" s="613"/>
      <c r="H81" s="603"/>
      <c r="I81" s="603"/>
      <c r="J81" s="604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</row>
    <row r="82" spans="1:49" ht="12.75" customHeight="1" x14ac:dyDescent="0.2">
      <c r="A82" s="270">
        <v>329</v>
      </c>
      <c r="B82" s="424" t="s">
        <v>193</v>
      </c>
      <c r="C82" s="511">
        <v>20000</v>
      </c>
      <c r="D82" s="730"/>
      <c r="E82" s="730">
        <f t="shared" si="4"/>
        <v>20000</v>
      </c>
      <c r="F82" s="613"/>
      <c r="G82" s="613"/>
      <c r="H82" s="603"/>
      <c r="I82" s="603"/>
      <c r="J82" s="604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</row>
    <row r="83" spans="1:49" ht="12.75" customHeight="1" x14ac:dyDescent="0.2">
      <c r="A83" s="280">
        <v>329</v>
      </c>
      <c r="B83" s="430" t="s">
        <v>136</v>
      </c>
      <c r="C83" s="518">
        <v>60000</v>
      </c>
      <c r="D83" s="864">
        <v>0</v>
      </c>
      <c r="E83" s="864">
        <f t="shared" si="4"/>
        <v>60000</v>
      </c>
      <c r="F83" s="617">
        <f>F84</f>
        <v>0</v>
      </c>
      <c r="G83" s="617">
        <f>G84</f>
        <v>0</v>
      </c>
      <c r="H83" s="618">
        <f>F83/C83</f>
        <v>0</v>
      </c>
      <c r="I83" s="618">
        <v>0</v>
      </c>
      <c r="J83" s="619">
        <f>G83/C83</f>
        <v>0</v>
      </c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</row>
    <row r="84" spans="1:49" s="60" customFormat="1" ht="12.75" customHeight="1" x14ac:dyDescent="0.2">
      <c r="A84" s="270">
        <v>329</v>
      </c>
      <c r="B84" s="424" t="s">
        <v>136</v>
      </c>
      <c r="C84" s="511">
        <v>60000</v>
      </c>
      <c r="D84" s="730"/>
      <c r="E84" s="730">
        <f t="shared" si="4"/>
        <v>60000</v>
      </c>
      <c r="F84" s="613"/>
      <c r="G84" s="613"/>
      <c r="H84" s="603"/>
      <c r="I84" s="603"/>
      <c r="J84" s="604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</row>
    <row r="85" spans="1:49" s="60" customFormat="1" ht="12.75" customHeight="1" x14ac:dyDescent="0.2">
      <c r="A85" s="280">
        <v>329</v>
      </c>
      <c r="B85" s="430" t="s">
        <v>194</v>
      </c>
      <c r="C85" s="518">
        <v>8000</v>
      </c>
      <c r="D85" s="864">
        <v>0</v>
      </c>
      <c r="E85" s="864">
        <f t="shared" si="4"/>
        <v>8000</v>
      </c>
      <c r="F85" s="617">
        <f>F86+F87+F88+F89</f>
        <v>0</v>
      </c>
      <c r="G85" s="617">
        <f>G86+G87+G88+G89</f>
        <v>0</v>
      </c>
      <c r="H85" s="618">
        <f>F85/C85</f>
        <v>0</v>
      </c>
      <c r="I85" s="618">
        <v>0</v>
      </c>
      <c r="J85" s="619">
        <f>G85/C85</f>
        <v>0</v>
      </c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</row>
    <row r="86" spans="1:49" ht="12.75" customHeight="1" x14ac:dyDescent="0.2">
      <c r="A86" s="270">
        <v>329</v>
      </c>
      <c r="B86" s="424" t="s">
        <v>195</v>
      </c>
      <c r="C86" s="511">
        <v>2000</v>
      </c>
      <c r="D86" s="730"/>
      <c r="E86" s="730">
        <f t="shared" si="4"/>
        <v>2000</v>
      </c>
      <c r="F86" s="613"/>
      <c r="G86" s="613"/>
      <c r="H86" s="603"/>
      <c r="I86" s="603"/>
      <c r="J86" s="604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</row>
    <row r="87" spans="1:49" ht="12.75" customHeight="1" x14ac:dyDescent="0.2">
      <c r="A87" s="270">
        <v>329</v>
      </c>
      <c r="B87" s="424" t="s">
        <v>196</v>
      </c>
      <c r="C87" s="511">
        <v>2000</v>
      </c>
      <c r="D87" s="730"/>
      <c r="E87" s="730">
        <f t="shared" si="4"/>
        <v>2000</v>
      </c>
      <c r="F87" s="613"/>
      <c r="G87" s="613"/>
      <c r="H87" s="603"/>
      <c r="I87" s="603"/>
      <c r="J87" s="604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</row>
    <row r="88" spans="1:49" ht="12.75" customHeight="1" x14ac:dyDescent="0.2">
      <c r="A88" s="270">
        <v>329</v>
      </c>
      <c r="B88" s="424" t="s">
        <v>197</v>
      </c>
      <c r="C88" s="511">
        <v>2000</v>
      </c>
      <c r="D88" s="730"/>
      <c r="E88" s="730">
        <f t="shared" si="4"/>
        <v>2000</v>
      </c>
      <c r="F88" s="613"/>
      <c r="G88" s="613"/>
      <c r="H88" s="603"/>
      <c r="I88" s="603"/>
      <c r="J88" s="604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</row>
    <row r="89" spans="1:49" ht="12.75" customHeight="1" x14ac:dyDescent="0.2">
      <c r="A89" s="270">
        <v>329</v>
      </c>
      <c r="B89" s="424" t="s">
        <v>198</v>
      </c>
      <c r="C89" s="511">
        <v>2000</v>
      </c>
      <c r="D89" s="730"/>
      <c r="E89" s="730">
        <f t="shared" si="4"/>
        <v>2000</v>
      </c>
      <c r="F89" s="613"/>
      <c r="G89" s="613"/>
      <c r="H89" s="603"/>
      <c r="I89" s="603"/>
      <c r="J89" s="604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</row>
    <row r="90" spans="1:49" s="60" customFormat="1" ht="12.75" customHeight="1" x14ac:dyDescent="0.2">
      <c r="A90" s="280">
        <v>329</v>
      </c>
      <c r="B90" s="430" t="s">
        <v>199</v>
      </c>
      <c r="C90" s="518">
        <v>10000</v>
      </c>
      <c r="D90" s="864">
        <v>0</v>
      </c>
      <c r="E90" s="864">
        <f t="shared" si="4"/>
        <v>10000</v>
      </c>
      <c r="F90" s="617">
        <f>F91</f>
        <v>0</v>
      </c>
      <c r="G90" s="617">
        <f>G91</f>
        <v>0</v>
      </c>
      <c r="H90" s="618">
        <f>F90/C90</f>
        <v>0</v>
      </c>
      <c r="I90" s="618">
        <v>0</v>
      </c>
      <c r="J90" s="619">
        <f>G90/C90</f>
        <v>0</v>
      </c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</row>
    <row r="91" spans="1:49" ht="12.75" customHeight="1" x14ac:dyDescent="0.2">
      <c r="A91" s="270">
        <v>329</v>
      </c>
      <c r="B91" s="424" t="s">
        <v>199</v>
      </c>
      <c r="C91" s="511">
        <v>10000</v>
      </c>
      <c r="D91" s="730"/>
      <c r="E91" s="730">
        <f t="shared" si="4"/>
        <v>10000</v>
      </c>
      <c r="F91" s="613"/>
      <c r="G91" s="613"/>
      <c r="H91" s="603"/>
      <c r="I91" s="603"/>
      <c r="J91" s="604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</row>
    <row r="92" spans="1:49" s="11" customFormat="1" ht="12.75" customHeight="1" x14ac:dyDescent="0.2">
      <c r="A92" s="280">
        <v>329</v>
      </c>
      <c r="B92" s="430" t="s">
        <v>34</v>
      </c>
      <c r="C92" s="518">
        <v>90000</v>
      </c>
      <c r="D92" s="864">
        <v>0</v>
      </c>
      <c r="E92" s="864">
        <f t="shared" si="4"/>
        <v>90000</v>
      </c>
      <c r="F92" s="617">
        <f>F93</f>
        <v>0</v>
      </c>
      <c r="G92" s="617">
        <f>G93</f>
        <v>0</v>
      </c>
      <c r="H92" s="618">
        <f>F92/C92</f>
        <v>0</v>
      </c>
      <c r="I92" s="618">
        <v>0</v>
      </c>
      <c r="J92" s="619">
        <f>G92/C92</f>
        <v>0</v>
      </c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</row>
    <row r="93" spans="1:49" s="11" customFormat="1" ht="12.75" customHeight="1" x14ac:dyDescent="0.2">
      <c r="A93" s="282">
        <v>329</v>
      </c>
      <c r="B93" s="424" t="s">
        <v>34</v>
      </c>
      <c r="C93" s="511">
        <v>90000</v>
      </c>
      <c r="D93" s="730"/>
      <c r="E93" s="730">
        <f t="shared" si="4"/>
        <v>90000</v>
      </c>
      <c r="F93" s="613"/>
      <c r="G93" s="613"/>
      <c r="H93" s="603"/>
      <c r="I93" s="603"/>
      <c r="J93" s="604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</row>
    <row r="94" spans="1:49" s="18" customFormat="1" ht="15" customHeight="1" x14ac:dyDescent="0.2">
      <c r="A94" s="283" t="s">
        <v>314</v>
      </c>
      <c r="B94" s="434" t="s">
        <v>35</v>
      </c>
      <c r="C94" s="584">
        <v>196000</v>
      </c>
      <c r="D94" s="868">
        <f>D97</f>
        <v>10000</v>
      </c>
      <c r="E94" s="868">
        <f t="shared" ref="E94" si="5">C94+D94</f>
        <v>206000</v>
      </c>
      <c r="F94" s="593">
        <v>35000</v>
      </c>
      <c r="G94" s="593">
        <v>40000</v>
      </c>
      <c r="H94" s="637">
        <f>F94/C94</f>
        <v>0.17857142857142858</v>
      </c>
      <c r="I94" s="637">
        <f>G94/F94</f>
        <v>1.1428571428571428</v>
      </c>
      <c r="J94" s="638">
        <f>G94/C94</f>
        <v>0.20408163265306123</v>
      </c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</row>
    <row r="95" spans="1:49" s="18" customFormat="1" ht="15" customHeight="1" x14ac:dyDescent="0.2">
      <c r="A95" s="284"/>
      <c r="B95" s="380" t="s">
        <v>150</v>
      </c>
      <c r="C95" s="585"/>
      <c r="D95" s="869"/>
      <c r="E95" s="869"/>
      <c r="F95" s="589"/>
      <c r="G95" s="589"/>
      <c r="H95" s="590"/>
      <c r="I95" s="590"/>
      <c r="J95" s="591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</row>
    <row r="96" spans="1:49" s="58" customFormat="1" ht="12.75" customHeight="1" x14ac:dyDescent="0.2">
      <c r="A96" s="285" t="s">
        <v>151</v>
      </c>
      <c r="B96" s="435" t="s">
        <v>129</v>
      </c>
      <c r="C96" s="511"/>
      <c r="D96" s="730"/>
      <c r="E96" s="730"/>
      <c r="F96" s="613"/>
      <c r="G96" s="613"/>
      <c r="H96" s="603"/>
      <c r="I96" s="603"/>
      <c r="J96" s="604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</row>
    <row r="97" spans="1:49" s="18" customFormat="1" ht="12.75" customHeight="1" x14ac:dyDescent="0.2">
      <c r="A97" s="286">
        <v>3</v>
      </c>
      <c r="B97" s="420" t="s">
        <v>68</v>
      </c>
      <c r="C97" s="507">
        <v>196000</v>
      </c>
      <c r="D97" s="855">
        <f>D99</f>
        <v>10000</v>
      </c>
      <c r="E97" s="855">
        <f t="shared" ref="E97:E105" si="6">C97+D97</f>
        <v>206000</v>
      </c>
      <c r="F97" s="620">
        <f t="shared" ref="F97:G98" si="7">F98</f>
        <v>0</v>
      </c>
      <c r="G97" s="620">
        <f t="shared" si="7"/>
        <v>0</v>
      </c>
      <c r="H97" s="639">
        <f>F97/C97</f>
        <v>0</v>
      </c>
      <c r="I97" s="639">
        <v>0</v>
      </c>
      <c r="J97" s="640">
        <f>G97/C97</f>
        <v>0</v>
      </c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</row>
    <row r="98" spans="1:49" s="18" customFormat="1" ht="12.75" customHeight="1" x14ac:dyDescent="0.2">
      <c r="A98" s="287">
        <v>34</v>
      </c>
      <c r="B98" s="436" t="s">
        <v>35</v>
      </c>
      <c r="C98" s="508">
        <v>196000</v>
      </c>
      <c r="D98" s="856">
        <f>D99</f>
        <v>10000</v>
      </c>
      <c r="E98" s="856">
        <f t="shared" si="6"/>
        <v>206000</v>
      </c>
      <c r="F98" s="621">
        <f t="shared" si="7"/>
        <v>0</v>
      </c>
      <c r="G98" s="621">
        <f t="shared" si="7"/>
        <v>0</v>
      </c>
      <c r="H98" s="641">
        <f>F98/C98</f>
        <v>0</v>
      </c>
      <c r="I98" s="641">
        <v>0</v>
      </c>
      <c r="J98" s="642">
        <f>G98/C98</f>
        <v>0</v>
      </c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</row>
    <row r="99" spans="1:49" s="18" customFormat="1" ht="12.75" customHeight="1" x14ac:dyDescent="0.2">
      <c r="A99" s="288">
        <v>343</v>
      </c>
      <c r="B99" s="422" t="s">
        <v>36</v>
      </c>
      <c r="C99" s="509">
        <v>196000</v>
      </c>
      <c r="D99" s="857">
        <f>D100</f>
        <v>10000</v>
      </c>
      <c r="E99" s="857">
        <f t="shared" si="6"/>
        <v>206000</v>
      </c>
      <c r="F99" s="610"/>
      <c r="G99" s="610"/>
      <c r="H99" s="611">
        <f>F99/C99</f>
        <v>0</v>
      </c>
      <c r="I99" s="611">
        <v>0</v>
      </c>
      <c r="J99" s="612">
        <f>G99/C99</f>
        <v>0</v>
      </c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</row>
    <row r="100" spans="1:49" s="18" customFormat="1" ht="12.75" customHeight="1" x14ac:dyDescent="0.2">
      <c r="A100" s="289">
        <v>343</v>
      </c>
      <c r="B100" s="437" t="s">
        <v>135</v>
      </c>
      <c r="C100" s="511">
        <v>40000</v>
      </c>
      <c r="D100" s="730">
        <v>10000</v>
      </c>
      <c r="E100" s="730">
        <f t="shared" si="6"/>
        <v>50000</v>
      </c>
      <c r="F100" s="613"/>
      <c r="G100" s="613"/>
      <c r="H100" s="603"/>
      <c r="I100" s="603"/>
      <c r="J100" s="604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</row>
    <row r="101" spans="1:49" s="18" customFormat="1" ht="12.75" customHeight="1" x14ac:dyDescent="0.2">
      <c r="A101" s="289">
        <v>343</v>
      </c>
      <c r="B101" s="437" t="s">
        <v>259</v>
      </c>
      <c r="C101" s="511">
        <v>3000</v>
      </c>
      <c r="D101" s="730"/>
      <c r="E101" s="730">
        <f t="shared" si="6"/>
        <v>3000</v>
      </c>
      <c r="F101" s="613"/>
      <c r="G101" s="613"/>
      <c r="H101" s="603"/>
      <c r="I101" s="603"/>
      <c r="J101" s="604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</row>
    <row r="102" spans="1:49" s="18" customFormat="1" ht="12.75" customHeight="1" x14ac:dyDescent="0.2">
      <c r="A102" s="289">
        <v>343</v>
      </c>
      <c r="B102" s="437" t="s">
        <v>258</v>
      </c>
      <c r="C102" s="511">
        <v>8000</v>
      </c>
      <c r="D102" s="730"/>
      <c r="E102" s="730">
        <f t="shared" si="6"/>
        <v>8000</v>
      </c>
      <c r="F102" s="613"/>
      <c r="G102" s="613"/>
      <c r="H102" s="603"/>
      <c r="I102" s="603"/>
      <c r="J102" s="604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</row>
    <row r="103" spans="1:49" s="18" customFormat="1" ht="12.75" customHeight="1" x14ac:dyDescent="0.2">
      <c r="A103" s="927">
        <v>343</v>
      </c>
      <c r="B103" s="437" t="s">
        <v>200</v>
      </c>
      <c r="C103" s="730">
        <v>45000</v>
      </c>
      <c r="D103" s="730"/>
      <c r="E103" s="730">
        <f t="shared" si="6"/>
        <v>45000</v>
      </c>
      <c r="F103" s="731"/>
      <c r="G103" s="731"/>
      <c r="H103" s="732"/>
      <c r="I103" s="732"/>
      <c r="J103" s="92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</row>
    <row r="104" spans="1:49" s="18" customFormat="1" ht="12.75" customHeight="1" x14ac:dyDescent="0.2">
      <c r="A104" s="289">
        <v>343</v>
      </c>
      <c r="B104" s="437" t="s">
        <v>455</v>
      </c>
      <c r="C104" s="511">
        <v>100000</v>
      </c>
      <c r="D104" s="730"/>
      <c r="E104" s="730">
        <f t="shared" si="6"/>
        <v>100000</v>
      </c>
      <c r="F104" s="613"/>
      <c r="G104" s="613"/>
      <c r="H104" s="603"/>
      <c r="I104" s="603"/>
      <c r="J104" s="604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</row>
    <row r="105" spans="1:49" s="18" customFormat="1" ht="15" customHeight="1" x14ac:dyDescent="0.2">
      <c r="A105" s="290" t="s">
        <v>147</v>
      </c>
      <c r="B105" s="379" t="s">
        <v>152</v>
      </c>
      <c r="C105" s="522">
        <v>450000</v>
      </c>
      <c r="D105" s="870">
        <f>D108</f>
        <v>0</v>
      </c>
      <c r="E105" s="870">
        <f t="shared" si="6"/>
        <v>450000</v>
      </c>
      <c r="F105" s="588">
        <v>50000</v>
      </c>
      <c r="G105" s="588">
        <v>100000</v>
      </c>
      <c r="H105" s="637">
        <f>F105/C105</f>
        <v>0.1111111111111111</v>
      </c>
      <c r="I105" s="637">
        <f>G105/F105</f>
        <v>2</v>
      </c>
      <c r="J105" s="638">
        <f>G105/C105</f>
        <v>0.22222222222222221</v>
      </c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</row>
    <row r="106" spans="1:49" s="58" customFormat="1" ht="15" customHeight="1" x14ac:dyDescent="0.2">
      <c r="A106" s="291" t="s">
        <v>289</v>
      </c>
      <c r="B106" s="380" t="s">
        <v>150</v>
      </c>
      <c r="C106" s="505"/>
      <c r="D106" s="853"/>
      <c r="E106" s="853"/>
      <c r="F106" s="587"/>
      <c r="G106" s="587"/>
      <c r="H106" s="590"/>
      <c r="I106" s="590"/>
      <c r="J106" s="591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</row>
    <row r="107" spans="1:49" s="18" customFormat="1" ht="12.75" customHeight="1" x14ac:dyDescent="0.2">
      <c r="A107" s="292" t="s">
        <v>102</v>
      </c>
      <c r="B107" s="438" t="s">
        <v>129</v>
      </c>
      <c r="C107" s="506"/>
      <c r="D107" s="854"/>
      <c r="E107" s="854"/>
      <c r="F107" s="602"/>
      <c r="G107" s="602"/>
      <c r="H107" s="603"/>
      <c r="I107" s="603"/>
      <c r="J107" s="604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</row>
    <row r="108" spans="1:49" s="18" customFormat="1" ht="12.75" customHeight="1" x14ac:dyDescent="0.2">
      <c r="A108" s="293">
        <v>4</v>
      </c>
      <c r="B108" s="439" t="s">
        <v>137</v>
      </c>
      <c r="C108" s="523">
        <v>450000</v>
      </c>
      <c r="D108" s="871">
        <v>0</v>
      </c>
      <c r="E108" s="871">
        <f t="shared" ref="E108:E116" si="8">C108+D108</f>
        <v>450000</v>
      </c>
      <c r="F108" s="620"/>
      <c r="G108" s="620"/>
      <c r="H108" s="639">
        <f>F108/C108</f>
        <v>0</v>
      </c>
      <c r="I108" s="639">
        <v>0</v>
      </c>
      <c r="J108" s="640">
        <f>G108/C108</f>
        <v>0</v>
      </c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</row>
    <row r="109" spans="1:49" s="18" customFormat="1" ht="12.75" customHeight="1" x14ac:dyDescent="0.2">
      <c r="A109" s="294">
        <v>41</v>
      </c>
      <c r="B109" s="440" t="s">
        <v>148</v>
      </c>
      <c r="C109" s="508">
        <v>450000</v>
      </c>
      <c r="D109" s="856">
        <v>0</v>
      </c>
      <c r="E109" s="856">
        <f t="shared" si="8"/>
        <v>450000</v>
      </c>
      <c r="F109" s="621">
        <f>F110</f>
        <v>0</v>
      </c>
      <c r="G109" s="621">
        <f>G110</f>
        <v>0</v>
      </c>
      <c r="H109" s="641">
        <f>F109/C109</f>
        <v>0</v>
      </c>
      <c r="I109" s="641">
        <v>0</v>
      </c>
      <c r="J109" s="642">
        <f>G109/C109</f>
        <v>0</v>
      </c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</row>
    <row r="110" spans="1:49" s="58" customFormat="1" ht="12.75" customHeight="1" x14ac:dyDescent="0.2">
      <c r="A110" s="295">
        <v>412</v>
      </c>
      <c r="B110" s="426" t="s">
        <v>65</v>
      </c>
      <c r="C110" s="524">
        <v>450000</v>
      </c>
      <c r="D110" s="872">
        <f>D112+D114+D115</f>
        <v>0</v>
      </c>
      <c r="E110" s="872">
        <f t="shared" si="8"/>
        <v>450000</v>
      </c>
      <c r="F110" s="610">
        <f>F111+F112+F113</f>
        <v>0</v>
      </c>
      <c r="G110" s="610">
        <f>G111+G112+G113</f>
        <v>0</v>
      </c>
      <c r="H110" s="611">
        <f>F110/C110</f>
        <v>0</v>
      </c>
      <c r="I110" s="611">
        <v>0</v>
      </c>
      <c r="J110" s="612">
        <f>G110/C110</f>
        <v>0</v>
      </c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</row>
    <row r="111" spans="1:49" s="18" customFormat="1" ht="12.75" customHeight="1" x14ac:dyDescent="0.2">
      <c r="A111" s="270">
        <v>412</v>
      </c>
      <c r="B111" s="424" t="s">
        <v>366</v>
      </c>
      <c r="C111" s="511">
        <v>150000</v>
      </c>
      <c r="D111" s="730"/>
      <c r="E111" s="730">
        <f t="shared" si="8"/>
        <v>150000</v>
      </c>
      <c r="F111" s="613"/>
      <c r="G111" s="613"/>
      <c r="H111" s="603"/>
      <c r="I111" s="603"/>
      <c r="J111" s="604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</row>
    <row r="112" spans="1:49" s="18" customFormat="1" ht="12.75" customHeight="1" x14ac:dyDescent="0.2">
      <c r="A112" s="733">
        <v>412</v>
      </c>
      <c r="B112" s="734" t="s">
        <v>402</v>
      </c>
      <c r="C112" s="730">
        <v>250000</v>
      </c>
      <c r="D112" s="730">
        <v>-150000</v>
      </c>
      <c r="E112" s="730">
        <f t="shared" si="8"/>
        <v>100000</v>
      </c>
      <c r="F112" s="731"/>
      <c r="G112" s="731"/>
      <c r="H112" s="732"/>
      <c r="I112" s="732"/>
      <c r="J112" s="732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</row>
    <row r="113" spans="1:49" s="18" customFormat="1" ht="12.75" customHeight="1" x14ac:dyDescent="0.2">
      <c r="A113" s="733">
        <v>412</v>
      </c>
      <c r="B113" s="734" t="s">
        <v>423</v>
      </c>
      <c r="C113" s="730">
        <v>50000</v>
      </c>
      <c r="D113" s="730"/>
      <c r="E113" s="730">
        <f t="shared" si="8"/>
        <v>50000</v>
      </c>
      <c r="F113" s="731"/>
      <c r="G113" s="731"/>
      <c r="H113" s="732"/>
      <c r="I113" s="732"/>
      <c r="J113" s="732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</row>
    <row r="114" spans="1:49" s="18" customFormat="1" ht="12.75" customHeight="1" x14ac:dyDescent="0.2">
      <c r="A114" s="932">
        <v>412</v>
      </c>
      <c r="B114" s="735" t="s">
        <v>473</v>
      </c>
      <c r="C114" s="730"/>
      <c r="D114" s="730">
        <v>37500</v>
      </c>
      <c r="E114" s="730">
        <v>37500</v>
      </c>
      <c r="F114" s="731"/>
      <c r="G114" s="731"/>
      <c r="H114" s="732"/>
      <c r="I114" s="732"/>
      <c r="J114" s="933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</row>
    <row r="115" spans="1:49" s="18" customFormat="1" ht="23.25" customHeight="1" x14ac:dyDescent="0.2">
      <c r="A115" s="932">
        <v>412</v>
      </c>
      <c r="B115" s="735" t="s">
        <v>474</v>
      </c>
      <c r="C115" s="730"/>
      <c r="D115" s="730">
        <v>112500</v>
      </c>
      <c r="E115" s="730">
        <f>D115</f>
        <v>112500</v>
      </c>
      <c r="F115" s="731"/>
      <c r="G115" s="731"/>
      <c r="H115" s="732"/>
      <c r="I115" s="732"/>
      <c r="J115" s="933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</row>
    <row r="116" spans="1:49" s="18" customFormat="1" ht="15" customHeight="1" x14ac:dyDescent="0.2">
      <c r="A116" s="297" t="s">
        <v>446</v>
      </c>
      <c r="B116" s="442" t="s">
        <v>414</v>
      </c>
      <c r="C116" s="505">
        <v>50000</v>
      </c>
      <c r="D116" s="853">
        <v>0</v>
      </c>
      <c r="E116" s="853">
        <f t="shared" si="8"/>
        <v>50000</v>
      </c>
      <c r="F116" s="588">
        <f>F119</f>
        <v>0</v>
      </c>
      <c r="G116" s="588">
        <f>G119</f>
        <v>0</v>
      </c>
      <c r="H116" s="637">
        <f>F116/C116</f>
        <v>0</v>
      </c>
      <c r="I116" s="637">
        <v>0</v>
      </c>
      <c r="J116" s="638">
        <f>G116/C116</f>
        <v>0</v>
      </c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</row>
    <row r="117" spans="1:49" s="18" customFormat="1" ht="15" customHeight="1" x14ac:dyDescent="0.2">
      <c r="A117" s="298"/>
      <c r="B117" s="380" t="s">
        <v>150</v>
      </c>
      <c r="C117" s="512"/>
      <c r="D117" s="858"/>
      <c r="E117" s="858"/>
      <c r="F117" s="587"/>
      <c r="G117" s="587"/>
      <c r="H117" s="590"/>
      <c r="I117" s="590"/>
      <c r="J117" s="591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</row>
    <row r="118" spans="1:49" s="18" customFormat="1" ht="12.75" customHeight="1" x14ac:dyDescent="0.2">
      <c r="A118" s="299" t="s">
        <v>107</v>
      </c>
      <c r="B118" s="419" t="s">
        <v>128</v>
      </c>
      <c r="C118" s="506"/>
      <c r="D118" s="854"/>
      <c r="E118" s="854"/>
      <c r="F118" s="602"/>
      <c r="G118" s="602"/>
      <c r="H118" s="603"/>
      <c r="I118" s="603"/>
      <c r="J118" s="604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</row>
    <row r="119" spans="1:49" s="58" customFormat="1" ht="12.75" customHeight="1" x14ac:dyDescent="0.2">
      <c r="A119" s="274">
        <v>4</v>
      </c>
      <c r="B119" s="420" t="s">
        <v>137</v>
      </c>
      <c r="C119" s="507">
        <v>50000</v>
      </c>
      <c r="D119" s="855">
        <v>0</v>
      </c>
      <c r="E119" s="855">
        <f t="shared" ref="E119:E131" si="9">C119+D119</f>
        <v>50000</v>
      </c>
      <c r="F119" s="620">
        <f t="shared" ref="F119:G121" si="10">F120</f>
        <v>0</v>
      </c>
      <c r="G119" s="620">
        <f t="shared" si="10"/>
        <v>0</v>
      </c>
      <c r="H119" s="639">
        <f t="shared" ref="H119:H121" si="11">F119/C119</f>
        <v>0</v>
      </c>
      <c r="I119" s="639">
        <v>0</v>
      </c>
      <c r="J119" s="640">
        <f>G119/C119</f>
        <v>0</v>
      </c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</row>
    <row r="120" spans="1:49" s="18" customFormat="1" ht="12.75" customHeight="1" x14ac:dyDescent="0.2">
      <c r="A120" s="267">
        <v>42</v>
      </c>
      <c r="B120" s="421" t="s">
        <v>46</v>
      </c>
      <c r="C120" s="508">
        <v>50000</v>
      </c>
      <c r="D120" s="856">
        <v>0</v>
      </c>
      <c r="E120" s="856">
        <f t="shared" si="9"/>
        <v>50000</v>
      </c>
      <c r="F120" s="621">
        <f t="shared" si="10"/>
        <v>0</v>
      </c>
      <c r="G120" s="621">
        <f t="shared" si="10"/>
        <v>0</v>
      </c>
      <c r="H120" s="641">
        <f t="shared" si="11"/>
        <v>0</v>
      </c>
      <c r="I120" s="641">
        <v>0</v>
      </c>
      <c r="J120" s="642">
        <f>G120/C120</f>
        <v>0</v>
      </c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</row>
    <row r="121" spans="1:49" s="18" customFormat="1" ht="12.75" customHeight="1" x14ac:dyDescent="0.2">
      <c r="A121" s="300">
        <v>423</v>
      </c>
      <c r="B121" s="443" t="s">
        <v>415</v>
      </c>
      <c r="C121" s="524">
        <v>50000</v>
      </c>
      <c r="D121" s="872">
        <v>0</v>
      </c>
      <c r="E121" s="872">
        <f t="shared" si="9"/>
        <v>50000</v>
      </c>
      <c r="F121" s="610">
        <f t="shared" si="10"/>
        <v>0</v>
      </c>
      <c r="G121" s="610">
        <f t="shared" si="10"/>
        <v>0</v>
      </c>
      <c r="H121" s="611">
        <f t="shared" si="11"/>
        <v>0</v>
      </c>
      <c r="I121" s="611">
        <v>0</v>
      </c>
      <c r="J121" s="612">
        <f>G121/C121</f>
        <v>0</v>
      </c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</row>
    <row r="122" spans="1:49" s="18" customFormat="1" ht="12.75" customHeight="1" x14ac:dyDescent="0.2">
      <c r="A122" s="301">
        <v>423</v>
      </c>
      <c r="B122" s="444" t="s">
        <v>416</v>
      </c>
      <c r="C122" s="525">
        <v>50000</v>
      </c>
      <c r="D122" s="873">
        <v>0</v>
      </c>
      <c r="E122" s="873">
        <f t="shared" si="9"/>
        <v>50000</v>
      </c>
      <c r="F122" s="613"/>
      <c r="G122" s="613"/>
      <c r="H122" s="603"/>
      <c r="I122" s="603"/>
      <c r="J122" s="604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</row>
    <row r="123" spans="1:49" s="18" customFormat="1" ht="20.100000000000001" customHeight="1" x14ac:dyDescent="0.2">
      <c r="A123" s="297" t="s">
        <v>477</v>
      </c>
      <c r="B123" s="442" t="s">
        <v>478</v>
      </c>
      <c r="C123" s="505"/>
      <c r="D123" s="853">
        <f>D126</f>
        <v>7500</v>
      </c>
      <c r="E123" s="853">
        <f>D123</f>
        <v>7500</v>
      </c>
      <c r="F123" s="588">
        <f>F126</f>
        <v>0</v>
      </c>
      <c r="G123" s="588">
        <f>G126</f>
        <v>0</v>
      </c>
      <c r="H123" s="637" t="e">
        <f>F123/C123</f>
        <v>#DIV/0!</v>
      </c>
      <c r="I123" s="637">
        <v>0</v>
      </c>
      <c r="J123" s="638" t="e">
        <f>G123/C123</f>
        <v>#DIV/0!</v>
      </c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</row>
    <row r="124" spans="1:49" s="18" customFormat="1" ht="15" customHeight="1" x14ac:dyDescent="0.2">
      <c r="A124" s="298"/>
      <c r="B124" s="380" t="s">
        <v>150</v>
      </c>
      <c r="C124" s="512"/>
      <c r="D124" s="858"/>
      <c r="E124" s="858"/>
      <c r="F124" s="587"/>
      <c r="G124" s="587"/>
      <c r="H124" s="590"/>
      <c r="I124" s="590"/>
      <c r="J124" s="591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</row>
    <row r="125" spans="1:49" s="18" customFormat="1" ht="15" customHeight="1" x14ac:dyDescent="0.2">
      <c r="A125" s="299" t="s">
        <v>107</v>
      </c>
      <c r="B125" s="419" t="s">
        <v>128</v>
      </c>
      <c r="C125" s="506"/>
      <c r="D125" s="854"/>
      <c r="E125" s="854"/>
      <c r="F125" s="602"/>
      <c r="G125" s="602"/>
      <c r="H125" s="603"/>
      <c r="I125" s="603"/>
      <c r="J125" s="604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</row>
    <row r="126" spans="1:49" s="18" customFormat="1" ht="12.75" customHeight="1" x14ac:dyDescent="0.2">
      <c r="A126" s="274">
        <v>4</v>
      </c>
      <c r="B126" s="420" t="s">
        <v>137</v>
      </c>
      <c r="C126" s="507"/>
      <c r="D126" s="855">
        <f>D127</f>
        <v>7500</v>
      </c>
      <c r="E126" s="855">
        <f>D126</f>
        <v>7500</v>
      </c>
      <c r="F126" s="620">
        <f t="shared" ref="F126:G128" si="12">F127</f>
        <v>0</v>
      </c>
      <c r="G126" s="620">
        <f t="shared" si="12"/>
        <v>0</v>
      </c>
      <c r="H126" s="639" t="e">
        <f t="shared" ref="H126:H128" si="13">F126/C126</f>
        <v>#DIV/0!</v>
      </c>
      <c r="I126" s="639">
        <v>0</v>
      </c>
      <c r="J126" s="640" t="e">
        <f>G126/C126</f>
        <v>#DIV/0!</v>
      </c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</row>
    <row r="127" spans="1:49" s="18" customFormat="1" ht="12.75" customHeight="1" x14ac:dyDescent="0.2">
      <c r="A127" s="267">
        <v>42</v>
      </c>
      <c r="B127" s="421" t="s">
        <v>46</v>
      </c>
      <c r="C127" s="508"/>
      <c r="D127" s="856">
        <f>D128</f>
        <v>7500</v>
      </c>
      <c r="E127" s="856">
        <f>D127</f>
        <v>7500</v>
      </c>
      <c r="F127" s="621">
        <f t="shared" si="12"/>
        <v>0</v>
      </c>
      <c r="G127" s="621">
        <f t="shared" si="12"/>
        <v>0</v>
      </c>
      <c r="H127" s="641" t="e">
        <f t="shared" si="13"/>
        <v>#DIV/0!</v>
      </c>
      <c r="I127" s="641">
        <v>0</v>
      </c>
      <c r="J127" s="642" t="e">
        <f>G127/C127</f>
        <v>#DIV/0!</v>
      </c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</row>
    <row r="128" spans="1:49" s="18" customFormat="1" ht="12.75" customHeight="1" x14ac:dyDescent="0.2">
      <c r="A128" s="300">
        <v>422</v>
      </c>
      <c r="B128" s="443" t="s">
        <v>44</v>
      </c>
      <c r="C128" s="524"/>
      <c r="D128" s="872">
        <f>D129</f>
        <v>7500</v>
      </c>
      <c r="E128" s="872">
        <f>D128</f>
        <v>7500</v>
      </c>
      <c r="F128" s="610">
        <f t="shared" si="12"/>
        <v>0</v>
      </c>
      <c r="G128" s="610">
        <f t="shared" si="12"/>
        <v>0</v>
      </c>
      <c r="H128" s="611" t="e">
        <f t="shared" si="13"/>
        <v>#DIV/0!</v>
      </c>
      <c r="I128" s="611">
        <v>0</v>
      </c>
      <c r="J128" s="612" t="e">
        <f>G128/C128</f>
        <v>#DIV/0!</v>
      </c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</row>
    <row r="129" spans="1:49" s="51" customFormat="1" ht="12.75" customHeight="1" x14ac:dyDescent="0.2">
      <c r="A129" s="301">
        <v>422</v>
      </c>
      <c r="B129" s="444" t="s">
        <v>479</v>
      </c>
      <c r="C129" s="525"/>
      <c r="D129" s="873">
        <v>7500</v>
      </c>
      <c r="E129" s="873">
        <f>D129</f>
        <v>7500</v>
      </c>
      <c r="F129" s="613"/>
      <c r="G129" s="613"/>
      <c r="H129" s="603"/>
      <c r="I129" s="603"/>
      <c r="J129" s="604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</row>
    <row r="130" spans="1:49" s="18" customFormat="1" ht="12.75" customHeight="1" x14ac:dyDescent="0.2">
      <c r="A130" s="296" t="s">
        <v>282</v>
      </c>
      <c r="B130" s="441"/>
      <c r="C130" s="504">
        <v>740000</v>
      </c>
      <c r="D130" s="874">
        <f>D173+D187</f>
        <v>97500</v>
      </c>
      <c r="E130" s="874">
        <f t="shared" si="9"/>
        <v>837500</v>
      </c>
      <c r="F130" s="586">
        <f>F131+F138+F145+F152+F159+F166+F173</f>
        <v>30000</v>
      </c>
      <c r="G130" s="586">
        <f>G131+G138+G145+G152+G159+G166+G173</f>
        <v>30000</v>
      </c>
      <c r="H130" s="643">
        <f>F130/C130</f>
        <v>4.0540540540540543E-2</v>
      </c>
      <c r="I130" s="643">
        <f>G130/F130</f>
        <v>1</v>
      </c>
      <c r="J130" s="644">
        <f>G130/C130</f>
        <v>4.0540540540540543E-2</v>
      </c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</row>
    <row r="131" spans="1:49" s="18" customFormat="1" ht="15" customHeight="1" x14ac:dyDescent="0.2">
      <c r="A131" s="297" t="s">
        <v>290</v>
      </c>
      <c r="B131" s="442" t="s">
        <v>156</v>
      </c>
      <c r="C131" s="505">
        <v>30000</v>
      </c>
      <c r="D131" s="853">
        <v>0</v>
      </c>
      <c r="E131" s="853">
        <f t="shared" si="9"/>
        <v>30000</v>
      </c>
      <c r="F131" s="588">
        <v>30000</v>
      </c>
      <c r="G131" s="588">
        <v>30000</v>
      </c>
      <c r="H131" s="637">
        <f>F131/C131</f>
        <v>1</v>
      </c>
      <c r="I131" s="637">
        <f>G131/F131</f>
        <v>1</v>
      </c>
      <c r="J131" s="638">
        <f>G131/C131</f>
        <v>1</v>
      </c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</row>
    <row r="132" spans="1:49" s="58" customFormat="1" ht="15" customHeight="1" x14ac:dyDescent="0.2">
      <c r="A132" s="298"/>
      <c r="B132" s="380" t="s">
        <v>150</v>
      </c>
      <c r="C132" s="512"/>
      <c r="D132" s="858"/>
      <c r="E132" s="858"/>
      <c r="F132" s="587" t="s">
        <v>449</v>
      </c>
      <c r="G132" s="587"/>
      <c r="H132" s="590"/>
      <c r="I132" s="590"/>
      <c r="J132" s="591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</row>
    <row r="133" spans="1:49" s="58" customFormat="1" ht="12.75" customHeight="1" x14ac:dyDescent="0.2">
      <c r="A133" s="299" t="s">
        <v>107</v>
      </c>
      <c r="B133" s="419" t="s">
        <v>128</v>
      </c>
      <c r="C133" s="506"/>
      <c r="D133" s="854"/>
      <c r="E133" s="854"/>
      <c r="F133" s="602"/>
      <c r="G133" s="602"/>
      <c r="H133" s="603"/>
      <c r="I133" s="603"/>
      <c r="J133" s="604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</row>
    <row r="134" spans="1:49" s="4" customFormat="1" ht="12.75" customHeight="1" x14ac:dyDescent="0.2">
      <c r="A134" s="274">
        <v>3</v>
      </c>
      <c r="B134" s="420" t="s">
        <v>68</v>
      </c>
      <c r="C134" s="507">
        <v>30000</v>
      </c>
      <c r="D134" s="855">
        <v>0</v>
      </c>
      <c r="E134" s="855">
        <f>C134+D134</f>
        <v>30000</v>
      </c>
      <c r="F134" s="620">
        <f t="shared" ref="F134:G136" si="14">F135</f>
        <v>0</v>
      </c>
      <c r="G134" s="620">
        <f t="shared" si="14"/>
        <v>0</v>
      </c>
      <c r="H134" s="639">
        <f>F134/C134</f>
        <v>0</v>
      </c>
      <c r="I134" s="639">
        <v>0</v>
      </c>
      <c r="J134" s="640">
        <f>G134/C134</f>
        <v>0</v>
      </c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</row>
    <row r="135" spans="1:49" s="4" customFormat="1" ht="12.75" customHeight="1" x14ac:dyDescent="0.2">
      <c r="A135" s="267">
        <v>32</v>
      </c>
      <c r="B135" s="421" t="s">
        <v>30</v>
      </c>
      <c r="C135" s="508">
        <v>30000</v>
      </c>
      <c r="D135" s="856">
        <v>0</v>
      </c>
      <c r="E135" s="856">
        <f>C135+D135</f>
        <v>30000</v>
      </c>
      <c r="F135" s="621">
        <f t="shared" si="14"/>
        <v>0</v>
      </c>
      <c r="G135" s="621">
        <f t="shared" si="14"/>
        <v>0</v>
      </c>
      <c r="H135" s="641">
        <f>F135/C135</f>
        <v>0</v>
      </c>
      <c r="I135" s="641">
        <v>0</v>
      </c>
      <c r="J135" s="642">
        <f>G135/C135</f>
        <v>0</v>
      </c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</row>
    <row r="136" spans="1:49" ht="12.75" customHeight="1" x14ac:dyDescent="0.2">
      <c r="A136" s="300">
        <v>323</v>
      </c>
      <c r="B136" s="443" t="s">
        <v>33</v>
      </c>
      <c r="C136" s="524">
        <v>30000</v>
      </c>
      <c r="D136" s="872">
        <v>0</v>
      </c>
      <c r="E136" s="872">
        <f>C136+D136</f>
        <v>30000</v>
      </c>
      <c r="F136" s="610">
        <f t="shared" si="14"/>
        <v>0</v>
      </c>
      <c r="G136" s="610">
        <f t="shared" si="14"/>
        <v>0</v>
      </c>
      <c r="H136" s="611">
        <f>F136/C136</f>
        <v>0</v>
      </c>
      <c r="I136" s="611">
        <v>0</v>
      </c>
      <c r="J136" s="612">
        <f>G136/C136</f>
        <v>0</v>
      </c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</row>
    <row r="137" spans="1:49" ht="12.75" customHeight="1" x14ac:dyDescent="0.2">
      <c r="A137" s="301">
        <v>323</v>
      </c>
      <c r="B137" s="444" t="s">
        <v>33</v>
      </c>
      <c r="C137" s="525">
        <v>30000</v>
      </c>
      <c r="D137" s="873">
        <v>0</v>
      </c>
      <c r="E137" s="873">
        <f>C137+D137</f>
        <v>30000</v>
      </c>
      <c r="F137" s="613"/>
      <c r="G137" s="613"/>
      <c r="H137" s="603"/>
      <c r="I137" s="603"/>
      <c r="J137" s="604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</row>
    <row r="138" spans="1:49" s="60" customFormat="1" ht="15" customHeight="1" x14ac:dyDescent="0.2">
      <c r="A138" s="297" t="s">
        <v>215</v>
      </c>
      <c r="B138" s="107" t="s">
        <v>367</v>
      </c>
      <c r="C138" s="505">
        <v>160000</v>
      </c>
      <c r="D138" s="853">
        <v>0</v>
      </c>
      <c r="E138" s="853">
        <f>C138+D138</f>
        <v>160000</v>
      </c>
      <c r="F138" s="588">
        <f>F141</f>
        <v>0</v>
      </c>
      <c r="G138" s="588">
        <f>G141</f>
        <v>0</v>
      </c>
      <c r="H138" s="590">
        <f>F138/C138</f>
        <v>0</v>
      </c>
      <c r="I138" s="590">
        <v>0</v>
      </c>
      <c r="J138" s="591">
        <f>G138/C138</f>
        <v>0</v>
      </c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</row>
    <row r="139" spans="1:49" s="60" customFormat="1" ht="15" customHeight="1" x14ac:dyDescent="0.2">
      <c r="A139" s="298" t="s">
        <v>365</v>
      </c>
      <c r="B139" s="380" t="s">
        <v>150</v>
      </c>
      <c r="C139" s="505"/>
      <c r="D139" s="853"/>
      <c r="E139" s="853"/>
      <c r="F139" s="587"/>
      <c r="G139" s="587"/>
      <c r="H139" s="590"/>
      <c r="I139" s="590"/>
      <c r="J139" s="591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</row>
    <row r="140" spans="1:49" ht="12.75" customHeight="1" x14ac:dyDescent="0.2">
      <c r="A140" s="302" t="s">
        <v>105</v>
      </c>
      <c r="B140" s="419" t="s">
        <v>129</v>
      </c>
      <c r="C140" s="506"/>
      <c r="D140" s="854"/>
      <c r="E140" s="854"/>
      <c r="F140" s="602"/>
      <c r="G140" s="602"/>
      <c r="H140" s="603"/>
      <c r="I140" s="603"/>
      <c r="J140" s="604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</row>
    <row r="141" spans="1:49" ht="12.75" customHeight="1" x14ac:dyDescent="0.2">
      <c r="A141" s="293">
        <v>4</v>
      </c>
      <c r="B141" s="439" t="s">
        <v>137</v>
      </c>
      <c r="C141" s="507">
        <v>160000</v>
      </c>
      <c r="D141" s="855">
        <v>0</v>
      </c>
      <c r="E141" s="855">
        <f>C141+D141</f>
        <v>160000</v>
      </c>
      <c r="F141" s="620">
        <f t="shared" ref="F141:G143" si="15">F142</f>
        <v>0</v>
      </c>
      <c r="G141" s="620">
        <f t="shared" si="15"/>
        <v>0</v>
      </c>
      <c r="H141" s="605">
        <f>F141/C141</f>
        <v>0</v>
      </c>
      <c r="I141" s="605">
        <v>0</v>
      </c>
      <c r="J141" s="606">
        <f>G141/C141</f>
        <v>0</v>
      </c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</row>
    <row r="142" spans="1:49" s="60" customFormat="1" ht="12.75" customHeight="1" x14ac:dyDescent="0.2">
      <c r="A142" s="303">
        <v>42</v>
      </c>
      <c r="B142" s="440" t="s">
        <v>153</v>
      </c>
      <c r="C142" s="508">
        <v>160000</v>
      </c>
      <c r="D142" s="856">
        <v>0</v>
      </c>
      <c r="E142" s="856">
        <f>C142+D142</f>
        <v>160000</v>
      </c>
      <c r="F142" s="621">
        <f t="shared" si="15"/>
        <v>0</v>
      </c>
      <c r="G142" s="621">
        <f t="shared" si="15"/>
        <v>0</v>
      </c>
      <c r="H142" s="608">
        <f>F142/C142</f>
        <v>0</v>
      </c>
      <c r="I142" s="608">
        <v>0</v>
      </c>
      <c r="J142" s="609">
        <f>G142/C142</f>
        <v>0</v>
      </c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</row>
    <row r="143" spans="1:49" ht="12.75" customHeight="1" x14ac:dyDescent="0.2">
      <c r="A143" s="304">
        <v>421</v>
      </c>
      <c r="B143" s="443" t="s">
        <v>43</v>
      </c>
      <c r="C143" s="524">
        <v>160000</v>
      </c>
      <c r="D143" s="872">
        <v>0</v>
      </c>
      <c r="E143" s="872">
        <f>C143+D143</f>
        <v>160000</v>
      </c>
      <c r="F143" s="610">
        <f t="shared" si="15"/>
        <v>0</v>
      </c>
      <c r="G143" s="610">
        <f t="shared" si="15"/>
        <v>0</v>
      </c>
      <c r="H143" s="611">
        <f>F143/C143</f>
        <v>0</v>
      </c>
      <c r="I143" s="611">
        <v>0</v>
      </c>
      <c r="J143" s="612">
        <f>G143/C143</f>
        <v>0</v>
      </c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</row>
    <row r="144" spans="1:49" s="72" customFormat="1" ht="12.75" customHeight="1" x14ac:dyDescent="0.2">
      <c r="A144" s="305">
        <v>421</v>
      </c>
      <c r="B144" s="419" t="s">
        <v>43</v>
      </c>
      <c r="C144" s="525">
        <v>160000</v>
      </c>
      <c r="D144" s="873">
        <v>0</v>
      </c>
      <c r="E144" s="873">
        <f>C144+D144</f>
        <v>160000</v>
      </c>
      <c r="F144" s="613"/>
      <c r="G144" s="613"/>
      <c r="H144" s="603"/>
      <c r="I144" s="603"/>
      <c r="J144" s="604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</row>
    <row r="145" spans="1:49" s="72" customFormat="1" ht="15" customHeight="1" x14ac:dyDescent="0.2">
      <c r="A145" s="297" t="s">
        <v>215</v>
      </c>
      <c r="B145" s="107" t="s">
        <v>403</v>
      </c>
      <c r="C145" s="505">
        <v>180000</v>
      </c>
      <c r="D145" s="853">
        <v>0</v>
      </c>
      <c r="E145" s="853">
        <f>C145+D145</f>
        <v>180000</v>
      </c>
      <c r="F145" s="588">
        <f>F148</f>
        <v>0</v>
      </c>
      <c r="G145" s="588">
        <f>G148</f>
        <v>0</v>
      </c>
      <c r="H145" s="590">
        <f>F145/C145</f>
        <v>0</v>
      </c>
      <c r="I145" s="590">
        <v>0</v>
      </c>
      <c r="J145" s="591">
        <f>G145/C145</f>
        <v>0</v>
      </c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</row>
    <row r="146" spans="1:49" s="72" customFormat="1" ht="15" customHeight="1" x14ac:dyDescent="0.2">
      <c r="A146" s="298" t="s">
        <v>405</v>
      </c>
      <c r="B146" s="380" t="s">
        <v>150</v>
      </c>
      <c r="C146" s="505"/>
      <c r="D146" s="853"/>
      <c r="E146" s="853"/>
      <c r="F146" s="587"/>
      <c r="G146" s="587"/>
      <c r="H146" s="590"/>
      <c r="I146" s="590"/>
      <c r="J146" s="591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</row>
    <row r="147" spans="1:49" s="72" customFormat="1" ht="12.75" customHeight="1" x14ac:dyDescent="0.2">
      <c r="A147" s="302" t="s">
        <v>105</v>
      </c>
      <c r="B147" s="419" t="s">
        <v>129</v>
      </c>
      <c r="C147" s="506"/>
      <c r="D147" s="854"/>
      <c r="E147" s="854"/>
      <c r="F147" s="602"/>
      <c r="G147" s="602"/>
      <c r="H147" s="603"/>
      <c r="I147" s="603"/>
      <c r="J147" s="604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</row>
    <row r="148" spans="1:49" s="72" customFormat="1" ht="12.75" customHeight="1" x14ac:dyDescent="0.2">
      <c r="A148" s="293">
        <v>4</v>
      </c>
      <c r="B148" s="439" t="s">
        <v>137</v>
      </c>
      <c r="C148" s="507">
        <v>180000</v>
      </c>
      <c r="D148" s="855">
        <v>0</v>
      </c>
      <c r="E148" s="855">
        <f>C148+D148</f>
        <v>180000</v>
      </c>
      <c r="F148" s="620">
        <f t="shared" ref="F148:G150" si="16">F149</f>
        <v>0</v>
      </c>
      <c r="G148" s="620">
        <f t="shared" si="16"/>
        <v>0</v>
      </c>
      <c r="H148" s="605">
        <f t="shared" ref="H148:H150" si="17">F148/C148</f>
        <v>0</v>
      </c>
      <c r="I148" s="605">
        <v>0</v>
      </c>
      <c r="J148" s="606">
        <f>G148/C148</f>
        <v>0</v>
      </c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</row>
    <row r="149" spans="1:49" s="72" customFormat="1" ht="12.75" customHeight="1" x14ac:dyDescent="0.2">
      <c r="A149" s="303">
        <v>42</v>
      </c>
      <c r="B149" s="440" t="s">
        <v>153</v>
      </c>
      <c r="C149" s="508">
        <v>180000</v>
      </c>
      <c r="D149" s="856">
        <v>0</v>
      </c>
      <c r="E149" s="856">
        <f>C149+D149</f>
        <v>180000</v>
      </c>
      <c r="F149" s="621">
        <f t="shared" si="16"/>
        <v>0</v>
      </c>
      <c r="G149" s="621">
        <f t="shared" si="16"/>
        <v>0</v>
      </c>
      <c r="H149" s="608">
        <f t="shared" si="17"/>
        <v>0</v>
      </c>
      <c r="I149" s="608">
        <v>0</v>
      </c>
      <c r="J149" s="609">
        <f>G149/C149</f>
        <v>0</v>
      </c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</row>
    <row r="150" spans="1:49" ht="12.75" customHeight="1" x14ac:dyDescent="0.2">
      <c r="A150" s="304">
        <v>421</v>
      </c>
      <c r="B150" s="443" t="s">
        <v>43</v>
      </c>
      <c r="C150" s="524">
        <v>180000</v>
      </c>
      <c r="D150" s="872">
        <v>0</v>
      </c>
      <c r="E150" s="872">
        <f>C150+D150</f>
        <v>180000</v>
      </c>
      <c r="F150" s="610">
        <f t="shared" si="16"/>
        <v>0</v>
      </c>
      <c r="G150" s="610">
        <f t="shared" si="16"/>
        <v>0</v>
      </c>
      <c r="H150" s="611">
        <f t="shared" si="17"/>
        <v>0</v>
      </c>
      <c r="I150" s="611">
        <v>0</v>
      </c>
      <c r="J150" s="612">
        <f>G150/C150</f>
        <v>0</v>
      </c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</row>
    <row r="151" spans="1:49" ht="12.75" customHeight="1" x14ac:dyDescent="0.2">
      <c r="A151" s="305">
        <v>421</v>
      </c>
      <c r="B151" s="419" t="s">
        <v>43</v>
      </c>
      <c r="C151" s="525">
        <v>180000</v>
      </c>
      <c r="D151" s="873">
        <v>0</v>
      </c>
      <c r="E151" s="873">
        <f>C151+D151</f>
        <v>180000</v>
      </c>
      <c r="F151" s="613"/>
      <c r="G151" s="613"/>
      <c r="H151" s="603"/>
      <c r="I151" s="603"/>
      <c r="J151" s="604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</row>
    <row r="152" spans="1:49" ht="15" customHeight="1" x14ac:dyDescent="0.2">
      <c r="A152" s="297" t="s">
        <v>215</v>
      </c>
      <c r="B152" s="107" t="s">
        <v>404</v>
      </c>
      <c r="C152" s="505">
        <v>100000</v>
      </c>
      <c r="D152" s="853">
        <v>0</v>
      </c>
      <c r="E152" s="853">
        <f>C152+D152</f>
        <v>100000</v>
      </c>
      <c r="F152" s="588">
        <f>F155</f>
        <v>0</v>
      </c>
      <c r="G152" s="588">
        <f>G155</f>
        <v>0</v>
      </c>
      <c r="H152" s="590">
        <f>F152/C152</f>
        <v>0</v>
      </c>
      <c r="I152" s="590">
        <v>0</v>
      </c>
      <c r="J152" s="591">
        <f>G152/C152</f>
        <v>0</v>
      </c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</row>
    <row r="153" spans="1:49" ht="15" customHeight="1" x14ac:dyDescent="0.2">
      <c r="A153" s="298" t="s">
        <v>406</v>
      </c>
      <c r="B153" s="380" t="s">
        <v>150</v>
      </c>
      <c r="C153" s="505"/>
      <c r="D153" s="853"/>
      <c r="E153" s="853"/>
      <c r="F153" s="587"/>
      <c r="G153" s="587"/>
      <c r="H153" s="590"/>
      <c r="I153" s="590"/>
      <c r="J153" s="591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</row>
    <row r="154" spans="1:49" ht="12.75" customHeight="1" x14ac:dyDescent="0.2">
      <c r="A154" s="302" t="s">
        <v>105</v>
      </c>
      <c r="B154" s="419" t="s">
        <v>129</v>
      </c>
      <c r="C154" s="506"/>
      <c r="D154" s="854"/>
      <c r="E154" s="854"/>
      <c r="F154" s="602"/>
      <c r="G154" s="602"/>
      <c r="H154" s="603"/>
      <c r="I154" s="603"/>
      <c r="J154" s="604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</row>
    <row r="155" spans="1:49" ht="12.75" customHeight="1" x14ac:dyDescent="0.2">
      <c r="A155" s="293">
        <v>4</v>
      </c>
      <c r="B155" s="439" t="s">
        <v>137</v>
      </c>
      <c r="C155" s="507">
        <v>100000</v>
      </c>
      <c r="D155" s="855">
        <v>0</v>
      </c>
      <c r="E155" s="855">
        <f>C155+D155</f>
        <v>100000</v>
      </c>
      <c r="F155" s="620">
        <f t="shared" ref="F155:G157" si="18">F156</f>
        <v>0</v>
      </c>
      <c r="G155" s="620">
        <f t="shared" si="18"/>
        <v>0</v>
      </c>
      <c r="H155" s="605">
        <f t="shared" ref="H155:H157" si="19">F155/C155</f>
        <v>0</v>
      </c>
      <c r="I155" s="605">
        <v>0</v>
      </c>
      <c r="J155" s="606">
        <f>G155/C155</f>
        <v>0</v>
      </c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</row>
    <row r="156" spans="1:49" ht="12.75" customHeight="1" x14ac:dyDescent="0.2">
      <c r="A156" s="303">
        <v>42</v>
      </c>
      <c r="B156" s="440" t="s">
        <v>153</v>
      </c>
      <c r="C156" s="508">
        <v>100000</v>
      </c>
      <c r="D156" s="856">
        <v>0</v>
      </c>
      <c r="E156" s="856">
        <f>C156+D156</f>
        <v>100000</v>
      </c>
      <c r="F156" s="621">
        <f t="shared" si="18"/>
        <v>0</v>
      </c>
      <c r="G156" s="621">
        <f t="shared" si="18"/>
        <v>0</v>
      </c>
      <c r="H156" s="608">
        <f t="shared" si="19"/>
        <v>0</v>
      </c>
      <c r="I156" s="608">
        <v>0</v>
      </c>
      <c r="J156" s="609">
        <f>G156/C156</f>
        <v>0</v>
      </c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</row>
    <row r="157" spans="1:49" ht="12.75" customHeight="1" x14ac:dyDescent="0.2">
      <c r="A157" s="304">
        <v>421</v>
      </c>
      <c r="B157" s="443" t="s">
        <v>43</v>
      </c>
      <c r="C157" s="524">
        <v>100000</v>
      </c>
      <c r="D157" s="872">
        <v>0</v>
      </c>
      <c r="E157" s="872">
        <f>C157+D157</f>
        <v>100000</v>
      </c>
      <c r="F157" s="610">
        <f t="shared" si="18"/>
        <v>0</v>
      </c>
      <c r="G157" s="610">
        <f t="shared" si="18"/>
        <v>0</v>
      </c>
      <c r="H157" s="611">
        <f t="shared" si="19"/>
        <v>0</v>
      </c>
      <c r="I157" s="611">
        <v>0</v>
      </c>
      <c r="J157" s="612">
        <f>G157/C157</f>
        <v>0</v>
      </c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</row>
    <row r="158" spans="1:49" ht="12.75" customHeight="1" x14ac:dyDescent="0.2">
      <c r="A158" s="305">
        <v>421</v>
      </c>
      <c r="B158" s="419" t="s">
        <v>43</v>
      </c>
      <c r="C158" s="525">
        <v>100000</v>
      </c>
      <c r="D158" s="873">
        <v>0</v>
      </c>
      <c r="E158" s="873">
        <f>C158+D158</f>
        <v>100000</v>
      </c>
      <c r="F158" s="613"/>
      <c r="G158" s="613"/>
      <c r="H158" s="603"/>
      <c r="I158" s="603"/>
      <c r="J158" s="604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</row>
    <row r="159" spans="1:49" ht="15" customHeight="1" x14ac:dyDescent="0.2">
      <c r="A159" s="297" t="s">
        <v>215</v>
      </c>
      <c r="B159" s="107" t="s">
        <v>408</v>
      </c>
      <c r="C159" s="505">
        <v>70000</v>
      </c>
      <c r="D159" s="853">
        <v>0</v>
      </c>
      <c r="E159" s="853">
        <f>C159+D159</f>
        <v>70000</v>
      </c>
      <c r="F159" s="588">
        <f>F162</f>
        <v>0</v>
      </c>
      <c r="G159" s="588">
        <f>G162</f>
        <v>0</v>
      </c>
      <c r="H159" s="590">
        <f>F159/C159</f>
        <v>0</v>
      </c>
      <c r="I159" s="590">
        <v>0</v>
      </c>
      <c r="J159" s="591">
        <f>G159/C159</f>
        <v>0</v>
      </c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</row>
    <row r="160" spans="1:49" ht="15" customHeight="1" x14ac:dyDescent="0.2">
      <c r="A160" s="298" t="s">
        <v>407</v>
      </c>
      <c r="B160" s="380" t="s">
        <v>150</v>
      </c>
      <c r="C160" s="505"/>
      <c r="D160" s="853"/>
      <c r="E160" s="853"/>
      <c r="F160" s="587"/>
      <c r="G160" s="587"/>
      <c r="H160" s="590"/>
      <c r="I160" s="590"/>
      <c r="J160" s="591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</row>
    <row r="161" spans="1:49" ht="12.75" customHeight="1" x14ac:dyDescent="0.2">
      <c r="A161" s="302" t="s">
        <v>105</v>
      </c>
      <c r="B161" s="419" t="s">
        <v>129</v>
      </c>
      <c r="C161" s="506"/>
      <c r="D161" s="854"/>
      <c r="E161" s="854"/>
      <c r="F161" s="602"/>
      <c r="G161" s="602"/>
      <c r="H161" s="603"/>
      <c r="I161" s="603"/>
      <c r="J161" s="604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</row>
    <row r="162" spans="1:49" ht="12.75" customHeight="1" x14ac:dyDescent="0.2">
      <c r="A162" s="293">
        <v>4</v>
      </c>
      <c r="B162" s="439" t="s">
        <v>137</v>
      </c>
      <c r="C162" s="507">
        <v>70000</v>
      </c>
      <c r="D162" s="855">
        <v>0</v>
      </c>
      <c r="E162" s="855">
        <f>C162+D162</f>
        <v>70000</v>
      </c>
      <c r="F162" s="620">
        <f t="shared" ref="F162:G164" si="20">F163</f>
        <v>0</v>
      </c>
      <c r="G162" s="620">
        <f t="shared" si="20"/>
        <v>0</v>
      </c>
      <c r="H162" s="605">
        <f t="shared" ref="H162:H164" si="21">F162/C162</f>
        <v>0</v>
      </c>
      <c r="I162" s="605">
        <v>0</v>
      </c>
      <c r="J162" s="606">
        <f>G162/C162</f>
        <v>0</v>
      </c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</row>
    <row r="163" spans="1:49" ht="12.75" customHeight="1" x14ac:dyDescent="0.2">
      <c r="A163" s="303">
        <v>42</v>
      </c>
      <c r="B163" s="440" t="s">
        <v>153</v>
      </c>
      <c r="C163" s="508">
        <v>70000</v>
      </c>
      <c r="D163" s="856">
        <v>0</v>
      </c>
      <c r="E163" s="856">
        <f>C163+D163</f>
        <v>70000</v>
      </c>
      <c r="F163" s="621">
        <f t="shared" si="20"/>
        <v>0</v>
      </c>
      <c r="G163" s="621">
        <f t="shared" si="20"/>
        <v>0</v>
      </c>
      <c r="H163" s="608">
        <f t="shared" si="21"/>
        <v>0</v>
      </c>
      <c r="I163" s="608">
        <v>0</v>
      </c>
      <c r="J163" s="609">
        <f>G163/C163</f>
        <v>0</v>
      </c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</row>
    <row r="164" spans="1:49" ht="12.75" customHeight="1" x14ac:dyDescent="0.2">
      <c r="A164" s="304">
        <v>421</v>
      </c>
      <c r="B164" s="443" t="s">
        <v>43</v>
      </c>
      <c r="C164" s="524">
        <v>70000</v>
      </c>
      <c r="D164" s="872">
        <v>0</v>
      </c>
      <c r="E164" s="872">
        <f>C164+D164</f>
        <v>70000</v>
      </c>
      <c r="F164" s="610">
        <f t="shared" si="20"/>
        <v>0</v>
      </c>
      <c r="G164" s="610">
        <f t="shared" si="20"/>
        <v>0</v>
      </c>
      <c r="H164" s="611">
        <f t="shared" si="21"/>
        <v>0</v>
      </c>
      <c r="I164" s="611">
        <v>0</v>
      </c>
      <c r="J164" s="612">
        <f>G164/C164</f>
        <v>0</v>
      </c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</row>
    <row r="165" spans="1:49" s="64" customFormat="1" ht="12.75" customHeight="1" x14ac:dyDescent="0.2">
      <c r="A165" s="305">
        <v>421</v>
      </c>
      <c r="B165" s="419" t="s">
        <v>43</v>
      </c>
      <c r="C165" s="525">
        <v>70000</v>
      </c>
      <c r="D165" s="873">
        <v>0</v>
      </c>
      <c r="E165" s="873">
        <f>C165+D165</f>
        <v>70000</v>
      </c>
      <c r="F165" s="613"/>
      <c r="G165" s="613"/>
      <c r="H165" s="603"/>
      <c r="I165" s="603"/>
      <c r="J165" s="604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</row>
    <row r="166" spans="1:49" s="65" customFormat="1" ht="15" customHeight="1" x14ac:dyDescent="0.2">
      <c r="A166" s="297" t="s">
        <v>215</v>
      </c>
      <c r="B166" s="107" t="s">
        <v>418</v>
      </c>
      <c r="C166" s="505">
        <v>70000</v>
      </c>
      <c r="D166" s="853">
        <v>0</v>
      </c>
      <c r="E166" s="853">
        <f>C166+D166</f>
        <v>70000</v>
      </c>
      <c r="F166" s="588">
        <f>F169</f>
        <v>0</v>
      </c>
      <c r="G166" s="588">
        <f>G169</f>
        <v>0</v>
      </c>
      <c r="H166" s="590">
        <f>F166/C166</f>
        <v>0</v>
      </c>
      <c r="I166" s="590">
        <v>0</v>
      </c>
      <c r="J166" s="591">
        <f>G166/C166</f>
        <v>0</v>
      </c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</row>
    <row r="167" spans="1:49" ht="15" customHeight="1" x14ac:dyDescent="0.2">
      <c r="A167" s="298" t="s">
        <v>417</v>
      </c>
      <c r="B167" s="380" t="s">
        <v>150</v>
      </c>
      <c r="C167" s="505"/>
      <c r="D167" s="853"/>
      <c r="E167" s="853"/>
      <c r="F167" s="587"/>
      <c r="G167" s="587"/>
      <c r="H167" s="590"/>
      <c r="I167" s="590"/>
      <c r="J167" s="591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</row>
    <row r="168" spans="1:49" ht="12.75" customHeight="1" x14ac:dyDescent="0.2">
      <c r="A168" s="302" t="s">
        <v>105</v>
      </c>
      <c r="B168" s="419" t="s">
        <v>129</v>
      </c>
      <c r="C168" s="506"/>
      <c r="D168" s="854"/>
      <c r="E168" s="854"/>
      <c r="F168" s="602"/>
      <c r="G168" s="602"/>
      <c r="H168" s="603"/>
      <c r="I168" s="603"/>
      <c r="J168" s="604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</row>
    <row r="169" spans="1:49" ht="12.75" customHeight="1" x14ac:dyDescent="0.2">
      <c r="A169" s="293">
        <v>4</v>
      </c>
      <c r="B169" s="439" t="s">
        <v>137</v>
      </c>
      <c r="C169" s="507">
        <v>70000</v>
      </c>
      <c r="D169" s="855">
        <v>0</v>
      </c>
      <c r="E169" s="855">
        <f>C169+D169</f>
        <v>70000</v>
      </c>
      <c r="F169" s="620">
        <f t="shared" ref="F169:G171" si="22">F170</f>
        <v>0</v>
      </c>
      <c r="G169" s="620">
        <f t="shared" si="22"/>
        <v>0</v>
      </c>
      <c r="H169" s="605">
        <f t="shared" ref="H169:H171" si="23">F169/C169</f>
        <v>0</v>
      </c>
      <c r="I169" s="605">
        <v>0</v>
      </c>
      <c r="J169" s="606">
        <f>G169/C169</f>
        <v>0</v>
      </c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</row>
    <row r="170" spans="1:49" ht="12.75" customHeight="1" x14ac:dyDescent="0.2">
      <c r="A170" s="303">
        <v>42</v>
      </c>
      <c r="B170" s="440" t="s">
        <v>153</v>
      </c>
      <c r="C170" s="508">
        <v>70000</v>
      </c>
      <c r="D170" s="856">
        <v>0</v>
      </c>
      <c r="E170" s="856">
        <f>C170+D170</f>
        <v>70000</v>
      </c>
      <c r="F170" s="621">
        <f t="shared" si="22"/>
        <v>0</v>
      </c>
      <c r="G170" s="621">
        <f t="shared" si="22"/>
        <v>0</v>
      </c>
      <c r="H170" s="608">
        <f t="shared" si="23"/>
        <v>0</v>
      </c>
      <c r="I170" s="608">
        <v>0</v>
      </c>
      <c r="J170" s="609">
        <f>G170/C170</f>
        <v>0</v>
      </c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</row>
    <row r="171" spans="1:49" s="66" customFormat="1" ht="12.75" customHeight="1" x14ac:dyDescent="0.2">
      <c r="A171" s="304">
        <v>421</v>
      </c>
      <c r="B171" s="443" t="s">
        <v>43</v>
      </c>
      <c r="C171" s="524">
        <v>70000</v>
      </c>
      <c r="D171" s="872">
        <v>0</v>
      </c>
      <c r="E171" s="872">
        <f>C171+D171</f>
        <v>70000</v>
      </c>
      <c r="F171" s="610">
        <f t="shared" si="22"/>
        <v>0</v>
      </c>
      <c r="G171" s="610">
        <f t="shared" si="22"/>
        <v>0</v>
      </c>
      <c r="H171" s="611">
        <f t="shared" si="23"/>
        <v>0</v>
      </c>
      <c r="I171" s="611">
        <v>0</v>
      </c>
      <c r="J171" s="612">
        <f>G171/C171</f>
        <v>0</v>
      </c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</row>
    <row r="172" spans="1:49" ht="12.75" customHeight="1" x14ac:dyDescent="0.2">
      <c r="A172" s="305">
        <v>421</v>
      </c>
      <c r="B172" s="419" t="s">
        <v>43</v>
      </c>
      <c r="C172" s="525">
        <v>70000</v>
      </c>
      <c r="D172" s="873">
        <v>0</v>
      </c>
      <c r="E172" s="873">
        <f>C172+D172</f>
        <v>70000</v>
      </c>
      <c r="F172" s="613"/>
      <c r="G172" s="613"/>
      <c r="H172" s="603"/>
      <c r="I172" s="603"/>
      <c r="J172" s="604"/>
      <c r="K172" s="98"/>
      <c r="L172" s="262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</row>
    <row r="173" spans="1:49" ht="20.100000000000001" customHeight="1" x14ac:dyDescent="0.2">
      <c r="A173" s="297" t="s">
        <v>215</v>
      </c>
      <c r="B173" s="107" t="s">
        <v>419</v>
      </c>
      <c r="C173" s="505">
        <v>10000</v>
      </c>
      <c r="D173" s="853">
        <f>D176</f>
        <v>10000</v>
      </c>
      <c r="E173" s="853">
        <f>C173+D173</f>
        <v>20000</v>
      </c>
      <c r="F173" s="588">
        <f>F176</f>
        <v>0</v>
      </c>
      <c r="G173" s="588">
        <f>G176</f>
        <v>0</v>
      </c>
      <c r="H173" s="590">
        <f>F173/C173</f>
        <v>0</v>
      </c>
      <c r="I173" s="590">
        <v>0</v>
      </c>
      <c r="J173" s="591">
        <f>G173/C173</f>
        <v>0</v>
      </c>
      <c r="K173" s="262"/>
      <c r="L173" s="261"/>
      <c r="M173" s="261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</row>
    <row r="174" spans="1:49" ht="15" customHeight="1" x14ac:dyDescent="0.2">
      <c r="A174" s="298" t="s">
        <v>417</v>
      </c>
      <c r="B174" s="380" t="s">
        <v>150</v>
      </c>
      <c r="C174" s="505"/>
      <c r="D174" s="853"/>
      <c r="E174" s="853"/>
      <c r="F174" s="587"/>
      <c r="G174" s="587"/>
      <c r="H174" s="590"/>
      <c r="I174" s="590"/>
      <c r="J174" s="591"/>
      <c r="K174" s="261"/>
      <c r="L174" s="98"/>
      <c r="M174" s="261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</row>
    <row r="175" spans="1:49" ht="15" customHeight="1" x14ac:dyDescent="0.2">
      <c r="A175" s="302" t="s">
        <v>105</v>
      </c>
      <c r="B175" s="419" t="s">
        <v>129</v>
      </c>
      <c r="C175" s="506"/>
      <c r="D175" s="854"/>
      <c r="E175" s="854"/>
      <c r="F175" s="602"/>
      <c r="G175" s="602"/>
      <c r="H175" s="603"/>
      <c r="I175" s="603"/>
      <c r="J175" s="604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</row>
    <row r="176" spans="1:49" ht="12.75" customHeight="1" x14ac:dyDescent="0.2">
      <c r="A176" s="293">
        <v>4</v>
      </c>
      <c r="B176" s="439" t="s">
        <v>137</v>
      </c>
      <c r="C176" s="507">
        <v>10000</v>
      </c>
      <c r="D176" s="855">
        <f>D177</f>
        <v>10000</v>
      </c>
      <c r="E176" s="855">
        <f>C176+D176</f>
        <v>20000</v>
      </c>
      <c r="F176" s="620">
        <f t="shared" ref="F176:G178" si="24">F177</f>
        <v>0</v>
      </c>
      <c r="G176" s="620">
        <f t="shared" si="24"/>
        <v>0</v>
      </c>
      <c r="H176" s="605">
        <f t="shared" ref="H176:H178" si="25">F176/C176</f>
        <v>0</v>
      </c>
      <c r="I176" s="605">
        <v>0</v>
      </c>
      <c r="J176" s="606">
        <f>G176/C176</f>
        <v>0</v>
      </c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</row>
    <row r="177" spans="1:49" s="66" customFormat="1" ht="12.75" customHeight="1" x14ac:dyDescent="0.2">
      <c r="A177" s="303">
        <v>42</v>
      </c>
      <c r="B177" s="440" t="s">
        <v>153</v>
      </c>
      <c r="C177" s="508">
        <v>10000</v>
      </c>
      <c r="D177" s="856">
        <f>D178</f>
        <v>10000</v>
      </c>
      <c r="E177" s="856">
        <f>C177+D177</f>
        <v>20000</v>
      </c>
      <c r="F177" s="621">
        <f t="shared" si="24"/>
        <v>0</v>
      </c>
      <c r="G177" s="621">
        <f t="shared" si="24"/>
        <v>0</v>
      </c>
      <c r="H177" s="608">
        <f t="shared" si="25"/>
        <v>0</v>
      </c>
      <c r="I177" s="608">
        <v>0</v>
      </c>
      <c r="J177" s="609">
        <f>G177/C177</f>
        <v>0</v>
      </c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</row>
    <row r="178" spans="1:49" ht="12.75" customHeight="1" x14ac:dyDescent="0.2">
      <c r="A178" s="304">
        <v>421</v>
      </c>
      <c r="B178" s="443" t="s">
        <v>43</v>
      </c>
      <c r="C178" s="524">
        <v>10000</v>
      </c>
      <c r="D178" s="872">
        <f>D179</f>
        <v>10000</v>
      </c>
      <c r="E178" s="872">
        <f>C178+D178</f>
        <v>20000</v>
      </c>
      <c r="F178" s="610">
        <f t="shared" si="24"/>
        <v>0</v>
      </c>
      <c r="G178" s="610">
        <f t="shared" si="24"/>
        <v>0</v>
      </c>
      <c r="H178" s="611">
        <f t="shared" si="25"/>
        <v>0</v>
      </c>
      <c r="I178" s="611">
        <v>0</v>
      </c>
      <c r="J178" s="612">
        <f>G178/C178</f>
        <v>0</v>
      </c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</row>
    <row r="179" spans="1:49" ht="12.75" customHeight="1" x14ac:dyDescent="0.2">
      <c r="A179" s="305">
        <v>421</v>
      </c>
      <c r="B179" s="419" t="s">
        <v>43</v>
      </c>
      <c r="C179" s="525">
        <v>10000</v>
      </c>
      <c r="D179" s="873">
        <v>10000</v>
      </c>
      <c r="E179" s="873">
        <f>C179+D179</f>
        <v>20000</v>
      </c>
      <c r="F179" s="613"/>
      <c r="G179" s="613"/>
      <c r="H179" s="603"/>
      <c r="I179" s="603"/>
      <c r="J179" s="604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</row>
    <row r="180" spans="1:49" ht="12.75" customHeight="1" x14ac:dyDescent="0.2">
      <c r="A180" s="297" t="s">
        <v>215</v>
      </c>
      <c r="B180" s="107" t="s">
        <v>460</v>
      </c>
      <c r="C180" s="505">
        <v>120000</v>
      </c>
      <c r="D180" s="853"/>
      <c r="E180" s="853">
        <f>C180+D180</f>
        <v>120000</v>
      </c>
      <c r="F180" s="588">
        <f>F183</f>
        <v>0</v>
      </c>
      <c r="G180" s="588">
        <f>G183</f>
        <v>0</v>
      </c>
      <c r="H180" s="590">
        <f>F180/C180</f>
        <v>0</v>
      </c>
      <c r="I180" s="590">
        <v>0</v>
      </c>
      <c r="J180" s="591">
        <f>G180/C180</f>
        <v>0</v>
      </c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</row>
    <row r="181" spans="1:49" ht="12.75" customHeight="1" x14ac:dyDescent="0.2">
      <c r="A181" s="298" t="s">
        <v>459</v>
      </c>
      <c r="B181" s="380" t="s">
        <v>150</v>
      </c>
      <c r="C181" s="505"/>
      <c r="D181" s="853"/>
      <c r="E181" s="853"/>
      <c r="F181" s="587"/>
      <c r="G181" s="587"/>
      <c r="H181" s="590"/>
      <c r="I181" s="590"/>
      <c r="J181" s="591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</row>
    <row r="182" spans="1:49" ht="12.75" customHeight="1" x14ac:dyDescent="0.2">
      <c r="A182" s="302" t="s">
        <v>105</v>
      </c>
      <c r="B182" s="419" t="s">
        <v>129</v>
      </c>
      <c r="C182" s="506"/>
      <c r="D182" s="854"/>
      <c r="E182" s="854"/>
      <c r="F182" s="602"/>
      <c r="G182" s="602"/>
      <c r="H182" s="603"/>
      <c r="I182" s="603"/>
      <c r="J182" s="604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</row>
    <row r="183" spans="1:49" s="67" customFormat="1" x14ac:dyDescent="0.2">
      <c r="A183" s="293">
        <v>4</v>
      </c>
      <c r="B183" s="439" t="s">
        <v>137</v>
      </c>
      <c r="C183" s="507">
        <v>120000</v>
      </c>
      <c r="D183" s="855">
        <v>0</v>
      </c>
      <c r="E183" s="855">
        <f t="shared" ref="E183:E195" si="26">C183+D183</f>
        <v>120000</v>
      </c>
      <c r="F183" s="620">
        <f t="shared" ref="F183:G185" si="27">F184</f>
        <v>0</v>
      </c>
      <c r="G183" s="620">
        <f t="shared" si="27"/>
        <v>0</v>
      </c>
      <c r="H183" s="605">
        <f t="shared" ref="H183:H185" si="28">F183/C183</f>
        <v>0</v>
      </c>
      <c r="I183" s="605">
        <v>0</v>
      </c>
      <c r="J183" s="606">
        <f>G183/C183</f>
        <v>0</v>
      </c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</row>
    <row r="184" spans="1:49" ht="15" customHeight="1" x14ac:dyDescent="0.2">
      <c r="A184" s="303">
        <v>42</v>
      </c>
      <c r="B184" s="440" t="s">
        <v>153</v>
      </c>
      <c r="C184" s="508">
        <v>120000</v>
      </c>
      <c r="D184" s="856">
        <v>0</v>
      </c>
      <c r="E184" s="856">
        <f t="shared" si="26"/>
        <v>120000</v>
      </c>
      <c r="F184" s="621">
        <f t="shared" si="27"/>
        <v>0</v>
      </c>
      <c r="G184" s="621">
        <f t="shared" si="27"/>
        <v>0</v>
      </c>
      <c r="H184" s="608">
        <f t="shared" si="28"/>
        <v>0</v>
      </c>
      <c r="I184" s="608">
        <v>0</v>
      </c>
      <c r="J184" s="609">
        <f>G184/C184</f>
        <v>0</v>
      </c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</row>
    <row r="185" spans="1:49" ht="15" customHeight="1" x14ac:dyDescent="0.2">
      <c r="A185" s="304">
        <v>422</v>
      </c>
      <c r="B185" s="443" t="s">
        <v>43</v>
      </c>
      <c r="C185" s="524">
        <v>120000</v>
      </c>
      <c r="D185" s="872">
        <v>0</v>
      </c>
      <c r="E185" s="872">
        <f t="shared" si="26"/>
        <v>120000</v>
      </c>
      <c r="F185" s="610">
        <f t="shared" si="27"/>
        <v>0</v>
      </c>
      <c r="G185" s="610">
        <f t="shared" si="27"/>
        <v>0</v>
      </c>
      <c r="H185" s="611">
        <f t="shared" si="28"/>
        <v>0</v>
      </c>
      <c r="I185" s="611">
        <v>0</v>
      </c>
      <c r="J185" s="612">
        <f>G185/C185</f>
        <v>0</v>
      </c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</row>
    <row r="186" spans="1:49" ht="12.75" customHeight="1" x14ac:dyDescent="0.2">
      <c r="A186" s="305">
        <v>422</v>
      </c>
      <c r="B186" s="419" t="s">
        <v>43</v>
      </c>
      <c r="C186" s="525">
        <v>120000</v>
      </c>
      <c r="D186" s="873">
        <v>0</v>
      </c>
      <c r="E186" s="873">
        <f t="shared" si="26"/>
        <v>120000</v>
      </c>
      <c r="F186" s="613"/>
      <c r="G186" s="613"/>
      <c r="H186" s="603"/>
      <c r="I186" s="603">
        <v>0</v>
      </c>
      <c r="J186" s="604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</row>
    <row r="187" spans="1:49" ht="12.75" customHeight="1" x14ac:dyDescent="0.2">
      <c r="A187" s="297" t="s">
        <v>215</v>
      </c>
      <c r="B187" s="107" t="s">
        <v>471</v>
      </c>
      <c r="C187" s="505"/>
      <c r="D187" s="853">
        <f>D190</f>
        <v>87500</v>
      </c>
      <c r="E187" s="853">
        <f>C187+D187</f>
        <v>87500</v>
      </c>
      <c r="F187" s="588">
        <f>F190</f>
        <v>0</v>
      </c>
      <c r="G187" s="588">
        <f>G190</f>
        <v>0</v>
      </c>
      <c r="H187" s="590">
        <v>0</v>
      </c>
      <c r="I187" s="590">
        <v>0</v>
      </c>
      <c r="J187" s="591">
        <v>0</v>
      </c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</row>
    <row r="188" spans="1:49" s="67" customFormat="1" x14ac:dyDescent="0.2">
      <c r="A188" s="298" t="s">
        <v>472</v>
      </c>
      <c r="B188" s="380" t="s">
        <v>150</v>
      </c>
      <c r="C188" s="505"/>
      <c r="D188" s="853"/>
      <c r="E188" s="853"/>
      <c r="F188" s="587"/>
      <c r="G188" s="587"/>
      <c r="H188" s="590"/>
      <c r="I188" s="590"/>
      <c r="J188" s="591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</row>
    <row r="189" spans="1:49" x14ac:dyDescent="0.2">
      <c r="A189" s="302" t="s">
        <v>105</v>
      </c>
      <c r="B189" s="419" t="s">
        <v>129</v>
      </c>
      <c r="C189" s="506"/>
      <c r="D189" s="854"/>
      <c r="E189" s="854"/>
      <c r="F189" s="602"/>
      <c r="G189" s="602"/>
      <c r="H189" s="603"/>
      <c r="I189" s="603"/>
      <c r="J189" s="604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</row>
    <row r="190" spans="1:49" ht="12.75" customHeight="1" x14ac:dyDescent="0.2">
      <c r="A190" s="293">
        <v>4</v>
      </c>
      <c r="B190" s="439" t="s">
        <v>137</v>
      </c>
      <c r="C190" s="507"/>
      <c r="D190" s="855">
        <f>D191</f>
        <v>87500</v>
      </c>
      <c r="E190" s="855">
        <f t="shared" ref="E190:E193" si="29">C190+D190</f>
        <v>87500</v>
      </c>
      <c r="F190" s="620">
        <f t="shared" ref="F190:G192" si="30">F191</f>
        <v>0</v>
      </c>
      <c r="G190" s="620">
        <f t="shared" si="30"/>
        <v>0</v>
      </c>
      <c r="H190" s="605">
        <v>0</v>
      </c>
      <c r="I190" s="605">
        <v>0</v>
      </c>
      <c r="J190" s="606">
        <v>0</v>
      </c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</row>
    <row r="191" spans="1:49" ht="15" customHeight="1" x14ac:dyDescent="0.2">
      <c r="A191" s="303">
        <v>42</v>
      </c>
      <c r="B191" s="440" t="s">
        <v>153</v>
      </c>
      <c r="C191" s="508"/>
      <c r="D191" s="856">
        <f>D192</f>
        <v>87500</v>
      </c>
      <c r="E191" s="856">
        <f t="shared" si="29"/>
        <v>87500</v>
      </c>
      <c r="F191" s="621">
        <f t="shared" si="30"/>
        <v>0</v>
      </c>
      <c r="G191" s="621">
        <f t="shared" si="30"/>
        <v>0</v>
      </c>
      <c r="H191" s="608">
        <v>0</v>
      </c>
      <c r="I191" s="608">
        <v>0</v>
      </c>
      <c r="J191" s="609">
        <v>0</v>
      </c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</row>
    <row r="192" spans="1:49" s="67" customFormat="1" ht="15" customHeight="1" x14ac:dyDescent="0.2">
      <c r="A192" s="304">
        <v>421</v>
      </c>
      <c r="B192" s="443" t="s">
        <v>43</v>
      </c>
      <c r="C192" s="524"/>
      <c r="D192" s="872">
        <f>D193</f>
        <v>87500</v>
      </c>
      <c r="E192" s="872">
        <f t="shared" si="29"/>
        <v>87500</v>
      </c>
      <c r="F192" s="610">
        <f t="shared" si="30"/>
        <v>0</v>
      </c>
      <c r="G192" s="610">
        <f t="shared" si="30"/>
        <v>0</v>
      </c>
      <c r="H192" s="611">
        <v>0</v>
      </c>
      <c r="I192" s="611">
        <v>0</v>
      </c>
      <c r="J192" s="612">
        <v>0</v>
      </c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</row>
    <row r="193" spans="1:49" ht="12.75" customHeight="1" x14ac:dyDescent="0.2">
      <c r="A193" s="305">
        <v>421</v>
      </c>
      <c r="B193" s="419" t="s">
        <v>43</v>
      </c>
      <c r="C193" s="525"/>
      <c r="D193" s="873">
        <v>87500</v>
      </c>
      <c r="E193" s="873">
        <f t="shared" si="29"/>
        <v>87500</v>
      </c>
      <c r="F193" s="613"/>
      <c r="G193" s="613"/>
      <c r="H193" s="603"/>
      <c r="I193" s="603"/>
      <c r="J193" s="604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</row>
    <row r="194" spans="1:49" ht="12.75" customHeight="1" x14ac:dyDescent="0.2">
      <c r="A194" s="986" t="s">
        <v>374</v>
      </c>
      <c r="B194" s="987"/>
      <c r="C194" s="504">
        <v>60000</v>
      </c>
      <c r="D194" s="874">
        <v>0</v>
      </c>
      <c r="E194" s="874">
        <f t="shared" si="26"/>
        <v>60000</v>
      </c>
      <c r="F194" s="586">
        <f>F195</f>
        <v>15000</v>
      </c>
      <c r="G194" s="586">
        <f>G195</f>
        <v>25000</v>
      </c>
      <c r="H194" s="643">
        <f>F194/C194</f>
        <v>0.25</v>
      </c>
      <c r="I194" s="643">
        <f>G194/F194</f>
        <v>1.6666666666666667</v>
      </c>
      <c r="J194" s="644">
        <f>G194/C194</f>
        <v>0.41666666666666669</v>
      </c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</row>
    <row r="195" spans="1:49" ht="12.75" customHeight="1" x14ac:dyDescent="0.2">
      <c r="A195" s="290" t="s">
        <v>147</v>
      </c>
      <c r="B195" s="379" t="s">
        <v>375</v>
      </c>
      <c r="C195" s="522">
        <v>60000</v>
      </c>
      <c r="D195" s="870">
        <v>0</v>
      </c>
      <c r="E195" s="870">
        <f t="shared" si="26"/>
        <v>60000</v>
      </c>
      <c r="F195" s="588">
        <v>15000</v>
      </c>
      <c r="G195" s="588">
        <v>25000</v>
      </c>
      <c r="H195" s="637">
        <f>F195/C195</f>
        <v>0.25</v>
      </c>
      <c r="I195" s="637">
        <f>G195/F195</f>
        <v>1.6666666666666667</v>
      </c>
      <c r="J195" s="638">
        <f>G195/C195</f>
        <v>0.41666666666666669</v>
      </c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</row>
    <row r="196" spans="1:49" ht="12.75" customHeight="1" x14ac:dyDescent="0.2">
      <c r="A196" s="291" t="s">
        <v>376</v>
      </c>
      <c r="B196" s="380" t="s">
        <v>150</v>
      </c>
      <c r="C196" s="505"/>
      <c r="D196" s="853"/>
      <c r="E196" s="853"/>
      <c r="F196" s="587"/>
      <c r="G196" s="587"/>
      <c r="H196" s="590"/>
      <c r="I196" s="590"/>
      <c r="J196" s="591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</row>
    <row r="197" spans="1:49" ht="12.75" customHeight="1" x14ac:dyDescent="0.2">
      <c r="A197" s="292" t="s">
        <v>151</v>
      </c>
      <c r="B197" s="419" t="s">
        <v>129</v>
      </c>
      <c r="C197" s="506"/>
      <c r="D197" s="854"/>
      <c r="E197" s="854"/>
      <c r="F197" s="602"/>
      <c r="G197" s="602"/>
      <c r="H197" s="603"/>
      <c r="I197" s="603"/>
      <c r="J197" s="604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</row>
    <row r="198" spans="1:49" x14ac:dyDescent="0.2">
      <c r="A198" s="293">
        <v>4</v>
      </c>
      <c r="B198" s="439" t="s">
        <v>137</v>
      </c>
      <c r="C198" s="526">
        <v>60000</v>
      </c>
      <c r="D198" s="875">
        <v>0</v>
      </c>
      <c r="E198" s="875">
        <f t="shared" ref="E198:E205" si="31">C198+D198</f>
        <v>60000</v>
      </c>
      <c r="F198" s="622">
        <f>F199</f>
        <v>0</v>
      </c>
      <c r="G198" s="622">
        <f>G199</f>
        <v>0</v>
      </c>
      <c r="H198" s="639">
        <f>F198/C198</f>
        <v>0</v>
      </c>
      <c r="I198" s="639">
        <v>0</v>
      </c>
      <c r="J198" s="640">
        <f>G198/C198</f>
        <v>0</v>
      </c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</row>
    <row r="199" spans="1:49" ht="15" customHeight="1" x14ac:dyDescent="0.2">
      <c r="A199" s="303">
        <v>42</v>
      </c>
      <c r="B199" s="440" t="s">
        <v>153</v>
      </c>
      <c r="C199" s="527">
        <v>60000</v>
      </c>
      <c r="D199" s="876">
        <v>0</v>
      </c>
      <c r="E199" s="876">
        <f t="shared" si="31"/>
        <v>60000</v>
      </c>
      <c r="F199" s="623"/>
      <c r="G199" s="623"/>
      <c r="H199" s="641">
        <f>F199/C199</f>
        <v>0</v>
      </c>
      <c r="I199" s="641">
        <v>0</v>
      </c>
      <c r="J199" s="642">
        <f>G199/C199</f>
        <v>0</v>
      </c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</row>
    <row r="200" spans="1:49" ht="12.75" customHeight="1" x14ac:dyDescent="0.2">
      <c r="A200" s="300">
        <v>422</v>
      </c>
      <c r="B200" s="443" t="s">
        <v>44</v>
      </c>
      <c r="C200" s="528">
        <v>30000</v>
      </c>
      <c r="D200" s="877">
        <v>0</v>
      </c>
      <c r="E200" s="877">
        <f t="shared" si="31"/>
        <v>30000</v>
      </c>
      <c r="F200" s="624">
        <f>F201</f>
        <v>0</v>
      </c>
      <c r="G200" s="624">
        <f>G201</f>
        <v>0</v>
      </c>
      <c r="H200" s="611">
        <f>F200/C200</f>
        <v>0</v>
      </c>
      <c r="I200" s="611">
        <v>0</v>
      </c>
      <c r="J200" s="612">
        <f>G200/C200</f>
        <v>0</v>
      </c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</row>
    <row r="201" spans="1:49" ht="12.75" customHeight="1" x14ac:dyDescent="0.2">
      <c r="A201" s="381">
        <v>422</v>
      </c>
      <c r="B201" s="445" t="s">
        <v>377</v>
      </c>
      <c r="C201" s="529">
        <v>30000</v>
      </c>
      <c r="D201" s="878">
        <v>0</v>
      </c>
      <c r="E201" s="878">
        <f t="shared" si="31"/>
        <v>30000</v>
      </c>
      <c r="F201" s="602"/>
      <c r="G201" s="602"/>
      <c r="H201" s="603"/>
      <c r="I201" s="603"/>
      <c r="J201" s="604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</row>
    <row r="202" spans="1:49" ht="12.75" customHeight="1" x14ac:dyDescent="0.2">
      <c r="A202" s="300">
        <v>426</v>
      </c>
      <c r="B202" s="443" t="s">
        <v>378</v>
      </c>
      <c r="C202" s="528">
        <v>30000</v>
      </c>
      <c r="D202" s="877">
        <v>0</v>
      </c>
      <c r="E202" s="877">
        <f t="shared" si="31"/>
        <v>30000</v>
      </c>
      <c r="F202" s="624">
        <f>F203</f>
        <v>0</v>
      </c>
      <c r="G202" s="624">
        <f>G203</f>
        <v>0</v>
      </c>
      <c r="H202" s="611">
        <f>F202/C202</f>
        <v>0</v>
      </c>
      <c r="I202" s="611">
        <v>0</v>
      </c>
      <c r="J202" s="612">
        <f>G202/C202</f>
        <v>0</v>
      </c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</row>
    <row r="203" spans="1:49" ht="12.75" customHeight="1" x14ac:dyDescent="0.2">
      <c r="A203" s="381">
        <v>426</v>
      </c>
      <c r="B203" s="445" t="s">
        <v>149</v>
      </c>
      <c r="C203" s="529">
        <v>30000</v>
      </c>
      <c r="D203" s="878">
        <v>0</v>
      </c>
      <c r="E203" s="878">
        <f t="shared" si="31"/>
        <v>30000</v>
      </c>
      <c r="F203" s="602"/>
      <c r="G203" s="602"/>
      <c r="H203" s="603"/>
      <c r="I203" s="603"/>
      <c r="J203" s="604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</row>
    <row r="204" spans="1:49" x14ac:dyDescent="0.2">
      <c r="A204" s="306" t="s">
        <v>379</v>
      </c>
      <c r="B204" s="446"/>
      <c r="C204" s="530">
        <v>1375000</v>
      </c>
      <c r="D204" s="879">
        <v>0</v>
      </c>
      <c r="E204" s="879">
        <f t="shared" si="31"/>
        <v>1375000</v>
      </c>
      <c r="F204" s="586">
        <f>F205+F212+F219</f>
        <v>0</v>
      </c>
      <c r="G204" s="586">
        <f>G205+G212+G219</f>
        <v>0</v>
      </c>
      <c r="H204" s="643">
        <f>F204/C204</f>
        <v>0</v>
      </c>
      <c r="I204" s="643">
        <v>0</v>
      </c>
      <c r="J204" s="644">
        <f>G204/C204</f>
        <v>0</v>
      </c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</row>
    <row r="205" spans="1:49" x14ac:dyDescent="0.2">
      <c r="A205" s="297" t="s">
        <v>215</v>
      </c>
      <c r="B205" s="107" t="s">
        <v>409</v>
      </c>
      <c r="C205" s="505">
        <v>200000</v>
      </c>
      <c r="D205" s="853">
        <v>0</v>
      </c>
      <c r="E205" s="853">
        <f t="shared" si="31"/>
        <v>200000</v>
      </c>
      <c r="F205" s="588">
        <f>F208</f>
        <v>0</v>
      </c>
      <c r="G205" s="588">
        <f>G208</f>
        <v>0</v>
      </c>
      <c r="H205" s="637">
        <f>F205/C205</f>
        <v>0</v>
      </c>
      <c r="I205" s="637">
        <v>0</v>
      </c>
      <c r="J205" s="638">
        <f>G205/C205</f>
        <v>0</v>
      </c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</row>
    <row r="206" spans="1:49" ht="15" customHeight="1" x14ac:dyDescent="0.2">
      <c r="A206" s="298" t="s">
        <v>380</v>
      </c>
      <c r="B206" s="380" t="s">
        <v>329</v>
      </c>
      <c r="C206" s="505"/>
      <c r="D206" s="853"/>
      <c r="E206" s="853"/>
      <c r="F206" s="587"/>
      <c r="G206" s="587"/>
      <c r="H206" s="590"/>
      <c r="I206" s="590"/>
      <c r="J206" s="591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</row>
    <row r="207" spans="1:49" ht="12.75" customHeight="1" x14ac:dyDescent="0.2">
      <c r="A207" s="302" t="s">
        <v>105</v>
      </c>
      <c r="B207" s="419" t="s">
        <v>129</v>
      </c>
      <c r="C207" s="506"/>
      <c r="D207" s="854"/>
      <c r="E207" s="854"/>
      <c r="F207" s="602"/>
      <c r="G207" s="602"/>
      <c r="H207" s="603"/>
      <c r="I207" s="603"/>
      <c r="J207" s="604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</row>
    <row r="208" spans="1:49" ht="12.75" customHeight="1" x14ac:dyDescent="0.2">
      <c r="A208" s="293">
        <v>4</v>
      </c>
      <c r="B208" s="439" t="s">
        <v>137</v>
      </c>
      <c r="C208" s="507">
        <v>200000</v>
      </c>
      <c r="D208" s="855">
        <v>0</v>
      </c>
      <c r="E208" s="855">
        <f>C208+D208</f>
        <v>200000</v>
      </c>
      <c r="F208" s="620">
        <f t="shared" ref="F208:G210" si="32">F209</f>
        <v>0</v>
      </c>
      <c r="G208" s="620">
        <f t="shared" si="32"/>
        <v>0</v>
      </c>
      <c r="H208" s="639">
        <f>F208/C208</f>
        <v>0</v>
      </c>
      <c r="I208" s="639">
        <v>0</v>
      </c>
      <c r="J208" s="640">
        <f>G208/C208</f>
        <v>0</v>
      </c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</row>
    <row r="209" spans="1:49" ht="12.75" customHeight="1" x14ac:dyDescent="0.2">
      <c r="A209" s="303">
        <v>42</v>
      </c>
      <c r="B209" s="440" t="s">
        <v>153</v>
      </c>
      <c r="C209" s="508">
        <v>200000</v>
      </c>
      <c r="D209" s="856">
        <v>0</v>
      </c>
      <c r="E209" s="856">
        <f>C209+D209</f>
        <v>200000</v>
      </c>
      <c r="F209" s="621">
        <f t="shared" si="32"/>
        <v>0</v>
      </c>
      <c r="G209" s="621">
        <f t="shared" si="32"/>
        <v>0</v>
      </c>
      <c r="H209" s="641">
        <f>F209/C209</f>
        <v>0</v>
      </c>
      <c r="I209" s="641">
        <v>0</v>
      </c>
      <c r="J209" s="642">
        <f>G209/C209</f>
        <v>0</v>
      </c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</row>
    <row r="210" spans="1:49" ht="12.75" customHeight="1" x14ac:dyDescent="0.2">
      <c r="A210" s="304">
        <v>421</v>
      </c>
      <c r="B210" s="443" t="s">
        <v>43</v>
      </c>
      <c r="C210" s="524">
        <v>200000</v>
      </c>
      <c r="D210" s="872">
        <v>0</v>
      </c>
      <c r="E210" s="872">
        <f>C210+D210</f>
        <v>200000</v>
      </c>
      <c r="F210" s="610">
        <f t="shared" si="32"/>
        <v>0</v>
      </c>
      <c r="G210" s="610">
        <f t="shared" si="32"/>
        <v>0</v>
      </c>
      <c r="H210" s="611">
        <f>F210/C210</f>
        <v>0</v>
      </c>
      <c r="I210" s="611">
        <v>0</v>
      </c>
      <c r="J210" s="612">
        <f>G210/C210</f>
        <v>0</v>
      </c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</row>
    <row r="211" spans="1:49" ht="12.75" customHeight="1" x14ac:dyDescent="0.2">
      <c r="A211" s="305">
        <v>421</v>
      </c>
      <c r="B211" s="419" t="s">
        <v>43</v>
      </c>
      <c r="C211" s="525">
        <v>200000</v>
      </c>
      <c r="D211" s="873">
        <v>0</v>
      </c>
      <c r="E211" s="873">
        <f>C211+D211</f>
        <v>200000</v>
      </c>
      <c r="F211" s="613"/>
      <c r="G211" s="613"/>
      <c r="H211" s="603"/>
      <c r="I211" s="603"/>
      <c r="J211" s="604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</row>
    <row r="212" spans="1:49" ht="21.75" customHeight="1" x14ac:dyDescent="0.2">
      <c r="A212" s="297" t="s">
        <v>215</v>
      </c>
      <c r="B212" s="107" t="s">
        <v>432</v>
      </c>
      <c r="C212" s="505">
        <v>100000</v>
      </c>
      <c r="D212" s="853">
        <v>0</v>
      </c>
      <c r="E212" s="853">
        <f>C212+D212</f>
        <v>100000</v>
      </c>
      <c r="F212" s="588">
        <f>F215</f>
        <v>0</v>
      </c>
      <c r="G212" s="588">
        <f>G215</f>
        <v>0</v>
      </c>
      <c r="H212" s="637">
        <f>F212/C212</f>
        <v>0</v>
      </c>
      <c r="I212" s="637">
        <v>0</v>
      </c>
      <c r="J212" s="638">
        <f>G212/C212</f>
        <v>0</v>
      </c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</row>
    <row r="213" spans="1:49" ht="20.100000000000001" customHeight="1" x14ac:dyDescent="0.2">
      <c r="A213" s="298" t="s">
        <v>433</v>
      </c>
      <c r="B213" s="380" t="s">
        <v>329</v>
      </c>
      <c r="C213" s="505"/>
      <c r="D213" s="853"/>
      <c r="E213" s="853"/>
      <c r="F213" s="587"/>
      <c r="G213" s="587"/>
      <c r="H213" s="590"/>
      <c r="I213" s="590"/>
      <c r="J213" s="591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</row>
    <row r="214" spans="1:49" ht="15" customHeight="1" x14ac:dyDescent="0.2">
      <c r="A214" s="302" t="s">
        <v>105</v>
      </c>
      <c r="B214" s="419" t="s">
        <v>129</v>
      </c>
      <c r="C214" s="506"/>
      <c r="D214" s="854"/>
      <c r="E214" s="854"/>
      <c r="F214" s="602"/>
      <c r="G214" s="602"/>
      <c r="H214" s="603"/>
      <c r="I214" s="603"/>
      <c r="J214" s="604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</row>
    <row r="215" spans="1:49" ht="15" customHeight="1" x14ac:dyDescent="0.2">
      <c r="A215" s="293">
        <v>4</v>
      </c>
      <c r="B215" s="439" t="s">
        <v>137</v>
      </c>
      <c r="C215" s="507">
        <v>100000</v>
      </c>
      <c r="D215" s="855">
        <v>0</v>
      </c>
      <c r="E215" s="855">
        <f>C215+D215</f>
        <v>100000</v>
      </c>
      <c r="F215" s="620">
        <f t="shared" ref="F215:G217" si="33">F216</f>
        <v>0</v>
      </c>
      <c r="G215" s="620">
        <f t="shared" si="33"/>
        <v>0</v>
      </c>
      <c r="H215" s="639">
        <f t="shared" ref="H215:H217" si="34">F215/C215</f>
        <v>0</v>
      </c>
      <c r="I215" s="639">
        <v>0</v>
      </c>
      <c r="J215" s="640">
        <f>G215/C215</f>
        <v>0</v>
      </c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</row>
    <row r="216" spans="1:49" ht="12.75" customHeight="1" x14ac:dyDescent="0.2">
      <c r="A216" s="303">
        <v>42</v>
      </c>
      <c r="B216" s="440" t="s">
        <v>153</v>
      </c>
      <c r="C216" s="508">
        <v>100000</v>
      </c>
      <c r="D216" s="856">
        <v>0</v>
      </c>
      <c r="E216" s="856">
        <f>C216+D216</f>
        <v>100000</v>
      </c>
      <c r="F216" s="621">
        <f t="shared" si="33"/>
        <v>0</v>
      </c>
      <c r="G216" s="621">
        <f t="shared" si="33"/>
        <v>0</v>
      </c>
      <c r="H216" s="641">
        <f t="shared" si="34"/>
        <v>0</v>
      </c>
      <c r="I216" s="641">
        <v>0</v>
      </c>
      <c r="J216" s="642">
        <f>G216/C216</f>
        <v>0</v>
      </c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</row>
    <row r="217" spans="1:49" ht="12.75" customHeight="1" x14ac:dyDescent="0.2">
      <c r="A217" s="304">
        <v>421</v>
      </c>
      <c r="B217" s="443" t="s">
        <v>43</v>
      </c>
      <c r="C217" s="524">
        <v>100000</v>
      </c>
      <c r="D217" s="872">
        <v>0</v>
      </c>
      <c r="E217" s="872">
        <f>C217+D217</f>
        <v>100000</v>
      </c>
      <c r="F217" s="610">
        <f t="shared" si="33"/>
        <v>0</v>
      </c>
      <c r="G217" s="610">
        <f t="shared" si="33"/>
        <v>0</v>
      </c>
      <c r="H217" s="611">
        <f t="shared" si="34"/>
        <v>0</v>
      </c>
      <c r="I217" s="611">
        <v>0</v>
      </c>
      <c r="J217" s="612">
        <f>G217/C217</f>
        <v>0</v>
      </c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</row>
    <row r="218" spans="1:49" ht="12.75" customHeight="1" x14ac:dyDescent="0.2">
      <c r="A218" s="305">
        <v>421</v>
      </c>
      <c r="B218" s="419" t="s">
        <v>43</v>
      </c>
      <c r="C218" s="525">
        <v>100000</v>
      </c>
      <c r="D218" s="873">
        <v>0</v>
      </c>
      <c r="E218" s="873">
        <f>C218+D218</f>
        <v>100000</v>
      </c>
      <c r="F218" s="613"/>
      <c r="G218" s="613"/>
      <c r="H218" s="603"/>
      <c r="I218" s="603"/>
      <c r="J218" s="604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</row>
    <row r="219" spans="1:49" ht="25.5" customHeight="1" x14ac:dyDescent="0.2">
      <c r="A219" s="297" t="s">
        <v>215</v>
      </c>
      <c r="B219" s="745" t="s">
        <v>435</v>
      </c>
      <c r="C219" s="505">
        <v>1000000</v>
      </c>
      <c r="D219" s="853"/>
      <c r="E219" s="853">
        <f>C219+D219</f>
        <v>1000000</v>
      </c>
      <c r="F219" s="588">
        <f>F222</f>
        <v>0</v>
      </c>
      <c r="G219" s="588">
        <f>G222</f>
        <v>0</v>
      </c>
      <c r="H219" s="637">
        <f>F219/C219</f>
        <v>0</v>
      </c>
      <c r="I219" s="637">
        <v>0</v>
      </c>
      <c r="J219" s="638">
        <f>G219/C219</f>
        <v>0</v>
      </c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</row>
    <row r="220" spans="1:49" ht="12.75" customHeight="1" x14ac:dyDescent="0.2">
      <c r="A220" s="298" t="s">
        <v>434</v>
      </c>
      <c r="B220" s="380" t="s">
        <v>329</v>
      </c>
      <c r="C220" s="505"/>
      <c r="D220" s="853"/>
      <c r="E220" s="853"/>
      <c r="F220" s="587"/>
      <c r="G220" s="587"/>
      <c r="H220" s="590"/>
      <c r="I220" s="590"/>
      <c r="J220" s="591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</row>
    <row r="221" spans="1:49" ht="15" customHeight="1" x14ac:dyDescent="0.2">
      <c r="A221" s="302" t="s">
        <v>105</v>
      </c>
      <c r="B221" s="419" t="s">
        <v>129</v>
      </c>
      <c r="C221" s="506"/>
      <c r="D221" s="854"/>
      <c r="E221" s="854"/>
      <c r="F221" s="602"/>
      <c r="G221" s="602"/>
      <c r="H221" s="603"/>
      <c r="I221" s="603"/>
      <c r="J221" s="604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</row>
    <row r="222" spans="1:49" ht="15" customHeight="1" x14ac:dyDescent="0.2">
      <c r="A222" s="293">
        <v>4</v>
      </c>
      <c r="B222" s="439" t="s">
        <v>137</v>
      </c>
      <c r="C222" s="507">
        <v>1000000</v>
      </c>
      <c r="D222" s="855">
        <v>0</v>
      </c>
      <c r="E222" s="855">
        <f>C222+D222</f>
        <v>1000000</v>
      </c>
      <c r="F222" s="620">
        <f t="shared" ref="F222:G224" si="35">F223</f>
        <v>0</v>
      </c>
      <c r="G222" s="620">
        <f t="shared" si="35"/>
        <v>0</v>
      </c>
      <c r="H222" s="639">
        <f t="shared" ref="H222:H224" si="36">F222/C222</f>
        <v>0</v>
      </c>
      <c r="I222" s="639">
        <v>0</v>
      </c>
      <c r="J222" s="640">
        <f>G222/C222</f>
        <v>0</v>
      </c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</row>
    <row r="223" spans="1:49" ht="12.75" customHeight="1" x14ac:dyDescent="0.2">
      <c r="A223" s="303">
        <v>42</v>
      </c>
      <c r="B223" s="440" t="s">
        <v>153</v>
      </c>
      <c r="C223" s="508">
        <v>1000000</v>
      </c>
      <c r="D223" s="856">
        <v>0</v>
      </c>
      <c r="E223" s="856">
        <f>C223+D223</f>
        <v>1000000</v>
      </c>
      <c r="F223" s="621">
        <f t="shared" si="35"/>
        <v>0</v>
      </c>
      <c r="G223" s="621">
        <f t="shared" si="35"/>
        <v>0</v>
      </c>
      <c r="H223" s="641">
        <f t="shared" si="36"/>
        <v>0</v>
      </c>
      <c r="I223" s="641">
        <v>0</v>
      </c>
      <c r="J223" s="642">
        <f>G223/C223</f>
        <v>0</v>
      </c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</row>
    <row r="224" spans="1:49" ht="12.75" customHeight="1" x14ac:dyDescent="0.2">
      <c r="A224" s="304">
        <v>421</v>
      </c>
      <c r="B224" s="443" t="s">
        <v>43</v>
      </c>
      <c r="C224" s="524">
        <v>1000000</v>
      </c>
      <c r="D224" s="872">
        <v>0</v>
      </c>
      <c r="E224" s="872">
        <f>C224+D224</f>
        <v>1000000</v>
      </c>
      <c r="F224" s="610">
        <f t="shared" si="35"/>
        <v>0</v>
      </c>
      <c r="G224" s="610">
        <f t="shared" si="35"/>
        <v>0</v>
      </c>
      <c r="H224" s="611">
        <f t="shared" si="36"/>
        <v>0</v>
      </c>
      <c r="I224" s="611">
        <v>0</v>
      </c>
      <c r="J224" s="612">
        <f>G224/C224</f>
        <v>0</v>
      </c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</row>
    <row r="225" spans="1:49" ht="12.75" customHeight="1" x14ac:dyDescent="0.2">
      <c r="A225" s="305">
        <v>421</v>
      </c>
      <c r="B225" s="419" t="s">
        <v>43</v>
      </c>
      <c r="C225" s="525">
        <v>1000000</v>
      </c>
      <c r="D225" s="873">
        <v>0</v>
      </c>
      <c r="E225" s="873">
        <f>C225+D225</f>
        <v>1000000</v>
      </c>
      <c r="F225" s="613"/>
      <c r="G225" s="613"/>
      <c r="H225" s="603"/>
      <c r="I225" s="603"/>
      <c r="J225" s="604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</row>
    <row r="226" spans="1:49" ht="12.75" customHeight="1" x14ac:dyDescent="0.2">
      <c r="A226" s="297" t="s">
        <v>215</v>
      </c>
      <c r="B226" s="745" t="s">
        <v>457</v>
      </c>
      <c r="C226" s="505">
        <v>75000</v>
      </c>
      <c r="D226" s="853">
        <v>0</v>
      </c>
      <c r="E226" s="853">
        <f>C226+D226</f>
        <v>75000</v>
      </c>
      <c r="F226" s="588">
        <f>F229</f>
        <v>0</v>
      </c>
      <c r="G226" s="588">
        <f>G229</f>
        <v>0</v>
      </c>
      <c r="H226" s="637">
        <f>F226/C226</f>
        <v>0</v>
      </c>
      <c r="I226" s="637">
        <v>0</v>
      </c>
      <c r="J226" s="638">
        <f>G226/C226</f>
        <v>0</v>
      </c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</row>
    <row r="227" spans="1:49" ht="12.75" customHeight="1" x14ac:dyDescent="0.2">
      <c r="A227" s="298" t="s">
        <v>456</v>
      </c>
      <c r="B227" s="380" t="s">
        <v>329</v>
      </c>
      <c r="C227" s="505"/>
      <c r="D227" s="853"/>
      <c r="E227" s="853"/>
      <c r="F227" s="587"/>
      <c r="G227" s="587"/>
      <c r="H227" s="590"/>
      <c r="I227" s="590"/>
      <c r="J227" s="591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</row>
    <row r="228" spans="1:49" x14ac:dyDescent="0.2">
      <c r="A228" s="302" t="s">
        <v>105</v>
      </c>
      <c r="B228" s="419" t="s">
        <v>129</v>
      </c>
      <c r="C228" s="506"/>
      <c r="D228" s="854"/>
      <c r="E228" s="854"/>
      <c r="F228" s="602"/>
      <c r="G228" s="602"/>
      <c r="H228" s="603"/>
      <c r="I228" s="603"/>
      <c r="J228" s="604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</row>
    <row r="229" spans="1:49" x14ac:dyDescent="0.2">
      <c r="A229" s="293">
        <v>4</v>
      </c>
      <c r="B229" s="439" t="s">
        <v>137</v>
      </c>
      <c r="C229" s="507">
        <v>75000</v>
      </c>
      <c r="D229" s="855">
        <v>0</v>
      </c>
      <c r="E229" s="855">
        <f>C229+D229</f>
        <v>75000</v>
      </c>
      <c r="F229" s="620">
        <f t="shared" ref="F229:G231" si="37">F230</f>
        <v>0</v>
      </c>
      <c r="G229" s="620">
        <f t="shared" si="37"/>
        <v>0</v>
      </c>
      <c r="H229" s="639">
        <f t="shared" ref="H229:H231" si="38">F229/C229</f>
        <v>0</v>
      </c>
      <c r="I229" s="639">
        <v>0</v>
      </c>
      <c r="J229" s="640">
        <f>G229/C229</f>
        <v>0</v>
      </c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</row>
    <row r="230" spans="1:49" x14ac:dyDescent="0.2">
      <c r="A230" s="303">
        <v>42</v>
      </c>
      <c r="B230" s="440" t="s">
        <v>153</v>
      </c>
      <c r="C230" s="508">
        <v>75000</v>
      </c>
      <c r="D230" s="856">
        <v>0</v>
      </c>
      <c r="E230" s="856">
        <f>C230+D230</f>
        <v>75000</v>
      </c>
      <c r="F230" s="621">
        <f t="shared" si="37"/>
        <v>0</v>
      </c>
      <c r="G230" s="621">
        <f t="shared" si="37"/>
        <v>0</v>
      </c>
      <c r="H230" s="641">
        <f t="shared" si="38"/>
        <v>0</v>
      </c>
      <c r="I230" s="641">
        <v>0</v>
      </c>
      <c r="J230" s="642">
        <f>G230/C230</f>
        <v>0</v>
      </c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</row>
    <row r="231" spans="1:49" ht="15" customHeight="1" x14ac:dyDescent="0.2">
      <c r="A231" s="304">
        <v>421</v>
      </c>
      <c r="B231" s="443" t="s">
        <v>43</v>
      </c>
      <c r="C231" s="524">
        <v>75000</v>
      </c>
      <c r="D231" s="872">
        <v>0</v>
      </c>
      <c r="E231" s="872">
        <f>C231+D231</f>
        <v>75000</v>
      </c>
      <c r="F231" s="610">
        <f t="shared" si="37"/>
        <v>0</v>
      </c>
      <c r="G231" s="610">
        <f t="shared" si="37"/>
        <v>0</v>
      </c>
      <c r="H231" s="611">
        <f t="shared" si="38"/>
        <v>0</v>
      </c>
      <c r="I231" s="611">
        <v>0</v>
      </c>
      <c r="J231" s="612">
        <f>G231/C231</f>
        <v>0</v>
      </c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</row>
    <row r="232" spans="1:49" ht="12.75" customHeight="1" x14ac:dyDescent="0.2">
      <c r="A232" s="305">
        <v>421</v>
      </c>
      <c r="B232" s="419" t="s">
        <v>43</v>
      </c>
      <c r="C232" s="525">
        <v>75000</v>
      </c>
      <c r="D232" s="873">
        <v>0</v>
      </c>
      <c r="E232" s="873">
        <f>C232+D232</f>
        <v>75000</v>
      </c>
      <c r="F232" s="613"/>
      <c r="G232" s="613"/>
      <c r="H232" s="603"/>
      <c r="I232" s="603"/>
      <c r="J232" s="604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</row>
    <row r="233" spans="1:49" ht="12.75" customHeight="1" x14ac:dyDescent="0.2">
      <c r="A233" s="982" t="s">
        <v>108</v>
      </c>
      <c r="B233" s="983"/>
      <c r="C233" s="531"/>
      <c r="D233" s="880"/>
      <c r="E233" s="880"/>
      <c r="F233" s="625"/>
      <c r="G233" s="625"/>
      <c r="H233" s="626"/>
      <c r="I233" s="626"/>
      <c r="J233" s="627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</row>
    <row r="234" spans="1:49" ht="12.75" customHeight="1" x14ac:dyDescent="0.2">
      <c r="A234" s="307" t="s">
        <v>283</v>
      </c>
      <c r="B234" s="447"/>
      <c r="C234" s="504">
        <v>256000</v>
      </c>
      <c r="D234" s="874">
        <v>0</v>
      </c>
      <c r="E234" s="874">
        <f>E235+E244+E251</f>
        <v>256000</v>
      </c>
      <c r="F234" s="586">
        <f>F235+F244+F251</f>
        <v>260000</v>
      </c>
      <c r="G234" s="586">
        <f>G235+G244+G251</f>
        <v>220000</v>
      </c>
      <c r="H234" s="643">
        <f>F234/C234</f>
        <v>1.015625</v>
      </c>
      <c r="I234" s="643">
        <f>G234/F234</f>
        <v>0.84615384615384615</v>
      </c>
      <c r="J234" s="644">
        <f>G234/C234</f>
        <v>0.859375</v>
      </c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</row>
    <row r="235" spans="1:49" ht="12.75" customHeight="1" x14ac:dyDescent="0.2">
      <c r="A235" s="308" t="s">
        <v>291</v>
      </c>
      <c r="B235" s="448" t="s">
        <v>208</v>
      </c>
      <c r="C235" s="505">
        <v>246000</v>
      </c>
      <c r="D235" s="853">
        <v>0</v>
      </c>
      <c r="E235" s="853">
        <f>E238</f>
        <v>246000</v>
      </c>
      <c r="F235" s="588">
        <v>250000</v>
      </c>
      <c r="G235" s="588">
        <v>210000</v>
      </c>
      <c r="H235" s="637">
        <f>F235/C235</f>
        <v>1.0162601626016261</v>
      </c>
      <c r="I235" s="637">
        <f>G235/F235</f>
        <v>0.84</v>
      </c>
      <c r="J235" s="638">
        <f>G235/C235</f>
        <v>0.85365853658536583</v>
      </c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</row>
    <row r="236" spans="1:49" ht="12.75" customHeight="1" x14ac:dyDescent="0.2">
      <c r="A236" s="298"/>
      <c r="B236" s="442" t="s">
        <v>328</v>
      </c>
      <c r="C236" s="505"/>
      <c r="D236" s="853"/>
      <c r="E236" s="853"/>
      <c r="F236" s="587"/>
      <c r="G236" s="587"/>
      <c r="H236" s="590"/>
      <c r="I236" s="590"/>
      <c r="J236" s="591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</row>
    <row r="237" spans="1:49" ht="15" customHeight="1" x14ac:dyDescent="0.2">
      <c r="A237" s="299" t="s">
        <v>109</v>
      </c>
      <c r="B237" s="449" t="s">
        <v>128</v>
      </c>
      <c r="C237" s="506"/>
      <c r="D237" s="854"/>
      <c r="E237" s="854"/>
      <c r="F237" s="602"/>
      <c r="G237" s="602"/>
      <c r="H237" s="603"/>
      <c r="I237" s="603"/>
      <c r="J237" s="604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</row>
    <row r="238" spans="1:49" ht="15" customHeight="1" x14ac:dyDescent="0.2">
      <c r="A238" s="274">
        <v>3</v>
      </c>
      <c r="B238" s="420" t="s">
        <v>68</v>
      </c>
      <c r="C238" s="507">
        <v>246000</v>
      </c>
      <c r="D238" s="855">
        <v>0</v>
      </c>
      <c r="E238" s="855">
        <f t="shared" ref="E238:E244" si="39">C238+D238</f>
        <v>246000</v>
      </c>
      <c r="F238" s="620">
        <f t="shared" ref="F238:G239" si="40">F239</f>
        <v>0</v>
      </c>
      <c r="G238" s="620">
        <f t="shared" si="40"/>
        <v>0</v>
      </c>
      <c r="H238" s="639">
        <f>F238/C238</f>
        <v>0</v>
      </c>
      <c r="I238" s="639">
        <v>0</v>
      </c>
      <c r="J238" s="640">
        <f>G238/C238</f>
        <v>0</v>
      </c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</row>
    <row r="239" spans="1:49" ht="12.75" customHeight="1" x14ac:dyDescent="0.2">
      <c r="A239" s="267">
        <v>38</v>
      </c>
      <c r="B239" s="421" t="s">
        <v>38</v>
      </c>
      <c r="C239" s="508">
        <v>246000</v>
      </c>
      <c r="D239" s="856">
        <v>0</v>
      </c>
      <c r="E239" s="856">
        <f t="shared" si="39"/>
        <v>246000</v>
      </c>
      <c r="F239" s="621">
        <f t="shared" si="40"/>
        <v>0</v>
      </c>
      <c r="G239" s="621">
        <f t="shared" si="40"/>
        <v>0</v>
      </c>
      <c r="H239" s="641">
        <f>F239/C239</f>
        <v>0</v>
      </c>
      <c r="I239" s="641">
        <v>0</v>
      </c>
      <c r="J239" s="642">
        <f>G239/C239</f>
        <v>0</v>
      </c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</row>
    <row r="240" spans="1:49" ht="12.75" customHeight="1" x14ac:dyDescent="0.2">
      <c r="A240" s="295">
        <v>381</v>
      </c>
      <c r="B240" s="426" t="s">
        <v>120</v>
      </c>
      <c r="C240" s="524">
        <v>246000</v>
      </c>
      <c r="D240" s="872">
        <v>0</v>
      </c>
      <c r="E240" s="872">
        <f t="shared" si="39"/>
        <v>246000</v>
      </c>
      <c r="F240" s="610">
        <f>F241+F243</f>
        <v>0</v>
      </c>
      <c r="G240" s="610">
        <f>G241+G243</f>
        <v>0</v>
      </c>
      <c r="H240" s="611">
        <f>F240/C240</f>
        <v>0</v>
      </c>
      <c r="I240" s="611">
        <v>0</v>
      </c>
      <c r="J240" s="612">
        <f>G240/C240</f>
        <v>0</v>
      </c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</row>
    <row r="241" spans="1:49" ht="12.75" customHeight="1" x14ac:dyDescent="0.2">
      <c r="A241" s="269">
        <v>381</v>
      </c>
      <c r="B241" s="423" t="s">
        <v>120</v>
      </c>
      <c r="C241" s="510">
        <v>151000</v>
      </c>
      <c r="D241" s="738">
        <v>0</v>
      </c>
      <c r="E241" s="738">
        <f t="shared" si="39"/>
        <v>151000</v>
      </c>
      <c r="F241" s="613"/>
      <c r="G241" s="613"/>
      <c r="H241" s="603"/>
      <c r="I241" s="603"/>
      <c r="J241" s="604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</row>
    <row r="242" spans="1:49" ht="12.75" customHeight="1" x14ac:dyDescent="0.2">
      <c r="A242" s="929">
        <v>381</v>
      </c>
      <c r="B242" s="423" t="s">
        <v>424</v>
      </c>
      <c r="C242" s="738">
        <v>60000</v>
      </c>
      <c r="D242" s="738">
        <v>0</v>
      </c>
      <c r="E242" s="738">
        <f t="shared" si="39"/>
        <v>60000</v>
      </c>
      <c r="F242" s="731"/>
      <c r="G242" s="731"/>
      <c r="H242" s="732"/>
      <c r="I242" s="732"/>
      <c r="J242" s="92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</row>
    <row r="243" spans="1:49" ht="12.75" customHeight="1" x14ac:dyDescent="0.2">
      <c r="A243" s="269">
        <v>381</v>
      </c>
      <c r="B243" s="423" t="s">
        <v>458</v>
      </c>
      <c r="C243" s="510">
        <v>35000</v>
      </c>
      <c r="D243" s="738">
        <v>0</v>
      </c>
      <c r="E243" s="738">
        <f t="shared" si="39"/>
        <v>35000</v>
      </c>
      <c r="F243" s="613"/>
      <c r="G243" s="613"/>
      <c r="H243" s="603"/>
      <c r="I243" s="603"/>
      <c r="J243" s="604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</row>
    <row r="244" spans="1:49" ht="15" customHeight="1" x14ac:dyDescent="0.2">
      <c r="A244" s="297" t="s">
        <v>292</v>
      </c>
      <c r="B244" s="107" t="s">
        <v>209</v>
      </c>
      <c r="C244" s="505">
        <v>5000</v>
      </c>
      <c r="D244" s="853">
        <v>0</v>
      </c>
      <c r="E244" s="853">
        <f t="shared" si="39"/>
        <v>5000</v>
      </c>
      <c r="F244" s="588">
        <v>5000</v>
      </c>
      <c r="G244" s="588">
        <v>5000</v>
      </c>
      <c r="H244" s="637">
        <f>F244/C244</f>
        <v>1</v>
      </c>
      <c r="I244" s="637">
        <f>G244/F244</f>
        <v>1</v>
      </c>
      <c r="J244" s="638">
        <f>G244/C244</f>
        <v>1</v>
      </c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</row>
    <row r="245" spans="1:49" ht="15" customHeight="1" x14ac:dyDescent="0.2">
      <c r="A245" s="309"/>
      <c r="B245" s="380" t="s">
        <v>328</v>
      </c>
      <c r="C245" s="512"/>
      <c r="D245" s="858"/>
      <c r="E245" s="858"/>
      <c r="F245" s="587"/>
      <c r="G245" s="587"/>
      <c r="H245" s="590"/>
      <c r="I245" s="590"/>
      <c r="J245" s="591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</row>
    <row r="246" spans="1:49" ht="12.75" customHeight="1" x14ac:dyDescent="0.2">
      <c r="A246" s="310" t="s">
        <v>107</v>
      </c>
      <c r="B246" s="423" t="s">
        <v>128</v>
      </c>
      <c r="C246" s="532"/>
      <c r="D246" s="881"/>
      <c r="E246" s="881"/>
      <c r="F246" s="602"/>
      <c r="G246" s="602"/>
      <c r="H246" s="603"/>
      <c r="I246" s="603"/>
      <c r="J246" s="604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</row>
    <row r="247" spans="1:49" ht="12.75" customHeight="1" x14ac:dyDescent="0.2">
      <c r="A247" s="274">
        <v>3</v>
      </c>
      <c r="B247" s="420" t="s">
        <v>68</v>
      </c>
      <c r="C247" s="507">
        <v>5000</v>
      </c>
      <c r="D247" s="855">
        <v>0</v>
      </c>
      <c r="E247" s="855">
        <f>C247+D247</f>
        <v>5000</v>
      </c>
      <c r="F247" s="620">
        <f t="shared" ref="F247:G249" si="41">F248</f>
        <v>0</v>
      </c>
      <c r="G247" s="620">
        <f t="shared" si="41"/>
        <v>0</v>
      </c>
      <c r="H247" s="639">
        <f>F247/C247</f>
        <v>0</v>
      </c>
      <c r="I247" s="639">
        <v>0</v>
      </c>
      <c r="J247" s="640">
        <f>G247/C247</f>
        <v>0</v>
      </c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</row>
    <row r="248" spans="1:49" ht="12.75" customHeight="1" x14ac:dyDescent="0.2">
      <c r="A248" s="267">
        <v>38</v>
      </c>
      <c r="B248" s="421" t="s">
        <v>38</v>
      </c>
      <c r="C248" s="508">
        <v>5000</v>
      </c>
      <c r="D248" s="856">
        <v>0</v>
      </c>
      <c r="E248" s="856">
        <f>C248+D248</f>
        <v>5000</v>
      </c>
      <c r="F248" s="621">
        <f t="shared" si="41"/>
        <v>0</v>
      </c>
      <c r="G248" s="621">
        <f t="shared" si="41"/>
        <v>0</v>
      </c>
      <c r="H248" s="641">
        <f>F248/C248</f>
        <v>0</v>
      </c>
      <c r="I248" s="641">
        <v>0</v>
      </c>
      <c r="J248" s="642">
        <f>G248/C248</f>
        <v>0</v>
      </c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</row>
    <row r="249" spans="1:49" ht="12.75" customHeight="1" x14ac:dyDescent="0.2">
      <c r="A249" s="295">
        <v>381</v>
      </c>
      <c r="B249" s="426" t="s">
        <v>120</v>
      </c>
      <c r="C249" s="524">
        <v>5000</v>
      </c>
      <c r="D249" s="872">
        <v>0</v>
      </c>
      <c r="E249" s="872">
        <f>C249+D249</f>
        <v>5000</v>
      </c>
      <c r="F249" s="610">
        <f t="shared" si="41"/>
        <v>0</v>
      </c>
      <c r="G249" s="610">
        <f t="shared" si="41"/>
        <v>0</v>
      </c>
      <c r="H249" s="611">
        <f>F249/C249</f>
        <v>0</v>
      </c>
      <c r="I249" s="611">
        <v>0</v>
      </c>
      <c r="J249" s="612">
        <f>G249/C249</f>
        <v>0</v>
      </c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</row>
    <row r="250" spans="1:49" ht="12.75" customHeight="1" x14ac:dyDescent="0.2">
      <c r="A250" s="269">
        <v>381</v>
      </c>
      <c r="B250" s="423" t="s">
        <v>120</v>
      </c>
      <c r="C250" s="533">
        <v>5000</v>
      </c>
      <c r="D250" s="882">
        <v>0</v>
      </c>
      <c r="E250" s="882">
        <f>C250+D250</f>
        <v>5000</v>
      </c>
      <c r="F250" s="613"/>
      <c r="G250" s="613"/>
      <c r="H250" s="603"/>
      <c r="I250" s="603"/>
      <c r="J250" s="604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</row>
    <row r="251" spans="1:49" x14ac:dyDescent="0.2">
      <c r="A251" s="297" t="s">
        <v>293</v>
      </c>
      <c r="B251" s="448" t="s">
        <v>210</v>
      </c>
      <c r="C251" s="505">
        <v>5000</v>
      </c>
      <c r="D251" s="853">
        <v>0</v>
      </c>
      <c r="E251" s="853">
        <f>C251+D251</f>
        <v>5000</v>
      </c>
      <c r="F251" s="588">
        <v>5000</v>
      </c>
      <c r="G251" s="588">
        <v>5000</v>
      </c>
      <c r="H251" s="637">
        <f>F251/C251</f>
        <v>1</v>
      </c>
      <c r="I251" s="637">
        <f>G251/F251</f>
        <v>1</v>
      </c>
      <c r="J251" s="638">
        <f>G251/C251</f>
        <v>1</v>
      </c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</row>
    <row r="252" spans="1:49" x14ac:dyDescent="0.2">
      <c r="A252" s="298"/>
      <c r="B252" s="380" t="s">
        <v>328</v>
      </c>
      <c r="C252" s="505"/>
      <c r="D252" s="853"/>
      <c r="E252" s="853"/>
      <c r="F252" s="587"/>
      <c r="G252" s="587"/>
      <c r="H252" s="590"/>
      <c r="I252" s="590"/>
      <c r="J252" s="591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</row>
    <row r="253" spans="1:49" ht="12.75" customHeight="1" x14ac:dyDescent="0.2">
      <c r="A253" s="310" t="s">
        <v>107</v>
      </c>
      <c r="B253" s="423" t="s">
        <v>128</v>
      </c>
      <c r="C253" s="532"/>
      <c r="D253" s="881"/>
      <c r="E253" s="881"/>
      <c r="F253" s="602"/>
      <c r="G253" s="602"/>
      <c r="H253" s="603"/>
      <c r="I253" s="603"/>
      <c r="J253" s="604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</row>
    <row r="254" spans="1:49" ht="12.75" customHeight="1" x14ac:dyDescent="0.2">
      <c r="A254" s="274">
        <v>3</v>
      </c>
      <c r="B254" s="420" t="s">
        <v>68</v>
      </c>
      <c r="C254" s="507">
        <v>5000</v>
      </c>
      <c r="D254" s="855">
        <v>0</v>
      </c>
      <c r="E254" s="855">
        <f>C254+D254</f>
        <v>5000</v>
      </c>
      <c r="F254" s="620">
        <f t="shared" ref="F254:G256" si="42">F255</f>
        <v>0</v>
      </c>
      <c r="G254" s="620">
        <f t="shared" si="42"/>
        <v>0</v>
      </c>
      <c r="H254" s="639">
        <f>F254/C254</f>
        <v>0</v>
      </c>
      <c r="I254" s="639">
        <v>0</v>
      </c>
      <c r="J254" s="640">
        <f>G254/C254</f>
        <v>0</v>
      </c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</row>
    <row r="255" spans="1:49" ht="12.75" customHeight="1" x14ac:dyDescent="0.2">
      <c r="A255" s="267">
        <v>38</v>
      </c>
      <c r="B255" s="421" t="s">
        <v>38</v>
      </c>
      <c r="C255" s="508">
        <v>5000</v>
      </c>
      <c r="D255" s="856">
        <v>0</v>
      </c>
      <c r="E255" s="856">
        <f>C255+D255</f>
        <v>5000</v>
      </c>
      <c r="F255" s="621">
        <f t="shared" si="42"/>
        <v>0</v>
      </c>
      <c r="G255" s="621">
        <f t="shared" si="42"/>
        <v>0</v>
      </c>
      <c r="H255" s="641">
        <f>F255/C255</f>
        <v>0</v>
      </c>
      <c r="I255" s="641">
        <v>0</v>
      </c>
      <c r="J255" s="642">
        <f>G255/C255</f>
        <v>0</v>
      </c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</row>
    <row r="256" spans="1:49" ht="12.75" customHeight="1" x14ac:dyDescent="0.2">
      <c r="A256" s="295">
        <v>381</v>
      </c>
      <c r="B256" s="426" t="s">
        <v>120</v>
      </c>
      <c r="C256" s="524">
        <v>5000</v>
      </c>
      <c r="D256" s="872">
        <v>0</v>
      </c>
      <c r="E256" s="872">
        <f>C256+D256</f>
        <v>5000</v>
      </c>
      <c r="F256" s="610">
        <f t="shared" si="42"/>
        <v>0</v>
      </c>
      <c r="G256" s="610">
        <f t="shared" si="42"/>
        <v>0</v>
      </c>
      <c r="H256" s="611">
        <f>F256/C256</f>
        <v>0</v>
      </c>
      <c r="I256" s="611">
        <v>0</v>
      </c>
      <c r="J256" s="612">
        <f>G256/C256</f>
        <v>0</v>
      </c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</row>
    <row r="257" spans="1:49" ht="12.75" customHeight="1" x14ac:dyDescent="0.2">
      <c r="A257" s="269">
        <v>381</v>
      </c>
      <c r="B257" s="423" t="s">
        <v>120</v>
      </c>
      <c r="C257" s="533">
        <v>5000</v>
      </c>
      <c r="D257" s="882">
        <v>0</v>
      </c>
      <c r="E257" s="882">
        <f>C257+D257</f>
        <v>5000</v>
      </c>
      <c r="F257" s="613"/>
      <c r="G257" s="613"/>
      <c r="H257" s="603"/>
      <c r="I257" s="603"/>
      <c r="J257" s="604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</row>
    <row r="258" spans="1:49" x14ac:dyDescent="0.2">
      <c r="A258" s="980" t="s">
        <v>72</v>
      </c>
      <c r="B258" s="981"/>
      <c r="C258" s="534"/>
      <c r="D258" s="883"/>
      <c r="E258" s="883"/>
      <c r="F258" s="625"/>
      <c r="G258" s="625"/>
      <c r="H258" s="626"/>
      <c r="I258" s="626"/>
      <c r="J258" s="627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</row>
    <row r="259" spans="1:49" x14ac:dyDescent="0.2">
      <c r="A259" s="984" t="s">
        <v>360</v>
      </c>
      <c r="B259" s="985"/>
      <c r="C259" s="530">
        <v>2085000</v>
      </c>
      <c r="D259" s="879">
        <f>D267+D288</f>
        <v>-545000</v>
      </c>
      <c r="E259" s="879">
        <f>C259+D259</f>
        <v>1540000</v>
      </c>
      <c r="F259" s="586">
        <f>F260+F267+F274+F281+F288+F295+F302+F309</f>
        <v>685000</v>
      </c>
      <c r="G259" s="586">
        <f>G260+G267+G274+G281+G288+G295+G302+G309</f>
        <v>725000</v>
      </c>
      <c r="H259" s="643">
        <f>F259/C259</f>
        <v>0.32853717026378898</v>
      </c>
      <c r="I259" s="643">
        <f>G259/F259</f>
        <v>1.0583941605839415</v>
      </c>
      <c r="J259" s="644">
        <f>G259/C259</f>
        <v>0.34772182254196643</v>
      </c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</row>
    <row r="260" spans="1:49" ht="12.75" customHeight="1" x14ac:dyDescent="0.2">
      <c r="A260" s="311" t="s">
        <v>294</v>
      </c>
      <c r="B260" s="450" t="s">
        <v>133</v>
      </c>
      <c r="C260" s="535">
        <v>250000</v>
      </c>
      <c r="D260" s="884">
        <v>0</v>
      </c>
      <c r="E260" s="884">
        <f>C260+D260</f>
        <v>250000</v>
      </c>
      <c r="F260" s="588">
        <v>200000</v>
      </c>
      <c r="G260" s="588">
        <v>200000</v>
      </c>
      <c r="H260" s="637">
        <f>F260/C260</f>
        <v>0.8</v>
      </c>
      <c r="I260" s="637">
        <f>G260/F260</f>
        <v>1</v>
      </c>
      <c r="J260" s="638">
        <f>G260/C260</f>
        <v>0.8</v>
      </c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</row>
    <row r="261" spans="1:49" ht="12.75" customHeight="1" x14ac:dyDescent="0.2">
      <c r="A261" s="312"/>
      <c r="B261" s="451" t="s">
        <v>325</v>
      </c>
      <c r="C261" s="535"/>
      <c r="D261" s="884"/>
      <c r="E261" s="884"/>
      <c r="F261" s="587"/>
      <c r="G261" s="587"/>
      <c r="H261" s="590"/>
      <c r="I261" s="590"/>
      <c r="J261" s="591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</row>
    <row r="262" spans="1:49" ht="12.75" customHeight="1" x14ac:dyDescent="0.2">
      <c r="A262" s="313" t="s">
        <v>101</v>
      </c>
      <c r="B262" s="452" t="s">
        <v>128</v>
      </c>
      <c r="C262" s="536"/>
      <c r="D262" s="885"/>
      <c r="E262" s="885"/>
      <c r="F262" s="602"/>
      <c r="G262" s="602"/>
      <c r="H262" s="603"/>
      <c r="I262" s="603"/>
      <c r="J262" s="62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</row>
    <row r="263" spans="1:49" ht="12.75" customHeight="1" x14ac:dyDescent="0.2">
      <c r="A263" s="274">
        <v>3</v>
      </c>
      <c r="B263" s="420" t="s">
        <v>68</v>
      </c>
      <c r="C263" s="523">
        <v>250000</v>
      </c>
      <c r="D263" s="871">
        <v>0</v>
      </c>
      <c r="E263" s="871">
        <f>C263+D263</f>
        <v>250000</v>
      </c>
      <c r="F263" s="620">
        <f t="shared" ref="F263:G265" si="43">F264</f>
        <v>0</v>
      </c>
      <c r="G263" s="620"/>
      <c r="H263" s="639">
        <f>F263/C263</f>
        <v>0</v>
      </c>
      <c r="I263" s="639">
        <v>0</v>
      </c>
      <c r="J263" s="640">
        <f>G263/C263</f>
        <v>0</v>
      </c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</row>
    <row r="264" spans="1:49" ht="12.75" customHeight="1" x14ac:dyDescent="0.2">
      <c r="A264" s="267">
        <v>32</v>
      </c>
      <c r="B264" s="421" t="s">
        <v>30</v>
      </c>
      <c r="C264" s="537">
        <v>250000</v>
      </c>
      <c r="D264" s="886">
        <v>0</v>
      </c>
      <c r="E264" s="886">
        <f>C264+D264</f>
        <v>250000</v>
      </c>
      <c r="F264" s="621">
        <f t="shared" si="43"/>
        <v>0</v>
      </c>
      <c r="G264" s="621">
        <f>G265</f>
        <v>0</v>
      </c>
      <c r="H264" s="641">
        <f>F264/C264</f>
        <v>0</v>
      </c>
      <c r="I264" s="641">
        <v>0</v>
      </c>
      <c r="J264" s="642">
        <f>G264/C264</f>
        <v>0</v>
      </c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</row>
    <row r="265" spans="1:49" x14ac:dyDescent="0.2">
      <c r="A265" s="300">
        <v>323</v>
      </c>
      <c r="B265" s="443" t="s">
        <v>33</v>
      </c>
      <c r="C265" s="538">
        <v>250000</v>
      </c>
      <c r="D265" s="887">
        <v>0</v>
      </c>
      <c r="E265" s="887">
        <f>C265+D265</f>
        <v>250000</v>
      </c>
      <c r="F265" s="610">
        <f t="shared" si="43"/>
        <v>0</v>
      </c>
      <c r="G265" s="610">
        <f t="shared" si="43"/>
        <v>0</v>
      </c>
      <c r="H265" s="611">
        <f>F265/C265</f>
        <v>0</v>
      </c>
      <c r="I265" s="611">
        <v>0</v>
      </c>
      <c r="J265" s="612">
        <f>G265/C265</f>
        <v>0</v>
      </c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</row>
    <row r="266" spans="1:49" x14ac:dyDescent="0.2">
      <c r="A266" s="301">
        <v>323</v>
      </c>
      <c r="B266" s="444" t="s">
        <v>33</v>
      </c>
      <c r="C266" s="539">
        <v>250000</v>
      </c>
      <c r="D266" s="888">
        <v>0</v>
      </c>
      <c r="E266" s="888">
        <f>C266+D266</f>
        <v>250000</v>
      </c>
      <c r="F266" s="613"/>
      <c r="G266" s="613"/>
      <c r="H266" s="603"/>
      <c r="I266" s="603"/>
      <c r="J266" s="604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</row>
    <row r="267" spans="1:49" ht="12.75" customHeight="1" x14ac:dyDescent="0.2">
      <c r="A267" s="314" t="s">
        <v>295</v>
      </c>
      <c r="B267" s="453" t="s">
        <v>211</v>
      </c>
      <c r="C267" s="535">
        <v>200000</v>
      </c>
      <c r="D267" s="884">
        <f>D270</f>
        <v>55000</v>
      </c>
      <c r="E267" s="884">
        <f>C267+D267</f>
        <v>255000</v>
      </c>
      <c r="F267" s="588">
        <v>200000</v>
      </c>
      <c r="G267" s="588">
        <v>200000</v>
      </c>
      <c r="H267" s="637">
        <f>F267/C267</f>
        <v>1</v>
      </c>
      <c r="I267" s="637">
        <f>G267/F267</f>
        <v>1</v>
      </c>
      <c r="J267" s="638">
        <f>G267/C267</f>
        <v>1</v>
      </c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</row>
    <row r="268" spans="1:49" ht="12.75" customHeight="1" x14ac:dyDescent="0.2">
      <c r="A268" s="312"/>
      <c r="B268" s="454" t="s">
        <v>325</v>
      </c>
      <c r="C268" s="535"/>
      <c r="D268" s="884"/>
      <c r="E268" s="884"/>
      <c r="F268" s="587"/>
      <c r="G268" s="587"/>
      <c r="H268" s="590"/>
      <c r="I268" s="590"/>
      <c r="J268" s="591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</row>
    <row r="269" spans="1:49" ht="12.75" customHeight="1" x14ac:dyDescent="0.2">
      <c r="A269" s="315" t="s">
        <v>102</v>
      </c>
      <c r="B269" s="455" t="s">
        <v>128</v>
      </c>
      <c r="C269" s="540"/>
      <c r="D269" s="889"/>
      <c r="E269" s="889"/>
      <c r="F269" s="602"/>
      <c r="G269" s="602"/>
      <c r="H269" s="603"/>
      <c r="I269" s="603"/>
      <c r="J269" s="604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</row>
    <row r="270" spans="1:49" ht="12.75" customHeight="1" x14ac:dyDescent="0.2">
      <c r="A270" s="274">
        <v>3</v>
      </c>
      <c r="B270" s="420" t="s">
        <v>68</v>
      </c>
      <c r="C270" s="523">
        <v>200000</v>
      </c>
      <c r="D270" s="871">
        <f>D271</f>
        <v>55000</v>
      </c>
      <c r="E270" s="871">
        <f>C270+D270</f>
        <v>255000</v>
      </c>
      <c r="F270" s="620">
        <f t="shared" ref="F270:G272" si="44">F271</f>
        <v>0</v>
      </c>
      <c r="G270" s="620">
        <f t="shared" si="44"/>
        <v>0</v>
      </c>
      <c r="H270" s="639">
        <f>F270/C270</f>
        <v>0</v>
      </c>
      <c r="I270" s="639">
        <v>0</v>
      </c>
      <c r="J270" s="640">
        <f>G270/C270</f>
        <v>0</v>
      </c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</row>
    <row r="271" spans="1:49" ht="12.75" customHeight="1" x14ac:dyDescent="0.2">
      <c r="A271" s="267">
        <v>32</v>
      </c>
      <c r="B271" s="421" t="s">
        <v>30</v>
      </c>
      <c r="C271" s="537">
        <v>200000</v>
      </c>
      <c r="D271" s="886">
        <f>D272</f>
        <v>55000</v>
      </c>
      <c r="E271" s="886">
        <f>C271+D271</f>
        <v>255000</v>
      </c>
      <c r="F271" s="621">
        <f t="shared" si="44"/>
        <v>0</v>
      </c>
      <c r="G271" s="621">
        <f t="shared" si="44"/>
        <v>0</v>
      </c>
      <c r="H271" s="641">
        <f>F271/C271</f>
        <v>0</v>
      </c>
      <c r="I271" s="641">
        <v>0</v>
      </c>
      <c r="J271" s="642">
        <f>G271/C271</f>
        <v>0</v>
      </c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</row>
    <row r="272" spans="1:49" x14ac:dyDescent="0.2">
      <c r="A272" s="300">
        <v>323</v>
      </c>
      <c r="B272" s="443" t="s">
        <v>33</v>
      </c>
      <c r="C272" s="538">
        <v>200000</v>
      </c>
      <c r="D272" s="887">
        <f>D273</f>
        <v>55000</v>
      </c>
      <c r="E272" s="887">
        <f>C272+D272</f>
        <v>255000</v>
      </c>
      <c r="F272" s="610">
        <f t="shared" si="44"/>
        <v>0</v>
      </c>
      <c r="G272" s="610">
        <f t="shared" si="44"/>
        <v>0</v>
      </c>
      <c r="H272" s="611">
        <f>F272/C272</f>
        <v>0</v>
      </c>
      <c r="I272" s="611">
        <v>0</v>
      </c>
      <c r="J272" s="612">
        <f>G272/C272</f>
        <v>0</v>
      </c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</row>
    <row r="273" spans="1:49" x14ac:dyDescent="0.2">
      <c r="A273" s="301">
        <v>323</v>
      </c>
      <c r="B273" s="444" t="s">
        <v>33</v>
      </c>
      <c r="C273" s="539">
        <v>200000</v>
      </c>
      <c r="D273" s="888">
        <v>55000</v>
      </c>
      <c r="E273" s="888">
        <f>C273+D273</f>
        <v>255000</v>
      </c>
      <c r="F273" s="613"/>
      <c r="G273" s="613"/>
      <c r="H273" s="603"/>
      <c r="I273" s="603"/>
      <c r="J273" s="604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</row>
    <row r="274" spans="1:49" ht="12.75" customHeight="1" x14ac:dyDescent="0.2">
      <c r="A274" s="314" t="s">
        <v>296</v>
      </c>
      <c r="B274" s="453" t="s">
        <v>212</v>
      </c>
      <c r="C274" s="535">
        <v>200000</v>
      </c>
      <c r="D274" s="884">
        <v>0</v>
      </c>
      <c r="E274" s="884">
        <f>C274+D274</f>
        <v>200000</v>
      </c>
      <c r="F274" s="588">
        <v>220000</v>
      </c>
      <c r="G274" s="588">
        <v>220000</v>
      </c>
      <c r="H274" s="637">
        <f>F274/C274</f>
        <v>1.1000000000000001</v>
      </c>
      <c r="I274" s="637">
        <f>G274/F274</f>
        <v>1</v>
      </c>
      <c r="J274" s="638">
        <f>G274/C274</f>
        <v>1.1000000000000001</v>
      </c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</row>
    <row r="275" spans="1:49" ht="12.75" customHeight="1" x14ac:dyDescent="0.2">
      <c r="A275" s="312" t="s">
        <v>104</v>
      </c>
      <c r="B275" s="454" t="s">
        <v>325</v>
      </c>
      <c r="C275" s="535"/>
      <c r="D275" s="884"/>
      <c r="E275" s="884"/>
      <c r="F275" s="587"/>
      <c r="G275" s="587"/>
      <c r="H275" s="590"/>
      <c r="I275" s="590"/>
      <c r="J275" s="591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</row>
    <row r="276" spans="1:49" ht="12.75" customHeight="1" x14ac:dyDescent="0.2">
      <c r="A276" s="315" t="s">
        <v>102</v>
      </c>
      <c r="B276" s="455" t="s">
        <v>128</v>
      </c>
      <c r="C276" s="536"/>
      <c r="D276" s="885"/>
      <c r="E276" s="885"/>
      <c r="F276" s="602"/>
      <c r="G276" s="602"/>
      <c r="H276" s="603"/>
      <c r="I276" s="603"/>
      <c r="J276" s="604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</row>
    <row r="277" spans="1:49" ht="12.75" customHeight="1" x14ac:dyDescent="0.2">
      <c r="A277" s="274">
        <v>3</v>
      </c>
      <c r="B277" s="420" t="s">
        <v>68</v>
      </c>
      <c r="C277" s="523">
        <v>200000</v>
      </c>
      <c r="D277" s="871">
        <v>0</v>
      </c>
      <c r="E277" s="871">
        <f>C277+D277</f>
        <v>200000</v>
      </c>
      <c r="F277" s="620">
        <f t="shared" ref="F277:G279" si="45">F278</f>
        <v>0</v>
      </c>
      <c r="G277" s="620">
        <f t="shared" si="45"/>
        <v>0</v>
      </c>
      <c r="H277" s="639">
        <f>F277/C277</f>
        <v>0</v>
      </c>
      <c r="I277" s="639">
        <v>0</v>
      </c>
      <c r="J277" s="640">
        <f>G277/C277</f>
        <v>0</v>
      </c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</row>
    <row r="278" spans="1:49" ht="12.75" customHeight="1" x14ac:dyDescent="0.2">
      <c r="A278" s="267">
        <v>32</v>
      </c>
      <c r="B278" s="421" t="s">
        <v>30</v>
      </c>
      <c r="C278" s="537">
        <v>200000</v>
      </c>
      <c r="D278" s="886">
        <v>0</v>
      </c>
      <c r="E278" s="886">
        <f>C278+D278</f>
        <v>200000</v>
      </c>
      <c r="F278" s="621">
        <f t="shared" si="45"/>
        <v>0</v>
      </c>
      <c r="G278" s="621">
        <f t="shared" si="45"/>
        <v>0</v>
      </c>
      <c r="H278" s="641">
        <f>F278/C278</f>
        <v>0</v>
      </c>
      <c r="I278" s="641">
        <v>0</v>
      </c>
      <c r="J278" s="642">
        <f>G278/C278</f>
        <v>0</v>
      </c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</row>
    <row r="279" spans="1:49" x14ac:dyDescent="0.2">
      <c r="A279" s="300">
        <v>323</v>
      </c>
      <c r="B279" s="443" t="s">
        <v>33</v>
      </c>
      <c r="C279" s="538">
        <v>200000</v>
      </c>
      <c r="D279" s="887">
        <v>0</v>
      </c>
      <c r="E279" s="887">
        <f>C279+D279</f>
        <v>200000</v>
      </c>
      <c r="F279" s="610">
        <f t="shared" si="45"/>
        <v>0</v>
      </c>
      <c r="G279" s="610">
        <f t="shared" si="45"/>
        <v>0</v>
      </c>
      <c r="H279" s="611">
        <f>F279/C279</f>
        <v>0</v>
      </c>
      <c r="I279" s="611">
        <v>0</v>
      </c>
      <c r="J279" s="612">
        <f>G279/C279</f>
        <v>0</v>
      </c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</row>
    <row r="280" spans="1:49" x14ac:dyDescent="0.2">
      <c r="A280" s="301">
        <v>323</v>
      </c>
      <c r="B280" s="444" t="s">
        <v>33</v>
      </c>
      <c r="C280" s="539">
        <v>200000</v>
      </c>
      <c r="D280" s="888">
        <v>0</v>
      </c>
      <c r="E280" s="888">
        <f>C280+D280</f>
        <v>200000</v>
      </c>
      <c r="F280" s="613"/>
      <c r="G280" s="613"/>
      <c r="H280" s="603"/>
      <c r="I280" s="603"/>
      <c r="J280" s="604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</row>
    <row r="281" spans="1:49" ht="15" customHeight="1" x14ac:dyDescent="0.2">
      <c r="A281" s="314" t="s">
        <v>381</v>
      </c>
      <c r="B281" s="453" t="s">
        <v>368</v>
      </c>
      <c r="C281" s="535">
        <v>150000</v>
      </c>
      <c r="D281" s="884">
        <v>0</v>
      </c>
      <c r="E281" s="884">
        <f>C281+D281</f>
        <v>150000</v>
      </c>
      <c r="F281" s="588">
        <f>F284</f>
        <v>0</v>
      </c>
      <c r="G281" s="588">
        <v>25000</v>
      </c>
      <c r="H281" s="637">
        <f>F281/C281</f>
        <v>0</v>
      </c>
      <c r="I281" s="637" t="e">
        <f>G281/F281</f>
        <v>#DIV/0!</v>
      </c>
      <c r="J281" s="638">
        <f>G281/C281</f>
        <v>0.16666666666666666</v>
      </c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</row>
    <row r="282" spans="1:49" ht="15" customHeight="1" x14ac:dyDescent="0.2">
      <c r="A282" s="312" t="s">
        <v>104</v>
      </c>
      <c r="B282" s="454" t="s">
        <v>325</v>
      </c>
      <c r="C282" s="535"/>
      <c r="D282" s="884"/>
      <c r="E282" s="884"/>
      <c r="F282" s="587"/>
      <c r="G282" s="587"/>
      <c r="H282" s="590"/>
      <c r="I282" s="590">
        <v>0</v>
      </c>
      <c r="J282" s="591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</row>
    <row r="283" spans="1:49" ht="12.75" customHeight="1" x14ac:dyDescent="0.2">
      <c r="A283" s="315" t="s">
        <v>102</v>
      </c>
      <c r="B283" s="455" t="s">
        <v>128</v>
      </c>
      <c r="C283" s="536"/>
      <c r="D283" s="885"/>
      <c r="E283" s="885"/>
      <c r="F283" s="602"/>
      <c r="G283" s="602"/>
      <c r="H283" s="603"/>
      <c r="I283" s="603"/>
      <c r="J283" s="604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</row>
    <row r="284" spans="1:49" ht="12.75" customHeight="1" x14ac:dyDescent="0.2">
      <c r="A284" s="274">
        <v>3</v>
      </c>
      <c r="B284" s="420" t="s">
        <v>68</v>
      </c>
      <c r="C284" s="523">
        <v>150000</v>
      </c>
      <c r="D284" s="871">
        <v>0</v>
      </c>
      <c r="E284" s="871">
        <f>C284+D284</f>
        <v>150000</v>
      </c>
      <c r="F284" s="620">
        <f t="shared" ref="F284:G286" si="46">F285</f>
        <v>0</v>
      </c>
      <c r="G284" s="620">
        <f t="shared" si="46"/>
        <v>0</v>
      </c>
      <c r="H284" s="639">
        <f>F284/C284</f>
        <v>0</v>
      </c>
      <c r="I284" s="639">
        <v>0</v>
      </c>
      <c r="J284" s="640">
        <f>G284/C284</f>
        <v>0</v>
      </c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</row>
    <row r="285" spans="1:49" ht="12.75" customHeight="1" x14ac:dyDescent="0.2">
      <c r="A285" s="267">
        <v>32</v>
      </c>
      <c r="B285" s="421" t="s">
        <v>30</v>
      </c>
      <c r="C285" s="537">
        <v>150000</v>
      </c>
      <c r="D285" s="886">
        <v>0</v>
      </c>
      <c r="E285" s="886">
        <f>C285+D285</f>
        <v>150000</v>
      </c>
      <c r="F285" s="621">
        <f t="shared" si="46"/>
        <v>0</v>
      </c>
      <c r="G285" s="621">
        <f t="shared" si="46"/>
        <v>0</v>
      </c>
      <c r="H285" s="641">
        <f>F285/C285</f>
        <v>0</v>
      </c>
      <c r="I285" s="641">
        <v>0</v>
      </c>
      <c r="J285" s="642">
        <f>G285/C285</f>
        <v>0</v>
      </c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</row>
    <row r="286" spans="1:49" x14ac:dyDescent="0.2">
      <c r="A286" s="300">
        <v>323</v>
      </c>
      <c r="B286" s="443" t="s">
        <v>33</v>
      </c>
      <c r="C286" s="538">
        <v>150000</v>
      </c>
      <c r="D286" s="887">
        <v>0</v>
      </c>
      <c r="E286" s="887">
        <f>C286+D286</f>
        <v>150000</v>
      </c>
      <c r="F286" s="610">
        <f t="shared" si="46"/>
        <v>0</v>
      </c>
      <c r="G286" s="610">
        <f t="shared" si="46"/>
        <v>0</v>
      </c>
      <c r="H286" s="611">
        <f>F286/C286</f>
        <v>0</v>
      </c>
      <c r="I286" s="611">
        <v>0</v>
      </c>
      <c r="J286" s="612">
        <f>G286/C286</f>
        <v>0</v>
      </c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</row>
    <row r="287" spans="1:49" x14ac:dyDescent="0.2">
      <c r="A287" s="301">
        <v>323</v>
      </c>
      <c r="B287" s="444" t="s">
        <v>33</v>
      </c>
      <c r="C287" s="539">
        <v>150000</v>
      </c>
      <c r="D287" s="888">
        <v>0</v>
      </c>
      <c r="E287" s="888">
        <f>C287+D287</f>
        <v>150000</v>
      </c>
      <c r="F287" s="613">
        <v>0</v>
      </c>
      <c r="G287" s="613">
        <v>0</v>
      </c>
      <c r="H287" s="603"/>
      <c r="I287" s="603"/>
      <c r="J287" s="604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</row>
    <row r="288" spans="1:49" ht="15" customHeight="1" x14ac:dyDescent="0.2">
      <c r="A288" s="314" t="s">
        <v>411</v>
      </c>
      <c r="B288" s="453" t="s">
        <v>410</v>
      </c>
      <c r="C288" s="535">
        <v>1000000</v>
      </c>
      <c r="D288" s="884">
        <f>D291</f>
        <v>-600000</v>
      </c>
      <c r="E288" s="884">
        <f>C288+D288</f>
        <v>400000</v>
      </c>
      <c r="F288" s="588">
        <f>F291</f>
        <v>0</v>
      </c>
      <c r="G288" s="588">
        <f>G291</f>
        <v>0</v>
      </c>
      <c r="H288" s="637">
        <f>F288/C288</f>
        <v>0</v>
      </c>
      <c r="I288" s="637">
        <v>0</v>
      </c>
      <c r="J288" s="638">
        <f>G288/C288</f>
        <v>0</v>
      </c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</row>
    <row r="289" spans="1:49" ht="15" customHeight="1" x14ac:dyDescent="0.2">
      <c r="A289" s="312" t="s">
        <v>104</v>
      </c>
      <c r="B289" s="454" t="s">
        <v>325</v>
      </c>
      <c r="C289" s="535"/>
      <c r="D289" s="884"/>
      <c r="E289" s="884"/>
      <c r="F289" s="587"/>
      <c r="G289" s="587"/>
      <c r="H289" s="590"/>
      <c r="I289" s="590"/>
      <c r="J289" s="591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</row>
    <row r="290" spans="1:49" ht="12.75" customHeight="1" x14ac:dyDescent="0.2">
      <c r="A290" s="315" t="s">
        <v>102</v>
      </c>
      <c r="B290" s="455" t="s">
        <v>128</v>
      </c>
      <c r="C290" s="536"/>
      <c r="D290" s="885"/>
      <c r="E290" s="885"/>
      <c r="F290" s="602"/>
      <c r="G290" s="602"/>
      <c r="H290" s="603"/>
      <c r="I290" s="603"/>
      <c r="J290" s="604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</row>
    <row r="291" spans="1:49" ht="12.75" customHeight="1" x14ac:dyDescent="0.2">
      <c r="A291" s="274">
        <v>4</v>
      </c>
      <c r="B291" s="420" t="s">
        <v>68</v>
      </c>
      <c r="C291" s="523">
        <v>1000000</v>
      </c>
      <c r="D291" s="871">
        <f>D292</f>
        <v>-600000</v>
      </c>
      <c r="E291" s="871">
        <f>C291+D291</f>
        <v>400000</v>
      </c>
      <c r="F291" s="620">
        <f t="shared" ref="F291:G293" si="47">F292</f>
        <v>0</v>
      </c>
      <c r="G291" s="620">
        <f t="shared" si="47"/>
        <v>0</v>
      </c>
      <c r="H291" s="639">
        <f>F291/C291</f>
        <v>0</v>
      </c>
      <c r="I291" s="639">
        <v>0</v>
      </c>
      <c r="J291" s="640">
        <f>G291/C291</f>
        <v>0</v>
      </c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</row>
    <row r="292" spans="1:49" ht="12.75" customHeight="1" x14ac:dyDescent="0.2">
      <c r="A292" s="267">
        <v>42</v>
      </c>
      <c r="B292" s="421" t="s">
        <v>30</v>
      </c>
      <c r="C292" s="537">
        <v>1000000</v>
      </c>
      <c r="D292" s="886">
        <f>D293</f>
        <v>-600000</v>
      </c>
      <c r="E292" s="886">
        <f>C292+D292</f>
        <v>400000</v>
      </c>
      <c r="F292" s="621">
        <f t="shared" si="47"/>
        <v>0</v>
      </c>
      <c r="G292" s="621">
        <f t="shared" si="47"/>
        <v>0</v>
      </c>
      <c r="H292" s="641">
        <f>F292/C292</f>
        <v>0</v>
      </c>
      <c r="I292" s="641">
        <v>0</v>
      </c>
      <c r="J292" s="642">
        <f>G292/C292</f>
        <v>0</v>
      </c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</row>
    <row r="293" spans="1:49" ht="12.75" customHeight="1" x14ac:dyDescent="0.2">
      <c r="A293" s="300">
        <v>421</v>
      </c>
      <c r="B293" s="443" t="s">
        <v>33</v>
      </c>
      <c r="C293" s="538">
        <v>1000000</v>
      </c>
      <c r="D293" s="887">
        <f>D294</f>
        <v>-600000</v>
      </c>
      <c r="E293" s="887">
        <f>C293+D293</f>
        <v>400000</v>
      </c>
      <c r="F293" s="610">
        <f t="shared" si="47"/>
        <v>0</v>
      </c>
      <c r="G293" s="610">
        <f t="shared" si="47"/>
        <v>0</v>
      </c>
      <c r="H293" s="611">
        <f>F293/C293</f>
        <v>0</v>
      </c>
      <c r="I293" s="611">
        <v>0</v>
      </c>
      <c r="J293" s="612">
        <f>G293/C293</f>
        <v>0</v>
      </c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</row>
    <row r="294" spans="1:49" ht="12.75" customHeight="1" x14ac:dyDescent="0.2">
      <c r="A294" s="301">
        <v>421</v>
      </c>
      <c r="B294" s="444" t="s">
        <v>33</v>
      </c>
      <c r="C294" s="539">
        <v>1000000</v>
      </c>
      <c r="D294" s="888">
        <v>-600000</v>
      </c>
      <c r="E294" s="888">
        <f>C294+D294</f>
        <v>400000</v>
      </c>
      <c r="F294" s="613">
        <v>0</v>
      </c>
      <c r="G294" s="613">
        <v>0</v>
      </c>
      <c r="H294" s="603"/>
      <c r="I294" s="603"/>
      <c r="J294" s="604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</row>
    <row r="295" spans="1:49" ht="15" customHeight="1" x14ac:dyDescent="0.2">
      <c r="A295" s="314" t="s">
        <v>447</v>
      </c>
      <c r="B295" s="454" t="s">
        <v>373</v>
      </c>
      <c r="C295" s="535">
        <v>55000</v>
      </c>
      <c r="D295" s="884">
        <v>0</v>
      </c>
      <c r="E295" s="884">
        <f>C295+D295</f>
        <v>55000</v>
      </c>
      <c r="F295" s="588">
        <v>55000</v>
      </c>
      <c r="G295" s="588">
        <v>55000</v>
      </c>
      <c r="H295" s="637">
        <f>F295/C295</f>
        <v>1</v>
      </c>
      <c r="I295" s="637">
        <f>G295/F295</f>
        <v>1</v>
      </c>
      <c r="J295" s="638">
        <f>G295/C295</f>
        <v>1</v>
      </c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</row>
    <row r="296" spans="1:49" ht="15" customHeight="1" x14ac:dyDescent="0.2">
      <c r="A296" s="316"/>
      <c r="B296" s="456" t="s">
        <v>327</v>
      </c>
      <c r="C296" s="541"/>
      <c r="D296" s="890"/>
      <c r="E296" s="890"/>
      <c r="F296" s="587"/>
      <c r="G296" s="587"/>
      <c r="H296" s="590"/>
      <c r="I296" s="590"/>
      <c r="J296" s="591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</row>
    <row r="297" spans="1:49" ht="12.75" customHeight="1" x14ac:dyDescent="0.2">
      <c r="A297" s="313" t="s">
        <v>101</v>
      </c>
      <c r="B297" s="452" t="s">
        <v>128</v>
      </c>
      <c r="C297" s="536"/>
      <c r="D297" s="885"/>
      <c r="E297" s="885"/>
      <c r="F297" s="602"/>
      <c r="G297" s="602"/>
      <c r="H297" s="603"/>
      <c r="I297" s="603"/>
      <c r="J297" s="604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</row>
    <row r="298" spans="1:49" ht="12.75" customHeight="1" x14ac:dyDescent="0.2">
      <c r="A298" s="274">
        <v>3</v>
      </c>
      <c r="B298" s="420" t="s">
        <v>68</v>
      </c>
      <c r="C298" s="523">
        <v>55000</v>
      </c>
      <c r="D298" s="871">
        <v>0</v>
      </c>
      <c r="E298" s="871">
        <f>C298+D298</f>
        <v>55000</v>
      </c>
      <c r="F298" s="620">
        <f t="shared" ref="F298:G300" si="48">F299</f>
        <v>0</v>
      </c>
      <c r="G298" s="620">
        <f t="shared" si="48"/>
        <v>0</v>
      </c>
      <c r="H298" s="639">
        <f>F298/C298</f>
        <v>0</v>
      </c>
      <c r="I298" s="639">
        <v>0</v>
      </c>
      <c r="J298" s="640">
        <f>G298/C298</f>
        <v>0</v>
      </c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</row>
    <row r="299" spans="1:49" ht="12.75" customHeight="1" x14ac:dyDescent="0.2">
      <c r="A299" s="267">
        <v>32</v>
      </c>
      <c r="B299" s="421" t="s">
        <v>30</v>
      </c>
      <c r="C299" s="537">
        <v>55000</v>
      </c>
      <c r="D299" s="886">
        <v>0</v>
      </c>
      <c r="E299" s="886">
        <f>C299+D299</f>
        <v>55000</v>
      </c>
      <c r="F299" s="621">
        <f t="shared" si="48"/>
        <v>0</v>
      </c>
      <c r="G299" s="621">
        <f t="shared" si="48"/>
        <v>0</v>
      </c>
      <c r="H299" s="641">
        <f>F299/C299</f>
        <v>0</v>
      </c>
      <c r="I299" s="641">
        <v>0</v>
      </c>
      <c r="J299" s="642">
        <f>G299/C299</f>
        <v>0</v>
      </c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</row>
    <row r="300" spans="1:49" ht="12.75" customHeight="1" x14ac:dyDescent="0.2">
      <c r="A300" s="300">
        <v>323</v>
      </c>
      <c r="B300" s="443" t="s">
        <v>33</v>
      </c>
      <c r="C300" s="538">
        <v>55000</v>
      </c>
      <c r="D300" s="887">
        <v>0</v>
      </c>
      <c r="E300" s="887">
        <f>C300+D300</f>
        <v>55000</v>
      </c>
      <c r="F300" s="610">
        <f t="shared" si="48"/>
        <v>0</v>
      </c>
      <c r="G300" s="610">
        <f t="shared" si="48"/>
        <v>0</v>
      </c>
      <c r="H300" s="611">
        <f>F300/C300</f>
        <v>0</v>
      </c>
      <c r="I300" s="611">
        <v>0</v>
      </c>
      <c r="J300" s="612">
        <f>G300/C300</f>
        <v>0</v>
      </c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</row>
    <row r="301" spans="1:49" ht="12.75" customHeight="1" x14ac:dyDescent="0.2">
      <c r="A301" s="301">
        <v>323</v>
      </c>
      <c r="B301" s="444" t="s">
        <v>33</v>
      </c>
      <c r="C301" s="539">
        <v>55000</v>
      </c>
      <c r="D301" s="888">
        <v>0</v>
      </c>
      <c r="E301" s="888">
        <f>C301+D301</f>
        <v>55000</v>
      </c>
      <c r="F301" s="613"/>
      <c r="G301" s="613"/>
      <c r="H301" s="603"/>
      <c r="I301" s="603"/>
      <c r="J301" s="604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</row>
    <row r="302" spans="1:49" ht="15" customHeight="1" x14ac:dyDescent="0.2">
      <c r="A302" s="314" t="s">
        <v>372</v>
      </c>
      <c r="B302" s="454" t="s">
        <v>421</v>
      </c>
      <c r="C302" s="535">
        <v>15000</v>
      </c>
      <c r="D302" s="884">
        <v>0</v>
      </c>
      <c r="E302" s="884">
        <f>C302+D302</f>
        <v>15000</v>
      </c>
      <c r="F302" s="588">
        <f>F305</f>
        <v>0</v>
      </c>
      <c r="G302" s="588">
        <v>15000</v>
      </c>
      <c r="H302" s="637">
        <f>F302/C302</f>
        <v>0</v>
      </c>
      <c r="I302" s="637">
        <v>0</v>
      </c>
      <c r="J302" s="638">
        <f>G302/C302</f>
        <v>1</v>
      </c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</row>
    <row r="303" spans="1:49" ht="15" customHeight="1" x14ac:dyDescent="0.2">
      <c r="A303" s="316"/>
      <c r="B303" s="456" t="s">
        <v>327</v>
      </c>
      <c r="C303" s="541"/>
      <c r="D303" s="890"/>
      <c r="E303" s="890"/>
      <c r="F303" s="587"/>
      <c r="G303" s="587"/>
      <c r="H303" s="590"/>
      <c r="I303" s="590"/>
      <c r="J303" s="591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</row>
    <row r="304" spans="1:49" ht="12.75" customHeight="1" x14ac:dyDescent="0.2">
      <c r="A304" s="313" t="s">
        <v>101</v>
      </c>
      <c r="B304" s="452" t="s">
        <v>128</v>
      </c>
      <c r="C304" s="536"/>
      <c r="D304" s="885"/>
      <c r="E304" s="885"/>
      <c r="F304" s="602"/>
      <c r="G304" s="602"/>
      <c r="H304" s="603"/>
      <c r="I304" s="603"/>
      <c r="J304" s="604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</row>
    <row r="305" spans="1:49" ht="12.75" customHeight="1" x14ac:dyDescent="0.2">
      <c r="A305" s="274">
        <v>3</v>
      </c>
      <c r="B305" s="420" t="s">
        <v>68</v>
      </c>
      <c r="C305" s="523">
        <v>15000</v>
      </c>
      <c r="D305" s="871">
        <v>0</v>
      </c>
      <c r="E305" s="871">
        <f>C305+D305</f>
        <v>15000</v>
      </c>
      <c r="F305" s="620">
        <f t="shared" ref="F305:G307" si="49">F306</f>
        <v>0</v>
      </c>
      <c r="G305" s="620">
        <f t="shared" si="49"/>
        <v>0</v>
      </c>
      <c r="H305" s="639">
        <f t="shared" ref="H305:H307" si="50">F305/C305</f>
        <v>0</v>
      </c>
      <c r="I305" s="639">
        <v>0</v>
      </c>
      <c r="J305" s="640">
        <f>G305/C305</f>
        <v>0</v>
      </c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</row>
    <row r="306" spans="1:49" ht="12.75" customHeight="1" x14ac:dyDescent="0.2">
      <c r="A306" s="267">
        <v>32</v>
      </c>
      <c r="B306" s="421" t="s">
        <v>30</v>
      </c>
      <c r="C306" s="537">
        <v>15000</v>
      </c>
      <c r="D306" s="886">
        <v>0</v>
      </c>
      <c r="E306" s="886">
        <f>C306+D306</f>
        <v>15000</v>
      </c>
      <c r="F306" s="621">
        <f t="shared" si="49"/>
        <v>0</v>
      </c>
      <c r="G306" s="621">
        <f t="shared" si="49"/>
        <v>0</v>
      </c>
      <c r="H306" s="641">
        <f t="shared" si="50"/>
        <v>0</v>
      </c>
      <c r="I306" s="641">
        <v>0</v>
      </c>
      <c r="J306" s="642">
        <f>G306/C306</f>
        <v>0</v>
      </c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</row>
    <row r="307" spans="1:49" ht="12.75" customHeight="1" x14ac:dyDescent="0.2">
      <c r="A307" s="300">
        <v>323</v>
      </c>
      <c r="B307" s="443" t="s">
        <v>33</v>
      </c>
      <c r="C307" s="538">
        <v>15000</v>
      </c>
      <c r="D307" s="887">
        <v>0</v>
      </c>
      <c r="E307" s="887">
        <f>C307+D307</f>
        <v>15000</v>
      </c>
      <c r="F307" s="610">
        <f t="shared" si="49"/>
        <v>0</v>
      </c>
      <c r="G307" s="610">
        <f t="shared" si="49"/>
        <v>0</v>
      </c>
      <c r="H307" s="611">
        <f t="shared" si="50"/>
        <v>0</v>
      </c>
      <c r="I307" s="611">
        <v>0</v>
      </c>
      <c r="J307" s="612">
        <f>G307/C307</f>
        <v>0</v>
      </c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</row>
    <row r="308" spans="1:49" ht="12.75" customHeight="1" x14ac:dyDescent="0.2">
      <c r="A308" s="301">
        <v>323</v>
      </c>
      <c r="B308" s="444" t="s">
        <v>33</v>
      </c>
      <c r="C308" s="539">
        <v>15000</v>
      </c>
      <c r="D308" s="888">
        <v>0</v>
      </c>
      <c r="E308" s="888">
        <f>C308+D308</f>
        <v>15000</v>
      </c>
      <c r="F308" s="613"/>
      <c r="G308" s="613"/>
      <c r="H308" s="603"/>
      <c r="I308" s="603"/>
      <c r="J308" s="604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</row>
    <row r="309" spans="1:49" x14ac:dyDescent="0.2">
      <c r="A309" s="314" t="s">
        <v>420</v>
      </c>
      <c r="B309" s="454" t="s">
        <v>439</v>
      </c>
      <c r="C309" s="535">
        <v>15000</v>
      </c>
      <c r="D309" s="884">
        <v>0</v>
      </c>
      <c r="E309" s="884">
        <f>C309+D309</f>
        <v>15000</v>
      </c>
      <c r="F309" s="588">
        <v>10000</v>
      </c>
      <c r="G309" s="588">
        <v>10000</v>
      </c>
      <c r="H309" s="637">
        <f>F309/C309</f>
        <v>0.66666666666666663</v>
      </c>
      <c r="I309" s="637">
        <f>G309/F309</f>
        <v>1</v>
      </c>
      <c r="J309" s="638">
        <f>G309/C309</f>
        <v>0.66666666666666663</v>
      </c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</row>
    <row r="310" spans="1:49" x14ac:dyDescent="0.2">
      <c r="A310" s="316"/>
      <c r="B310" s="456" t="s">
        <v>327</v>
      </c>
      <c r="C310" s="541"/>
      <c r="D310" s="890"/>
      <c r="E310" s="890"/>
      <c r="F310" s="587"/>
      <c r="G310" s="587"/>
      <c r="H310" s="590"/>
      <c r="I310" s="590"/>
      <c r="J310" s="591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</row>
    <row r="311" spans="1:49" ht="15" customHeight="1" x14ac:dyDescent="0.2">
      <c r="A311" s="313" t="s">
        <v>101</v>
      </c>
      <c r="B311" s="452" t="s">
        <v>128</v>
      </c>
      <c r="C311" s="536"/>
      <c r="D311" s="885"/>
      <c r="E311" s="885"/>
      <c r="F311" s="602"/>
      <c r="G311" s="602"/>
      <c r="H311" s="603"/>
      <c r="I311" s="603"/>
      <c r="J311" s="604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</row>
    <row r="312" spans="1:49" ht="12.75" customHeight="1" x14ac:dyDescent="0.2">
      <c r="A312" s="274">
        <v>3</v>
      </c>
      <c r="B312" s="420" t="s">
        <v>68</v>
      </c>
      <c r="C312" s="523">
        <v>15000</v>
      </c>
      <c r="D312" s="871">
        <v>0</v>
      </c>
      <c r="E312" s="871">
        <f>C312+D312</f>
        <v>15000</v>
      </c>
      <c r="F312" s="620">
        <f t="shared" ref="F312:G314" si="51">F313</f>
        <v>0</v>
      </c>
      <c r="G312" s="620">
        <f t="shared" si="51"/>
        <v>0</v>
      </c>
      <c r="H312" s="639">
        <f t="shared" ref="H312:H314" si="52">F312/C312</f>
        <v>0</v>
      </c>
      <c r="I312" s="639">
        <v>0</v>
      </c>
      <c r="J312" s="640">
        <f>G312/C312</f>
        <v>0</v>
      </c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</row>
    <row r="313" spans="1:49" ht="12.75" customHeight="1" x14ac:dyDescent="0.2">
      <c r="A313" s="267">
        <v>32</v>
      </c>
      <c r="B313" s="421" t="s">
        <v>30</v>
      </c>
      <c r="C313" s="537">
        <v>15000</v>
      </c>
      <c r="D313" s="886">
        <v>0</v>
      </c>
      <c r="E313" s="886">
        <f>C313+D313</f>
        <v>15000</v>
      </c>
      <c r="F313" s="621">
        <f t="shared" si="51"/>
        <v>0</v>
      </c>
      <c r="G313" s="621">
        <f t="shared" si="51"/>
        <v>0</v>
      </c>
      <c r="H313" s="641">
        <f t="shared" si="52"/>
        <v>0</v>
      </c>
      <c r="I313" s="641">
        <v>0</v>
      </c>
      <c r="J313" s="642">
        <f>G313/C313</f>
        <v>0</v>
      </c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</row>
    <row r="314" spans="1:49" ht="12.75" customHeight="1" x14ac:dyDescent="0.2">
      <c r="A314" s="300">
        <v>323</v>
      </c>
      <c r="B314" s="443" t="s">
        <v>33</v>
      </c>
      <c r="C314" s="538">
        <v>15000</v>
      </c>
      <c r="D314" s="887">
        <v>0</v>
      </c>
      <c r="E314" s="887">
        <f>C314+D314</f>
        <v>15000</v>
      </c>
      <c r="F314" s="610">
        <f t="shared" si="51"/>
        <v>0</v>
      </c>
      <c r="G314" s="610">
        <f t="shared" si="51"/>
        <v>0</v>
      </c>
      <c r="H314" s="611">
        <f t="shared" si="52"/>
        <v>0</v>
      </c>
      <c r="I314" s="611">
        <v>0</v>
      </c>
      <c r="J314" s="612">
        <f>G314/C314</f>
        <v>0</v>
      </c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</row>
    <row r="315" spans="1:49" x14ac:dyDescent="0.2">
      <c r="A315" s="301">
        <v>323</v>
      </c>
      <c r="B315" s="444" t="s">
        <v>33</v>
      </c>
      <c r="C315" s="539">
        <v>15000</v>
      </c>
      <c r="D315" s="888">
        <v>0</v>
      </c>
      <c r="E315" s="888">
        <f>C315+D315</f>
        <v>15000</v>
      </c>
      <c r="F315" s="613"/>
      <c r="G315" s="613"/>
      <c r="H315" s="603"/>
      <c r="I315" s="603"/>
      <c r="J315" s="604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</row>
    <row r="316" spans="1:49" ht="12.75" customHeight="1" x14ac:dyDescent="0.2">
      <c r="A316" s="314" t="s">
        <v>461</v>
      </c>
      <c r="B316" s="453" t="s">
        <v>462</v>
      </c>
      <c r="C316" s="535">
        <v>200000</v>
      </c>
      <c r="D316" s="884">
        <v>0</v>
      </c>
      <c r="E316" s="884">
        <f>C316+D316</f>
        <v>200000</v>
      </c>
      <c r="F316" s="588">
        <f>F319</f>
        <v>0</v>
      </c>
      <c r="G316" s="588">
        <f>G319</f>
        <v>0</v>
      </c>
      <c r="H316" s="637">
        <f>F316/C316</f>
        <v>0</v>
      </c>
      <c r="I316" s="637">
        <v>0</v>
      </c>
      <c r="J316" s="638">
        <f>G316/C316</f>
        <v>0</v>
      </c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</row>
    <row r="317" spans="1:49" ht="12.75" customHeight="1" x14ac:dyDescent="0.2">
      <c r="A317" s="312" t="s">
        <v>104</v>
      </c>
      <c r="B317" s="454" t="s">
        <v>325</v>
      </c>
      <c r="C317" s="535"/>
      <c r="D317" s="884"/>
      <c r="E317" s="884"/>
      <c r="F317" s="587"/>
      <c r="G317" s="587"/>
      <c r="H317" s="590"/>
      <c r="I317" s="590"/>
      <c r="J317" s="591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</row>
    <row r="318" spans="1:49" ht="12.75" customHeight="1" x14ac:dyDescent="0.2">
      <c r="A318" s="315" t="s">
        <v>102</v>
      </c>
      <c r="B318" s="455" t="s">
        <v>128</v>
      </c>
      <c r="C318" s="536"/>
      <c r="D318" s="885"/>
      <c r="E318" s="885"/>
      <c r="F318" s="602"/>
      <c r="G318" s="602"/>
      <c r="H318" s="603"/>
      <c r="I318" s="603"/>
      <c r="J318" s="604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</row>
    <row r="319" spans="1:49" ht="15" customHeight="1" x14ac:dyDescent="0.2">
      <c r="A319" s="274">
        <v>4</v>
      </c>
      <c r="B319" s="420" t="s">
        <v>68</v>
      </c>
      <c r="C319" s="523">
        <v>200000</v>
      </c>
      <c r="D319" s="871">
        <v>0</v>
      </c>
      <c r="E319" s="871">
        <f>C319+D319</f>
        <v>200000</v>
      </c>
      <c r="F319" s="620">
        <f t="shared" ref="F319:G321" si="53">F320</f>
        <v>0</v>
      </c>
      <c r="G319" s="620">
        <f t="shared" si="53"/>
        <v>0</v>
      </c>
      <c r="H319" s="639">
        <f>F319/C319</f>
        <v>0</v>
      </c>
      <c r="I319" s="639">
        <v>0</v>
      </c>
      <c r="J319" s="640">
        <f>G319/C319</f>
        <v>0</v>
      </c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</row>
    <row r="320" spans="1:49" ht="15" customHeight="1" x14ac:dyDescent="0.2">
      <c r="A320" s="267">
        <v>42</v>
      </c>
      <c r="B320" s="421" t="s">
        <v>30</v>
      </c>
      <c r="C320" s="537">
        <v>200000</v>
      </c>
      <c r="D320" s="886">
        <v>0</v>
      </c>
      <c r="E320" s="886">
        <f>C320+D320</f>
        <v>200000</v>
      </c>
      <c r="F320" s="621">
        <f t="shared" si="53"/>
        <v>0</v>
      </c>
      <c r="G320" s="621">
        <f t="shared" si="53"/>
        <v>0</v>
      </c>
      <c r="H320" s="641">
        <f>F320/C320</f>
        <v>0</v>
      </c>
      <c r="I320" s="641">
        <v>0</v>
      </c>
      <c r="J320" s="642">
        <f>G320/C320</f>
        <v>0</v>
      </c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</row>
    <row r="321" spans="1:49" ht="12.75" customHeight="1" x14ac:dyDescent="0.2">
      <c r="A321" s="300">
        <v>421</v>
      </c>
      <c r="B321" s="443" t="s">
        <v>33</v>
      </c>
      <c r="C321" s="538">
        <v>200000</v>
      </c>
      <c r="D321" s="887">
        <v>0</v>
      </c>
      <c r="E321" s="887">
        <f>C321+D321</f>
        <v>200000</v>
      </c>
      <c r="F321" s="610">
        <f t="shared" si="53"/>
        <v>0</v>
      </c>
      <c r="G321" s="610">
        <f t="shared" si="53"/>
        <v>0</v>
      </c>
      <c r="H321" s="611">
        <f>F321/C321</f>
        <v>0</v>
      </c>
      <c r="I321" s="611">
        <v>0</v>
      </c>
      <c r="J321" s="612">
        <f>G321/C321</f>
        <v>0</v>
      </c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</row>
    <row r="322" spans="1:49" ht="12.75" customHeight="1" x14ac:dyDescent="0.2">
      <c r="A322" s="301">
        <v>421</v>
      </c>
      <c r="B322" s="444" t="s">
        <v>33</v>
      </c>
      <c r="C322" s="539">
        <v>200000</v>
      </c>
      <c r="D322" s="888">
        <v>0</v>
      </c>
      <c r="E322" s="888">
        <f>C322+D322</f>
        <v>200000</v>
      </c>
      <c r="F322" s="613">
        <v>0</v>
      </c>
      <c r="G322" s="613">
        <v>0</v>
      </c>
      <c r="H322" s="603"/>
      <c r="I322" s="603"/>
      <c r="J322" s="604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</row>
    <row r="323" spans="1:49" ht="12.75" customHeight="1" x14ac:dyDescent="0.2">
      <c r="A323" s="317"/>
      <c r="B323" s="457" t="s">
        <v>110</v>
      </c>
      <c r="C323" s="531"/>
      <c r="D323" s="880"/>
      <c r="E323" s="880"/>
      <c r="F323" s="625"/>
      <c r="G323" s="625"/>
      <c r="H323" s="626"/>
      <c r="I323" s="626"/>
      <c r="J323" s="627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</row>
    <row r="324" spans="1:49" ht="12.75" customHeight="1" x14ac:dyDescent="0.2">
      <c r="A324" s="318" t="s">
        <v>332</v>
      </c>
      <c r="B324" s="458"/>
      <c r="C324" s="504">
        <v>335000</v>
      </c>
      <c r="D324" s="874">
        <v>0</v>
      </c>
      <c r="E324" s="874">
        <f>C324+D324</f>
        <v>335000</v>
      </c>
      <c r="F324" s="586">
        <f>F325+F332+F339</f>
        <v>335000</v>
      </c>
      <c r="G324" s="586">
        <f>G325+G332+G339</f>
        <v>335000</v>
      </c>
      <c r="H324" s="643">
        <f>F324/C324</f>
        <v>1</v>
      </c>
      <c r="I324" s="643">
        <f>G324/F324</f>
        <v>1</v>
      </c>
      <c r="J324" s="644">
        <f>G324/C324</f>
        <v>1</v>
      </c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</row>
    <row r="325" spans="1:49" ht="12.75" customHeight="1" x14ac:dyDescent="0.2">
      <c r="A325" s="297" t="s">
        <v>297</v>
      </c>
      <c r="B325" s="442" t="s">
        <v>119</v>
      </c>
      <c r="C325" s="505">
        <v>100000</v>
      </c>
      <c r="D325" s="853">
        <v>0</v>
      </c>
      <c r="E325" s="853">
        <f>C325+D325</f>
        <v>100000</v>
      </c>
      <c r="F325" s="588">
        <v>200000</v>
      </c>
      <c r="G325" s="588">
        <v>200000</v>
      </c>
      <c r="H325" s="637">
        <f>F325/C325</f>
        <v>2</v>
      </c>
      <c r="I325" s="637">
        <f>G325/F325</f>
        <v>1</v>
      </c>
      <c r="J325" s="638">
        <f>G325/C325</f>
        <v>2</v>
      </c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</row>
    <row r="326" spans="1:49" ht="15" customHeight="1" x14ac:dyDescent="0.2">
      <c r="A326" s="319"/>
      <c r="B326" s="459" t="s">
        <v>325</v>
      </c>
      <c r="C326" s="505"/>
      <c r="D326" s="853"/>
      <c r="E326" s="853"/>
      <c r="F326" s="587"/>
      <c r="G326" s="587"/>
      <c r="H326" s="590"/>
      <c r="I326" s="590"/>
      <c r="J326" s="591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</row>
    <row r="327" spans="1:49" ht="15" customHeight="1" x14ac:dyDescent="0.2">
      <c r="A327" s="320" t="s">
        <v>107</v>
      </c>
      <c r="B327" s="259" t="s">
        <v>128</v>
      </c>
      <c r="C327" s="506"/>
      <c r="D327" s="854"/>
      <c r="E327" s="854"/>
      <c r="F327" s="602"/>
      <c r="G327" s="602"/>
      <c r="H327" s="603"/>
      <c r="I327" s="603"/>
      <c r="J327" s="604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</row>
    <row r="328" spans="1:49" ht="12.75" customHeight="1" x14ac:dyDescent="0.2">
      <c r="A328" s="321">
        <v>3</v>
      </c>
      <c r="B328" s="460" t="s">
        <v>68</v>
      </c>
      <c r="C328" s="507">
        <v>100000</v>
      </c>
      <c r="D328" s="855">
        <v>0</v>
      </c>
      <c r="E328" s="855">
        <f>C328+D328</f>
        <v>100000</v>
      </c>
      <c r="F328" s="620">
        <f t="shared" ref="F328:G329" si="54">F329</f>
        <v>0</v>
      </c>
      <c r="G328" s="620">
        <f t="shared" si="54"/>
        <v>0</v>
      </c>
      <c r="H328" s="639">
        <f>F328/C328</f>
        <v>0</v>
      </c>
      <c r="I328" s="639">
        <v>0</v>
      </c>
      <c r="J328" s="640">
        <f>G328/C328</f>
        <v>0</v>
      </c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</row>
    <row r="329" spans="1:49" ht="12.75" customHeight="1" x14ac:dyDescent="0.2">
      <c r="A329" s="267">
        <v>35</v>
      </c>
      <c r="B329" s="421" t="s">
        <v>80</v>
      </c>
      <c r="C329" s="508">
        <v>100000</v>
      </c>
      <c r="D329" s="856">
        <v>0</v>
      </c>
      <c r="E329" s="856">
        <f>C329+D329</f>
        <v>100000</v>
      </c>
      <c r="F329" s="621">
        <f t="shared" si="54"/>
        <v>0</v>
      </c>
      <c r="G329" s="621">
        <f t="shared" si="54"/>
        <v>0</v>
      </c>
      <c r="H329" s="641">
        <f>F329/C329</f>
        <v>0</v>
      </c>
      <c r="I329" s="641">
        <v>0</v>
      </c>
      <c r="J329" s="642">
        <f>G329/C329</f>
        <v>0</v>
      </c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</row>
    <row r="330" spans="1:49" ht="12.75" customHeight="1" x14ac:dyDescent="0.2">
      <c r="A330" s="295">
        <v>352</v>
      </c>
      <c r="B330" s="426" t="s">
        <v>81</v>
      </c>
      <c r="C330" s="524">
        <v>100000</v>
      </c>
      <c r="D330" s="872">
        <v>0</v>
      </c>
      <c r="E330" s="872">
        <f>C330+D330</f>
        <v>100000</v>
      </c>
      <c r="F330" s="610">
        <f t="shared" ref="F330:G330" si="55">F331</f>
        <v>0</v>
      </c>
      <c r="G330" s="610">
        <f t="shared" si="55"/>
        <v>0</v>
      </c>
      <c r="H330" s="611">
        <f>F330/C330</f>
        <v>0</v>
      </c>
      <c r="I330" s="611">
        <v>0</v>
      </c>
      <c r="J330" s="612">
        <f>G330/C330</f>
        <v>0</v>
      </c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</row>
    <row r="331" spans="1:49" ht="12.75" customHeight="1" x14ac:dyDescent="0.2">
      <c r="A331" s="305">
        <v>352</v>
      </c>
      <c r="B331" s="419" t="s">
        <v>81</v>
      </c>
      <c r="C331" s="525">
        <v>100000</v>
      </c>
      <c r="D331" s="873">
        <v>0</v>
      </c>
      <c r="E331" s="873">
        <f>C331+D331</f>
        <v>100000</v>
      </c>
      <c r="F331" s="613"/>
      <c r="G331" s="613"/>
      <c r="H331" s="603"/>
      <c r="I331" s="603"/>
      <c r="J331" s="604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</row>
    <row r="332" spans="1:49" ht="12.75" customHeight="1" x14ac:dyDescent="0.2">
      <c r="A332" s="322" t="s">
        <v>298</v>
      </c>
      <c r="B332" s="107" t="s">
        <v>213</v>
      </c>
      <c r="C332" s="505">
        <v>35000</v>
      </c>
      <c r="D332" s="853">
        <v>0</v>
      </c>
      <c r="E332" s="853">
        <f>C332+D332</f>
        <v>35000</v>
      </c>
      <c r="F332" s="588">
        <v>35000</v>
      </c>
      <c r="G332" s="588">
        <v>35000</v>
      </c>
      <c r="H332" s="637">
        <f>F332/C332</f>
        <v>1</v>
      </c>
      <c r="I332" s="637">
        <f>G332/F332</f>
        <v>1</v>
      </c>
      <c r="J332" s="638">
        <f>G332/C332</f>
        <v>1</v>
      </c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</row>
    <row r="333" spans="1:49" x14ac:dyDescent="0.2">
      <c r="A333" s="319"/>
      <c r="B333" s="459" t="s">
        <v>325</v>
      </c>
      <c r="C333" s="505">
        <v>0</v>
      </c>
      <c r="D333" s="853"/>
      <c r="E333" s="853">
        <f t="shared" ref="E333:E402" si="56">C333+D333</f>
        <v>0</v>
      </c>
      <c r="F333" s="587"/>
      <c r="G333" s="587"/>
      <c r="H333" s="590"/>
      <c r="I333" s="590"/>
      <c r="J333" s="591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</row>
    <row r="334" spans="1:49" x14ac:dyDescent="0.2">
      <c r="A334" s="320" t="s">
        <v>107</v>
      </c>
      <c r="B334" s="259" t="s">
        <v>128</v>
      </c>
      <c r="C334" s="506"/>
      <c r="D334" s="854"/>
      <c r="E334" s="854"/>
      <c r="F334" s="602"/>
      <c r="G334" s="602"/>
      <c r="H334" s="603"/>
      <c r="I334" s="603"/>
      <c r="J334" s="604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</row>
    <row r="335" spans="1:49" ht="12.75" customHeight="1" x14ac:dyDescent="0.2">
      <c r="A335" s="321">
        <v>3</v>
      </c>
      <c r="B335" s="460" t="s">
        <v>68</v>
      </c>
      <c r="C335" s="507">
        <v>35000</v>
      </c>
      <c r="D335" s="855">
        <v>0</v>
      </c>
      <c r="E335" s="855">
        <f t="shared" si="56"/>
        <v>35000</v>
      </c>
      <c r="F335" s="620">
        <f t="shared" ref="F335:G337" si="57">F336</f>
        <v>0</v>
      </c>
      <c r="G335" s="620">
        <f t="shared" si="57"/>
        <v>0</v>
      </c>
      <c r="H335" s="639">
        <f>F335/C335</f>
        <v>0</v>
      </c>
      <c r="I335" s="639">
        <v>0</v>
      </c>
      <c r="J335" s="640">
        <f>G335/C335</f>
        <v>0</v>
      </c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</row>
    <row r="336" spans="1:49" ht="15" customHeight="1" x14ac:dyDescent="0.2">
      <c r="A336" s="267">
        <v>32</v>
      </c>
      <c r="B336" s="421" t="s">
        <v>30</v>
      </c>
      <c r="C336" s="508">
        <v>35000</v>
      </c>
      <c r="D336" s="856">
        <v>0</v>
      </c>
      <c r="E336" s="856">
        <f t="shared" si="56"/>
        <v>35000</v>
      </c>
      <c r="F336" s="621">
        <f t="shared" si="57"/>
        <v>0</v>
      </c>
      <c r="G336" s="621">
        <f t="shared" si="57"/>
        <v>0</v>
      </c>
      <c r="H336" s="641">
        <f>F336/C336</f>
        <v>0</v>
      </c>
      <c r="I336" s="641">
        <v>0</v>
      </c>
      <c r="J336" s="642">
        <f>G336/C336</f>
        <v>0</v>
      </c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</row>
    <row r="337" spans="1:49" ht="15" customHeight="1" x14ac:dyDescent="0.2">
      <c r="A337" s="300">
        <v>323</v>
      </c>
      <c r="B337" s="443" t="s">
        <v>33</v>
      </c>
      <c r="C337" s="524">
        <v>35000</v>
      </c>
      <c r="D337" s="872">
        <v>0</v>
      </c>
      <c r="E337" s="872">
        <f t="shared" si="56"/>
        <v>35000</v>
      </c>
      <c r="F337" s="610">
        <f t="shared" si="57"/>
        <v>0</v>
      </c>
      <c r="G337" s="610">
        <f t="shared" si="57"/>
        <v>0</v>
      </c>
      <c r="H337" s="611">
        <f>F337/C337</f>
        <v>0</v>
      </c>
      <c r="I337" s="611">
        <v>0</v>
      </c>
      <c r="J337" s="612">
        <f>G337/C337</f>
        <v>0</v>
      </c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</row>
    <row r="338" spans="1:49" ht="12.75" customHeight="1" x14ac:dyDescent="0.2">
      <c r="A338" s="301">
        <v>323</v>
      </c>
      <c r="B338" s="444" t="s">
        <v>33</v>
      </c>
      <c r="C338" s="525">
        <v>35000</v>
      </c>
      <c r="D338" s="873">
        <v>0</v>
      </c>
      <c r="E338" s="873">
        <f t="shared" si="56"/>
        <v>35000</v>
      </c>
      <c r="F338" s="613"/>
      <c r="G338" s="613"/>
      <c r="H338" s="603"/>
      <c r="I338" s="603"/>
      <c r="J338" s="604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</row>
    <row r="339" spans="1:49" ht="12.75" customHeight="1" x14ac:dyDescent="0.2">
      <c r="A339" s="314" t="s">
        <v>299</v>
      </c>
      <c r="B339" s="454" t="s">
        <v>214</v>
      </c>
      <c r="C339" s="535">
        <v>200000</v>
      </c>
      <c r="D339" s="884">
        <v>0</v>
      </c>
      <c r="E339" s="884">
        <f t="shared" si="56"/>
        <v>200000</v>
      </c>
      <c r="F339" s="588">
        <v>100000</v>
      </c>
      <c r="G339" s="588">
        <v>100000</v>
      </c>
      <c r="H339" s="637">
        <f>F339/C339</f>
        <v>0.5</v>
      </c>
      <c r="I339" s="637">
        <f>G339/F339</f>
        <v>1</v>
      </c>
      <c r="J339" s="638">
        <f>G339/C339</f>
        <v>0.5</v>
      </c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</row>
    <row r="340" spans="1:49" ht="12.75" customHeight="1" x14ac:dyDescent="0.2">
      <c r="A340" s="323"/>
      <c r="B340" s="461" t="s">
        <v>326</v>
      </c>
      <c r="C340" s="535">
        <v>0</v>
      </c>
      <c r="D340" s="884"/>
      <c r="E340" s="884">
        <f t="shared" si="56"/>
        <v>0</v>
      </c>
      <c r="F340" s="587"/>
      <c r="G340" s="587"/>
      <c r="H340" s="590"/>
      <c r="I340" s="590"/>
      <c r="J340" s="591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</row>
    <row r="341" spans="1:49" ht="12.75" customHeight="1" x14ac:dyDescent="0.2">
      <c r="A341" s="324" t="s">
        <v>101</v>
      </c>
      <c r="B341" s="462" t="s">
        <v>128</v>
      </c>
      <c r="C341" s="536"/>
      <c r="D341" s="885"/>
      <c r="E341" s="885"/>
      <c r="F341" s="602"/>
      <c r="G341" s="602"/>
      <c r="H341" s="603"/>
      <c r="I341" s="603"/>
      <c r="J341" s="604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</row>
    <row r="342" spans="1:49" ht="12.75" customHeight="1" x14ac:dyDescent="0.2">
      <c r="A342" s="321">
        <v>3</v>
      </c>
      <c r="B342" s="460" t="s">
        <v>68</v>
      </c>
      <c r="C342" s="507">
        <v>200000</v>
      </c>
      <c r="D342" s="855">
        <v>0</v>
      </c>
      <c r="E342" s="855">
        <f t="shared" si="56"/>
        <v>200000</v>
      </c>
      <c r="F342" s="620">
        <f t="shared" ref="F342:G344" si="58">F343</f>
        <v>0</v>
      </c>
      <c r="G342" s="620">
        <f t="shared" si="58"/>
        <v>0</v>
      </c>
      <c r="H342" s="639">
        <f>F342/C342</f>
        <v>0</v>
      </c>
      <c r="I342" s="639">
        <v>0</v>
      </c>
      <c r="J342" s="640">
        <f>G342/C342</f>
        <v>0</v>
      </c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</row>
    <row r="343" spans="1:49" ht="12.75" customHeight="1" x14ac:dyDescent="0.2">
      <c r="A343" s="303">
        <v>38</v>
      </c>
      <c r="B343" s="421" t="s">
        <v>38</v>
      </c>
      <c r="C343" s="537">
        <v>200000</v>
      </c>
      <c r="D343" s="886">
        <v>0</v>
      </c>
      <c r="E343" s="886">
        <f t="shared" si="56"/>
        <v>200000</v>
      </c>
      <c r="F343" s="621">
        <f t="shared" si="58"/>
        <v>0</v>
      </c>
      <c r="G343" s="621">
        <f t="shared" si="58"/>
        <v>0</v>
      </c>
      <c r="H343" s="641">
        <f>F343/C343</f>
        <v>0</v>
      </c>
      <c r="I343" s="641">
        <v>0</v>
      </c>
      <c r="J343" s="642">
        <f>G343/C343</f>
        <v>0</v>
      </c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</row>
    <row r="344" spans="1:49" x14ac:dyDescent="0.2">
      <c r="A344" s="300">
        <v>383</v>
      </c>
      <c r="B344" s="443" t="s">
        <v>118</v>
      </c>
      <c r="C344" s="538">
        <v>200000</v>
      </c>
      <c r="D344" s="887">
        <v>0</v>
      </c>
      <c r="E344" s="887">
        <f t="shared" si="56"/>
        <v>200000</v>
      </c>
      <c r="F344" s="610">
        <f t="shared" si="58"/>
        <v>0</v>
      </c>
      <c r="G344" s="610">
        <f t="shared" si="58"/>
        <v>0</v>
      </c>
      <c r="H344" s="611">
        <f>F344/C344</f>
        <v>0</v>
      </c>
      <c r="I344" s="611">
        <v>0</v>
      </c>
      <c r="J344" s="612">
        <f>G344/C344</f>
        <v>0</v>
      </c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</row>
    <row r="345" spans="1:49" x14ac:dyDescent="0.2">
      <c r="A345" s="301">
        <v>383</v>
      </c>
      <c r="B345" s="444" t="s">
        <v>118</v>
      </c>
      <c r="C345" s="539">
        <v>200000</v>
      </c>
      <c r="D345" s="888">
        <v>0</v>
      </c>
      <c r="E345" s="888">
        <f t="shared" si="56"/>
        <v>200000</v>
      </c>
      <c r="F345" s="613"/>
      <c r="G345" s="613"/>
      <c r="H345" s="603"/>
      <c r="I345" s="603"/>
      <c r="J345" s="604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</row>
    <row r="346" spans="1:49" ht="15" customHeight="1" x14ac:dyDescent="0.2">
      <c r="A346" s="975" t="s">
        <v>280</v>
      </c>
      <c r="B346" s="976"/>
      <c r="C346" s="504">
        <v>310000</v>
      </c>
      <c r="D346" s="874">
        <f>D356+D370</f>
        <v>10000</v>
      </c>
      <c r="E346" s="874">
        <f t="shared" si="56"/>
        <v>320000</v>
      </c>
      <c r="F346" s="586">
        <f>F347+F356+F363</f>
        <v>70000</v>
      </c>
      <c r="G346" s="586">
        <f>G347+G356+G363</f>
        <v>70000</v>
      </c>
      <c r="H346" s="643">
        <f>F346/C346</f>
        <v>0.22580645161290322</v>
      </c>
      <c r="I346" s="643">
        <f>G346/F346</f>
        <v>1</v>
      </c>
      <c r="J346" s="644">
        <f>G346/C346</f>
        <v>0.22580645161290322</v>
      </c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</row>
    <row r="347" spans="1:49" ht="12.75" customHeight="1" x14ac:dyDescent="0.2">
      <c r="A347" s="297" t="s">
        <v>300</v>
      </c>
      <c r="B347" s="442" t="s">
        <v>344</v>
      </c>
      <c r="C347" s="505">
        <v>220000</v>
      </c>
      <c r="D347" s="853">
        <v>0</v>
      </c>
      <c r="E347" s="853">
        <f t="shared" si="56"/>
        <v>220000</v>
      </c>
      <c r="F347" s="588"/>
      <c r="G347" s="588">
        <f>G350</f>
        <v>0</v>
      </c>
      <c r="H347" s="637">
        <f>F347/C347</f>
        <v>0</v>
      </c>
      <c r="I347" s="637">
        <v>0</v>
      </c>
      <c r="J347" s="638">
        <f>G347/C347</f>
        <v>0</v>
      </c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</row>
    <row r="348" spans="1:49" ht="12.75" customHeight="1" x14ac:dyDescent="0.2">
      <c r="A348" s="319"/>
      <c r="B348" s="459" t="s">
        <v>325</v>
      </c>
      <c r="C348" s="505">
        <v>0</v>
      </c>
      <c r="D348" s="853"/>
      <c r="E348" s="853">
        <f t="shared" si="56"/>
        <v>0</v>
      </c>
      <c r="F348" s="587"/>
      <c r="G348" s="587"/>
      <c r="H348" s="590"/>
      <c r="I348" s="590"/>
      <c r="J348" s="591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</row>
    <row r="349" spans="1:49" ht="12.75" customHeight="1" x14ac:dyDescent="0.2">
      <c r="A349" s="325" t="s">
        <v>107</v>
      </c>
      <c r="B349" s="260" t="s">
        <v>128</v>
      </c>
      <c r="C349" s="506"/>
      <c r="D349" s="854"/>
      <c r="E349" s="854"/>
      <c r="F349" s="602"/>
      <c r="G349" s="602"/>
      <c r="H349" s="603"/>
      <c r="I349" s="603"/>
      <c r="J349" s="604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</row>
    <row r="350" spans="1:49" ht="12.75" customHeight="1" x14ac:dyDescent="0.2">
      <c r="A350" s="321">
        <v>3</v>
      </c>
      <c r="B350" s="460" t="s">
        <v>68</v>
      </c>
      <c r="C350" s="507">
        <v>220000</v>
      </c>
      <c r="D350" s="855">
        <v>0</v>
      </c>
      <c r="E350" s="855">
        <f t="shared" si="56"/>
        <v>220000</v>
      </c>
      <c r="F350" s="620">
        <f t="shared" ref="F350:G351" si="59">F351</f>
        <v>0</v>
      </c>
      <c r="G350" s="620">
        <f t="shared" si="59"/>
        <v>0</v>
      </c>
      <c r="H350" s="639">
        <f>F350/C350</f>
        <v>0</v>
      </c>
      <c r="I350" s="639">
        <v>0</v>
      </c>
      <c r="J350" s="640">
        <f>G350/C350</f>
        <v>0</v>
      </c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</row>
    <row r="351" spans="1:49" x14ac:dyDescent="0.2">
      <c r="A351" s="267">
        <v>35</v>
      </c>
      <c r="B351" s="421" t="s">
        <v>346</v>
      </c>
      <c r="C351" s="508">
        <v>220000</v>
      </c>
      <c r="D351" s="856">
        <v>0</v>
      </c>
      <c r="E351" s="856">
        <f t="shared" si="56"/>
        <v>220000</v>
      </c>
      <c r="F351" s="621">
        <f t="shared" si="59"/>
        <v>0</v>
      </c>
      <c r="G351" s="621">
        <f t="shared" si="59"/>
        <v>0</v>
      </c>
      <c r="H351" s="641">
        <f>F351/C351</f>
        <v>0</v>
      </c>
      <c r="I351" s="641">
        <v>0</v>
      </c>
      <c r="J351" s="642">
        <f>G351/C351</f>
        <v>0</v>
      </c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</row>
    <row r="352" spans="1:49" ht="15" customHeight="1" x14ac:dyDescent="0.2">
      <c r="A352" s="326">
        <v>351</v>
      </c>
      <c r="B352" s="426" t="s">
        <v>347</v>
      </c>
      <c r="C352" s="524">
        <v>220000</v>
      </c>
      <c r="D352" s="872">
        <v>0</v>
      </c>
      <c r="E352" s="872">
        <f t="shared" si="56"/>
        <v>220000</v>
      </c>
      <c r="F352" s="610">
        <f>F353+F354+F355</f>
        <v>0</v>
      </c>
      <c r="G352" s="610">
        <f>G353+G354+G355</f>
        <v>0</v>
      </c>
      <c r="H352" s="611">
        <f>F352/C352</f>
        <v>0</v>
      </c>
      <c r="I352" s="611">
        <v>0</v>
      </c>
      <c r="J352" s="612">
        <f>G352/C352</f>
        <v>0</v>
      </c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</row>
    <row r="353" spans="1:49" ht="15" customHeight="1" x14ac:dyDescent="0.2">
      <c r="A353" s="327">
        <v>351</v>
      </c>
      <c r="B353" s="424" t="s">
        <v>345</v>
      </c>
      <c r="C353" s="511">
        <v>50000</v>
      </c>
      <c r="D353" s="730">
        <v>0</v>
      </c>
      <c r="E353" s="730">
        <f t="shared" si="56"/>
        <v>50000</v>
      </c>
      <c r="F353" s="602"/>
      <c r="G353" s="602"/>
      <c r="H353" s="603"/>
      <c r="I353" s="603"/>
      <c r="J353" s="604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</row>
    <row r="354" spans="1:49" ht="15" customHeight="1" x14ac:dyDescent="0.2">
      <c r="A354" s="327">
        <v>351</v>
      </c>
      <c r="B354" s="424" t="s">
        <v>348</v>
      </c>
      <c r="C354" s="511">
        <v>80000</v>
      </c>
      <c r="D354" s="730">
        <v>0</v>
      </c>
      <c r="E354" s="730">
        <f t="shared" si="56"/>
        <v>80000</v>
      </c>
      <c r="F354" s="602"/>
      <c r="G354" s="602"/>
      <c r="H354" s="603"/>
      <c r="I354" s="603"/>
      <c r="J354" s="604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</row>
    <row r="355" spans="1:49" ht="12.75" customHeight="1" x14ac:dyDescent="0.2">
      <c r="A355" s="327">
        <v>351</v>
      </c>
      <c r="B355" s="424" t="s">
        <v>389</v>
      </c>
      <c r="C355" s="511">
        <v>90000</v>
      </c>
      <c r="D355" s="730">
        <v>0</v>
      </c>
      <c r="E355" s="730">
        <f t="shared" si="56"/>
        <v>90000</v>
      </c>
      <c r="F355" s="602"/>
      <c r="G355" s="602"/>
      <c r="H355" s="603"/>
      <c r="I355" s="603"/>
      <c r="J355" s="604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</row>
    <row r="356" spans="1:49" ht="12.75" customHeight="1" x14ac:dyDescent="0.2">
      <c r="A356" s="297" t="s">
        <v>349</v>
      </c>
      <c r="B356" s="442" t="s">
        <v>142</v>
      </c>
      <c r="C356" s="505">
        <v>70000</v>
      </c>
      <c r="D356" s="853">
        <v>-50000</v>
      </c>
      <c r="E356" s="853">
        <f t="shared" si="56"/>
        <v>20000</v>
      </c>
      <c r="F356" s="588">
        <v>70000</v>
      </c>
      <c r="G356" s="588">
        <v>70000</v>
      </c>
      <c r="H356" s="590">
        <f>F356/C356</f>
        <v>1</v>
      </c>
      <c r="I356" s="590">
        <f>G356/F356</f>
        <v>1</v>
      </c>
      <c r="J356" s="591">
        <f>G356/C356</f>
        <v>1</v>
      </c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</row>
    <row r="357" spans="1:49" ht="12.75" customHeight="1" x14ac:dyDescent="0.2">
      <c r="A357" s="298"/>
      <c r="B357" s="442" t="s">
        <v>325</v>
      </c>
      <c r="C357" s="505">
        <v>0</v>
      </c>
      <c r="D357" s="853"/>
      <c r="E357" s="853">
        <f t="shared" si="56"/>
        <v>0</v>
      </c>
      <c r="F357" s="587"/>
      <c r="G357" s="587"/>
      <c r="H357" s="590"/>
      <c r="I357" s="590"/>
      <c r="J357" s="591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</row>
    <row r="358" spans="1:49" ht="12.75" customHeight="1" x14ac:dyDescent="0.2">
      <c r="A358" s="328" t="s">
        <v>107</v>
      </c>
      <c r="B358" s="462" t="s">
        <v>128</v>
      </c>
      <c r="C358" s="506">
        <v>0</v>
      </c>
      <c r="D358" s="854"/>
      <c r="E358" s="854">
        <f t="shared" si="56"/>
        <v>0</v>
      </c>
      <c r="F358" s="602"/>
      <c r="G358" s="602"/>
      <c r="H358" s="603"/>
      <c r="I358" s="603"/>
      <c r="J358" s="604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</row>
    <row r="359" spans="1:49" ht="12.75" customHeight="1" x14ac:dyDescent="0.2">
      <c r="A359" s="266">
        <v>3</v>
      </c>
      <c r="B359" s="420" t="s">
        <v>68</v>
      </c>
      <c r="C359" s="507">
        <v>70000</v>
      </c>
      <c r="D359" s="855">
        <f>D360</f>
        <v>-50000</v>
      </c>
      <c r="E359" s="855">
        <f t="shared" si="56"/>
        <v>20000</v>
      </c>
      <c r="F359" s="620">
        <f t="shared" ref="F359:G361" si="60">F360</f>
        <v>0</v>
      </c>
      <c r="G359" s="620">
        <f t="shared" si="60"/>
        <v>0</v>
      </c>
      <c r="H359" s="639">
        <f>F359/C359</f>
        <v>0</v>
      </c>
      <c r="I359" s="639">
        <v>0</v>
      </c>
      <c r="J359" s="640">
        <f>G359/C359</f>
        <v>0</v>
      </c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</row>
    <row r="360" spans="1:49" ht="15" customHeight="1" x14ac:dyDescent="0.2">
      <c r="A360" s="267">
        <v>35</v>
      </c>
      <c r="B360" s="421" t="s">
        <v>80</v>
      </c>
      <c r="C360" s="508">
        <v>70000</v>
      </c>
      <c r="D360" s="856">
        <f>D361</f>
        <v>-50000</v>
      </c>
      <c r="E360" s="856">
        <f t="shared" si="56"/>
        <v>20000</v>
      </c>
      <c r="F360" s="621">
        <f t="shared" si="60"/>
        <v>0</v>
      </c>
      <c r="G360" s="621">
        <f t="shared" si="60"/>
        <v>0</v>
      </c>
      <c r="H360" s="641">
        <f>F360/C360</f>
        <v>0</v>
      </c>
      <c r="I360" s="641">
        <v>0</v>
      </c>
      <c r="J360" s="642">
        <f>G360/C360</f>
        <v>0</v>
      </c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</row>
    <row r="361" spans="1:49" ht="15" customHeight="1" x14ac:dyDescent="0.2">
      <c r="A361" s="329">
        <v>352</v>
      </c>
      <c r="B361" s="426" t="s">
        <v>154</v>
      </c>
      <c r="C361" s="524">
        <v>70000</v>
      </c>
      <c r="D361" s="872">
        <f>D362</f>
        <v>-50000</v>
      </c>
      <c r="E361" s="872">
        <f t="shared" si="56"/>
        <v>20000</v>
      </c>
      <c r="F361" s="610">
        <f t="shared" si="60"/>
        <v>0</v>
      </c>
      <c r="G361" s="610">
        <f t="shared" si="60"/>
        <v>0</v>
      </c>
      <c r="H361" s="611">
        <f>F361/C361</f>
        <v>0</v>
      </c>
      <c r="I361" s="611">
        <v>0</v>
      </c>
      <c r="J361" s="612">
        <f>G361/C361</f>
        <v>0</v>
      </c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</row>
    <row r="362" spans="1:49" ht="12.75" customHeight="1" x14ac:dyDescent="0.2">
      <c r="A362" s="327">
        <v>352</v>
      </c>
      <c r="B362" s="424" t="s">
        <v>250</v>
      </c>
      <c r="C362" s="511">
        <v>70000</v>
      </c>
      <c r="D362" s="730">
        <v>-50000</v>
      </c>
      <c r="E362" s="730">
        <f t="shared" si="56"/>
        <v>20000</v>
      </c>
      <c r="F362" s="613"/>
      <c r="G362" s="613"/>
      <c r="H362" s="603"/>
      <c r="I362" s="603"/>
      <c r="J362" s="604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</row>
    <row r="363" spans="1:49" ht="12.75" customHeight="1" x14ac:dyDescent="0.2">
      <c r="A363" s="297" t="s">
        <v>425</v>
      </c>
      <c r="B363" s="442" t="s">
        <v>142</v>
      </c>
      <c r="C363" s="505">
        <v>20000</v>
      </c>
      <c r="D363" s="853">
        <v>0</v>
      </c>
      <c r="E363" s="853">
        <f t="shared" si="56"/>
        <v>20000</v>
      </c>
      <c r="F363" s="588"/>
      <c r="G363" s="588"/>
      <c r="H363" s="590">
        <f>F363/C363</f>
        <v>0</v>
      </c>
      <c r="I363" s="590">
        <v>0</v>
      </c>
      <c r="J363" s="591">
        <f>G363/C363</f>
        <v>0</v>
      </c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</row>
    <row r="364" spans="1:49" x14ac:dyDescent="0.2">
      <c r="A364" s="298"/>
      <c r="B364" s="442" t="s">
        <v>325</v>
      </c>
      <c r="C364" s="505">
        <v>0</v>
      </c>
      <c r="D364" s="853"/>
      <c r="E364" s="853">
        <f t="shared" si="56"/>
        <v>0</v>
      </c>
      <c r="F364" s="587"/>
      <c r="G364" s="587"/>
      <c r="H364" s="590"/>
      <c r="I364" s="590"/>
      <c r="J364" s="591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</row>
    <row r="365" spans="1:49" ht="12.75" customHeight="1" x14ac:dyDescent="0.2">
      <c r="A365" s="328" t="s">
        <v>107</v>
      </c>
      <c r="B365" s="462" t="s">
        <v>128</v>
      </c>
      <c r="C365" s="506"/>
      <c r="D365" s="854"/>
      <c r="E365" s="854"/>
      <c r="F365" s="602"/>
      <c r="G365" s="602"/>
      <c r="H365" s="603"/>
      <c r="I365" s="603"/>
      <c r="J365" s="604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</row>
    <row r="366" spans="1:49" ht="12.75" customHeight="1" x14ac:dyDescent="0.2">
      <c r="A366" s="266">
        <v>3</v>
      </c>
      <c r="B366" s="420" t="s">
        <v>68</v>
      </c>
      <c r="C366" s="507">
        <v>20000</v>
      </c>
      <c r="D366" s="855">
        <v>0</v>
      </c>
      <c r="E366" s="855">
        <f t="shared" si="56"/>
        <v>20000</v>
      </c>
      <c r="F366" s="620">
        <f t="shared" ref="F366:G368" si="61">F367</f>
        <v>0</v>
      </c>
      <c r="G366" s="620">
        <f t="shared" si="61"/>
        <v>0</v>
      </c>
      <c r="H366" s="639">
        <f>F366/C366</f>
        <v>0</v>
      </c>
      <c r="I366" s="639">
        <v>0</v>
      </c>
      <c r="J366" s="640">
        <f>G366/C366</f>
        <v>0</v>
      </c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</row>
    <row r="367" spans="1:49" ht="15" customHeight="1" x14ac:dyDescent="0.2">
      <c r="A367" s="267">
        <v>35</v>
      </c>
      <c r="B367" s="421" t="s">
        <v>80</v>
      </c>
      <c r="C367" s="508">
        <v>20000</v>
      </c>
      <c r="D367" s="856">
        <v>0</v>
      </c>
      <c r="E367" s="856">
        <f t="shared" si="56"/>
        <v>20000</v>
      </c>
      <c r="F367" s="621">
        <f t="shared" si="61"/>
        <v>0</v>
      </c>
      <c r="G367" s="621">
        <f t="shared" si="61"/>
        <v>0</v>
      </c>
      <c r="H367" s="641">
        <f>F367/C367</f>
        <v>0</v>
      </c>
      <c r="I367" s="641">
        <v>0</v>
      </c>
      <c r="J367" s="642">
        <f>G367/C367</f>
        <v>0</v>
      </c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</row>
    <row r="368" spans="1:49" ht="15" customHeight="1" x14ac:dyDescent="0.2">
      <c r="A368" s="739">
        <v>352</v>
      </c>
      <c r="B368" s="740" t="s">
        <v>412</v>
      </c>
      <c r="C368" s="524">
        <v>20000</v>
      </c>
      <c r="D368" s="872">
        <v>0</v>
      </c>
      <c r="E368" s="872">
        <f t="shared" si="56"/>
        <v>20000</v>
      </c>
      <c r="F368" s="610">
        <f t="shared" si="61"/>
        <v>0</v>
      </c>
      <c r="G368" s="610">
        <f t="shared" si="61"/>
        <v>0</v>
      </c>
      <c r="H368" s="611">
        <f>F368/C368</f>
        <v>0</v>
      </c>
      <c r="I368" s="611">
        <v>0</v>
      </c>
      <c r="J368" s="612">
        <f>G368/C368</f>
        <v>0</v>
      </c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</row>
    <row r="369" spans="1:49" ht="14.25" customHeight="1" x14ac:dyDescent="0.2">
      <c r="A369" s="327">
        <v>352</v>
      </c>
      <c r="B369" s="735" t="s">
        <v>412</v>
      </c>
      <c r="C369" s="511">
        <v>20000</v>
      </c>
      <c r="D369" s="730">
        <v>0</v>
      </c>
      <c r="E369" s="730">
        <f t="shared" si="56"/>
        <v>20000</v>
      </c>
      <c r="F369" s="613"/>
      <c r="G369" s="613"/>
      <c r="H369" s="603"/>
      <c r="I369" s="603"/>
      <c r="J369" s="604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</row>
    <row r="370" spans="1:49" ht="12.75" customHeight="1" x14ac:dyDescent="0.2">
      <c r="A370" s="297" t="s">
        <v>480</v>
      </c>
      <c r="B370" s="442" t="s">
        <v>142</v>
      </c>
      <c r="C370" s="505">
        <v>0</v>
      </c>
      <c r="D370" s="853">
        <f>D373</f>
        <v>60000</v>
      </c>
      <c r="E370" s="853">
        <f t="shared" ref="E370:E376" si="62">C370+D370</f>
        <v>60000</v>
      </c>
      <c r="F370" s="588"/>
      <c r="G370" s="588"/>
      <c r="H370" s="590">
        <v>0</v>
      </c>
      <c r="I370" s="590">
        <v>0</v>
      </c>
      <c r="J370" s="591">
        <v>0</v>
      </c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</row>
    <row r="371" spans="1:49" ht="12.75" customHeight="1" x14ac:dyDescent="0.2">
      <c r="A371" s="298"/>
      <c r="B371" s="442" t="s">
        <v>325</v>
      </c>
      <c r="C371" s="505">
        <v>0</v>
      </c>
      <c r="D371" s="853"/>
      <c r="E371" s="853">
        <f t="shared" si="62"/>
        <v>0</v>
      </c>
      <c r="F371" s="587"/>
      <c r="G371" s="587"/>
      <c r="H371" s="590"/>
      <c r="I371" s="590"/>
      <c r="J371" s="591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</row>
    <row r="372" spans="1:49" ht="12.75" customHeight="1" x14ac:dyDescent="0.2">
      <c r="A372" s="328" t="s">
        <v>107</v>
      </c>
      <c r="B372" s="462" t="s">
        <v>128</v>
      </c>
      <c r="C372" s="506"/>
      <c r="D372" s="854"/>
      <c r="E372" s="854">
        <f t="shared" si="62"/>
        <v>0</v>
      </c>
      <c r="F372" s="602"/>
      <c r="G372" s="602"/>
      <c r="H372" s="603"/>
      <c r="I372" s="603"/>
      <c r="J372" s="604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</row>
    <row r="373" spans="1:49" x14ac:dyDescent="0.2">
      <c r="A373" s="266">
        <v>3</v>
      </c>
      <c r="B373" s="420" t="s">
        <v>68</v>
      </c>
      <c r="C373" s="507">
        <v>0</v>
      </c>
      <c r="D373" s="855">
        <f>D374</f>
        <v>60000</v>
      </c>
      <c r="E373" s="855">
        <f t="shared" si="62"/>
        <v>60000</v>
      </c>
      <c r="F373" s="620">
        <f t="shared" ref="F373:G375" si="63">F374</f>
        <v>0</v>
      </c>
      <c r="G373" s="620">
        <f t="shared" si="63"/>
        <v>0</v>
      </c>
      <c r="H373" s="639">
        <v>0</v>
      </c>
      <c r="I373" s="639">
        <v>0</v>
      </c>
      <c r="J373" s="640">
        <v>0</v>
      </c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</row>
    <row r="374" spans="1:49" x14ac:dyDescent="0.2">
      <c r="A374" s="267">
        <v>35</v>
      </c>
      <c r="B374" s="421" t="s">
        <v>475</v>
      </c>
      <c r="C374" s="508">
        <v>0</v>
      </c>
      <c r="D374" s="856">
        <f>D375</f>
        <v>60000</v>
      </c>
      <c r="E374" s="856">
        <f t="shared" si="62"/>
        <v>60000</v>
      </c>
      <c r="F374" s="621">
        <f t="shared" si="63"/>
        <v>0</v>
      </c>
      <c r="G374" s="621">
        <f t="shared" si="63"/>
        <v>0</v>
      </c>
      <c r="H374" s="641">
        <v>0</v>
      </c>
      <c r="I374" s="641">
        <v>0</v>
      </c>
      <c r="J374" s="642">
        <v>0</v>
      </c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</row>
    <row r="375" spans="1:49" ht="15" customHeight="1" x14ac:dyDescent="0.2">
      <c r="A375" s="739">
        <v>352</v>
      </c>
      <c r="B375" s="740" t="s">
        <v>142</v>
      </c>
      <c r="C375" s="524">
        <v>0</v>
      </c>
      <c r="D375" s="872">
        <f>D376</f>
        <v>60000</v>
      </c>
      <c r="E375" s="872">
        <f t="shared" si="62"/>
        <v>60000</v>
      </c>
      <c r="F375" s="610">
        <f t="shared" si="63"/>
        <v>0</v>
      </c>
      <c r="G375" s="610">
        <f t="shared" si="63"/>
        <v>0</v>
      </c>
      <c r="H375" s="611">
        <v>0</v>
      </c>
      <c r="I375" s="611">
        <v>0</v>
      </c>
      <c r="J375" s="612">
        <v>0</v>
      </c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</row>
    <row r="376" spans="1:49" ht="12.75" customHeight="1" x14ac:dyDescent="0.2">
      <c r="A376" s="327">
        <v>352</v>
      </c>
      <c r="B376" s="735" t="s">
        <v>476</v>
      </c>
      <c r="C376" s="511"/>
      <c r="D376" s="730">
        <v>60000</v>
      </c>
      <c r="E376" s="730">
        <f t="shared" si="62"/>
        <v>60000</v>
      </c>
      <c r="F376" s="613"/>
      <c r="G376" s="613"/>
      <c r="H376" s="603"/>
      <c r="I376" s="603"/>
      <c r="J376" s="604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</row>
    <row r="377" spans="1:49" ht="12.75" customHeight="1" x14ac:dyDescent="0.2">
      <c r="A377" s="330"/>
      <c r="B377" s="463" t="s">
        <v>277</v>
      </c>
      <c r="C377" s="542">
        <v>0</v>
      </c>
      <c r="D377" s="891"/>
      <c r="E377" s="891">
        <f t="shared" si="56"/>
        <v>0</v>
      </c>
      <c r="F377" s="625"/>
      <c r="G377" s="625"/>
      <c r="H377" s="626"/>
      <c r="I377" s="626"/>
      <c r="J377" s="627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</row>
    <row r="378" spans="1:49" ht="12.75" customHeight="1" x14ac:dyDescent="0.2">
      <c r="A378" s="971" t="s">
        <v>284</v>
      </c>
      <c r="B378" s="977"/>
      <c r="C378" s="543">
        <v>375000</v>
      </c>
      <c r="D378" s="892">
        <v>0</v>
      </c>
      <c r="E378" s="892">
        <f t="shared" si="56"/>
        <v>375000</v>
      </c>
      <c r="F378" s="586">
        <f>F380+F388+F396+F404+F411+F418+F425</f>
        <v>385000</v>
      </c>
      <c r="G378" s="586">
        <f>G380+G388+G396+G404+G411+G418+G425</f>
        <v>315000</v>
      </c>
      <c r="H378" s="643">
        <f>F378/C378</f>
        <v>1.0266666666666666</v>
      </c>
      <c r="I378" s="643">
        <f>G378/F378</f>
        <v>0.81818181818181823</v>
      </c>
      <c r="J378" s="644">
        <f>G378/C378</f>
        <v>0.84</v>
      </c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</row>
    <row r="379" spans="1:49" ht="12.75" customHeight="1" x14ac:dyDescent="0.2">
      <c r="A379" s="331" t="s">
        <v>301</v>
      </c>
      <c r="B379" s="233" t="s">
        <v>217</v>
      </c>
      <c r="C379" s="544">
        <v>0</v>
      </c>
      <c r="D379" s="893">
        <v>0</v>
      </c>
      <c r="E379" s="893">
        <f t="shared" si="56"/>
        <v>0</v>
      </c>
      <c r="F379" s="587"/>
      <c r="G379" s="587"/>
      <c r="H379" s="590"/>
      <c r="I379" s="590"/>
      <c r="J379" s="591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</row>
    <row r="380" spans="1:49" ht="12.75" customHeight="1" x14ac:dyDescent="0.2">
      <c r="A380" s="332"/>
      <c r="B380" s="234" t="s">
        <v>218</v>
      </c>
      <c r="C380" s="535">
        <v>100000</v>
      </c>
      <c r="D380" s="884">
        <v>0</v>
      </c>
      <c r="E380" s="884">
        <f t="shared" si="56"/>
        <v>100000</v>
      </c>
      <c r="F380" s="588">
        <v>100000</v>
      </c>
      <c r="G380" s="588">
        <v>100000</v>
      </c>
      <c r="H380" s="590">
        <f>F380/C380</f>
        <v>1</v>
      </c>
      <c r="I380" s="590">
        <f>G380/F380</f>
        <v>1</v>
      </c>
      <c r="J380" s="591">
        <f>G380/C380</f>
        <v>1</v>
      </c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</row>
    <row r="381" spans="1:49" x14ac:dyDescent="0.2">
      <c r="A381" s="333"/>
      <c r="B381" s="451" t="s">
        <v>324</v>
      </c>
      <c r="C381" s="535">
        <v>0</v>
      </c>
      <c r="D381" s="884">
        <v>0</v>
      </c>
      <c r="E381" s="884">
        <f t="shared" si="56"/>
        <v>0</v>
      </c>
      <c r="F381" s="587"/>
      <c r="G381" s="587"/>
      <c r="H381" s="590"/>
      <c r="I381" s="590"/>
      <c r="J381" s="591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</row>
    <row r="382" spans="1:49" x14ac:dyDescent="0.2">
      <c r="A382" s="334" t="s">
        <v>106</v>
      </c>
      <c r="B382" s="455" t="s">
        <v>128</v>
      </c>
      <c r="C382" s="536">
        <v>0</v>
      </c>
      <c r="D382" s="885"/>
      <c r="E382" s="885">
        <f t="shared" si="56"/>
        <v>0</v>
      </c>
      <c r="F382" s="602"/>
      <c r="G382" s="602"/>
      <c r="H382" s="603"/>
      <c r="I382" s="603"/>
      <c r="J382" s="604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</row>
    <row r="383" spans="1:49" ht="12.75" customHeight="1" x14ac:dyDescent="0.2">
      <c r="A383" s="266">
        <v>3</v>
      </c>
      <c r="B383" s="420" t="s">
        <v>68</v>
      </c>
      <c r="C383" s="523">
        <v>100000</v>
      </c>
      <c r="D383" s="871">
        <v>0</v>
      </c>
      <c r="E383" s="871">
        <f t="shared" si="56"/>
        <v>100000</v>
      </c>
      <c r="F383" s="620">
        <f t="shared" ref="F383:G385" si="64">F384</f>
        <v>0</v>
      </c>
      <c r="G383" s="620">
        <f t="shared" si="64"/>
        <v>0</v>
      </c>
      <c r="H383" s="639">
        <f>F383/C383</f>
        <v>0</v>
      </c>
      <c r="I383" s="639">
        <v>0</v>
      </c>
      <c r="J383" s="640">
        <f>G383/C383</f>
        <v>0</v>
      </c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</row>
    <row r="384" spans="1:49" ht="12.75" customHeight="1" x14ac:dyDescent="0.2">
      <c r="A384" s="267">
        <v>38</v>
      </c>
      <c r="B384" s="421" t="s">
        <v>38</v>
      </c>
      <c r="C384" s="537">
        <v>100000</v>
      </c>
      <c r="D384" s="886">
        <v>0</v>
      </c>
      <c r="E384" s="886">
        <f t="shared" si="56"/>
        <v>100000</v>
      </c>
      <c r="F384" s="621">
        <f t="shared" si="64"/>
        <v>0</v>
      </c>
      <c r="G384" s="621">
        <f t="shared" si="64"/>
        <v>0</v>
      </c>
      <c r="H384" s="641">
        <f>F384/C384</f>
        <v>0</v>
      </c>
      <c r="I384" s="641">
        <v>0</v>
      </c>
      <c r="J384" s="642">
        <f>G384/C384</f>
        <v>0</v>
      </c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</row>
    <row r="385" spans="1:49" ht="12.75" customHeight="1" x14ac:dyDescent="0.2">
      <c r="A385" s="300">
        <v>381</v>
      </c>
      <c r="B385" s="464" t="s">
        <v>120</v>
      </c>
      <c r="C385" s="538">
        <v>100000</v>
      </c>
      <c r="D385" s="887">
        <v>0</v>
      </c>
      <c r="E385" s="887">
        <f t="shared" si="56"/>
        <v>100000</v>
      </c>
      <c r="F385" s="610">
        <f t="shared" si="64"/>
        <v>0</v>
      </c>
      <c r="G385" s="610">
        <f t="shared" si="64"/>
        <v>0</v>
      </c>
      <c r="H385" s="611">
        <f>F385/C385</f>
        <v>0</v>
      </c>
      <c r="I385" s="611">
        <v>0</v>
      </c>
      <c r="J385" s="612">
        <f>G385/C385</f>
        <v>0</v>
      </c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</row>
    <row r="386" spans="1:49" ht="12.75" customHeight="1" x14ac:dyDescent="0.2">
      <c r="A386" s="301">
        <v>381</v>
      </c>
      <c r="B386" s="465" t="s">
        <v>120</v>
      </c>
      <c r="C386" s="539">
        <v>100000</v>
      </c>
      <c r="D386" s="888">
        <v>0</v>
      </c>
      <c r="E386" s="888">
        <f t="shared" si="56"/>
        <v>100000</v>
      </c>
      <c r="F386" s="613"/>
      <c r="G386" s="613"/>
      <c r="H386" s="603"/>
      <c r="I386" s="603"/>
      <c r="J386" s="604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</row>
    <row r="387" spans="1:49" ht="12.75" customHeight="1" x14ac:dyDescent="0.2">
      <c r="A387" s="335" t="s">
        <v>302</v>
      </c>
      <c r="B387" s="741" t="s">
        <v>426</v>
      </c>
      <c r="C387" s="535"/>
      <c r="D387" s="884"/>
      <c r="E387" s="884"/>
      <c r="F387" s="587"/>
      <c r="G387" s="587"/>
      <c r="H387" s="590"/>
      <c r="I387" s="590"/>
      <c r="J387" s="591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</row>
    <row r="388" spans="1:49" x14ac:dyDescent="0.2">
      <c r="A388" s="336" t="s">
        <v>113</v>
      </c>
      <c r="B388" s="235" t="s">
        <v>77</v>
      </c>
      <c r="C388" s="535">
        <v>20000</v>
      </c>
      <c r="D388" s="884">
        <v>0</v>
      </c>
      <c r="E388" s="884">
        <f t="shared" si="56"/>
        <v>20000</v>
      </c>
      <c r="F388" s="588">
        <f>F391</f>
        <v>0</v>
      </c>
      <c r="G388" s="588">
        <f>G391</f>
        <v>0</v>
      </c>
      <c r="H388" s="637">
        <f>F388/C388</f>
        <v>0</v>
      </c>
      <c r="I388" s="637">
        <v>0</v>
      </c>
      <c r="J388" s="638">
        <f>G388/C388</f>
        <v>0</v>
      </c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</row>
    <row r="389" spans="1:49" x14ac:dyDescent="0.2">
      <c r="A389" s="337"/>
      <c r="B389" s="235" t="s">
        <v>324</v>
      </c>
      <c r="C389" s="535">
        <v>0</v>
      </c>
      <c r="D389" s="884"/>
      <c r="E389" s="884">
        <f t="shared" si="56"/>
        <v>0</v>
      </c>
      <c r="F389" s="587"/>
      <c r="G389" s="587"/>
      <c r="H389" s="590"/>
      <c r="I389" s="590"/>
      <c r="J389" s="591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</row>
    <row r="390" spans="1:49" ht="15" customHeight="1" x14ac:dyDescent="0.2">
      <c r="A390" s="338" t="s">
        <v>106</v>
      </c>
      <c r="B390" s="466" t="s">
        <v>128</v>
      </c>
      <c r="C390" s="545">
        <v>0</v>
      </c>
      <c r="D390" s="894"/>
      <c r="E390" s="894">
        <f t="shared" si="56"/>
        <v>0</v>
      </c>
      <c r="F390" s="602"/>
      <c r="G390" s="602"/>
      <c r="H390" s="603"/>
      <c r="I390" s="603"/>
      <c r="J390" s="604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</row>
    <row r="391" spans="1:49" ht="15" customHeight="1" x14ac:dyDescent="0.2">
      <c r="A391" s="266">
        <v>3</v>
      </c>
      <c r="B391" s="420" t="s">
        <v>68</v>
      </c>
      <c r="C391" s="523">
        <v>20000</v>
      </c>
      <c r="D391" s="871">
        <v>0</v>
      </c>
      <c r="E391" s="871">
        <f t="shared" si="56"/>
        <v>20000</v>
      </c>
      <c r="F391" s="620">
        <f t="shared" ref="F391:G393" si="65">F392</f>
        <v>0</v>
      </c>
      <c r="G391" s="620">
        <f t="shared" si="65"/>
        <v>0</v>
      </c>
      <c r="H391" s="639">
        <f>F391/C391</f>
        <v>0</v>
      </c>
      <c r="I391" s="639">
        <v>0</v>
      </c>
      <c r="J391" s="640">
        <f>G391/C391</f>
        <v>0</v>
      </c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</row>
    <row r="392" spans="1:49" ht="12.75" customHeight="1" x14ac:dyDescent="0.2">
      <c r="A392" s="267">
        <v>38</v>
      </c>
      <c r="B392" s="421" t="s">
        <v>38</v>
      </c>
      <c r="C392" s="537">
        <v>20000</v>
      </c>
      <c r="D392" s="886">
        <v>0</v>
      </c>
      <c r="E392" s="886">
        <f t="shared" si="56"/>
        <v>20000</v>
      </c>
      <c r="F392" s="621">
        <f t="shared" si="65"/>
        <v>0</v>
      </c>
      <c r="G392" s="621">
        <f t="shared" si="65"/>
        <v>0</v>
      </c>
      <c r="H392" s="641">
        <f>F392/C392</f>
        <v>0</v>
      </c>
      <c r="I392" s="641">
        <v>0</v>
      </c>
      <c r="J392" s="642">
        <f>G392/C392</f>
        <v>0</v>
      </c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</row>
    <row r="393" spans="1:49" ht="12.75" customHeight="1" x14ac:dyDescent="0.2">
      <c r="A393" s="339">
        <v>381</v>
      </c>
      <c r="B393" s="467" t="s">
        <v>315</v>
      </c>
      <c r="C393" s="538">
        <v>20000</v>
      </c>
      <c r="D393" s="887">
        <v>0</v>
      </c>
      <c r="E393" s="887">
        <f t="shared" si="56"/>
        <v>20000</v>
      </c>
      <c r="F393" s="610">
        <f t="shared" si="65"/>
        <v>0</v>
      </c>
      <c r="G393" s="610">
        <f t="shared" si="65"/>
        <v>0</v>
      </c>
      <c r="H393" s="611">
        <f>F393/C393</f>
        <v>0</v>
      </c>
      <c r="I393" s="611">
        <v>0</v>
      </c>
      <c r="J393" s="612">
        <f>G393/C393</f>
        <v>0</v>
      </c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</row>
    <row r="394" spans="1:49" ht="12.75" customHeight="1" x14ac:dyDescent="0.2">
      <c r="A394" s="340">
        <v>381</v>
      </c>
      <c r="B394" s="455" t="s">
        <v>39</v>
      </c>
      <c r="C394" s="546">
        <v>20000</v>
      </c>
      <c r="D394" s="895">
        <v>0</v>
      </c>
      <c r="E394" s="895">
        <f t="shared" si="56"/>
        <v>20000</v>
      </c>
      <c r="F394" s="602"/>
      <c r="G394" s="602"/>
      <c r="H394" s="603"/>
      <c r="I394" s="603"/>
      <c r="J394" s="604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</row>
    <row r="395" spans="1:49" ht="12.75" customHeight="1" x14ac:dyDescent="0.2">
      <c r="A395" s="335" t="s">
        <v>353</v>
      </c>
      <c r="B395" s="741" t="s">
        <v>427</v>
      </c>
      <c r="C395" s="535"/>
      <c r="D395" s="884"/>
      <c r="E395" s="884"/>
      <c r="F395" s="587"/>
      <c r="G395" s="587"/>
      <c r="H395" s="590"/>
      <c r="I395" s="590"/>
      <c r="J395" s="591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</row>
    <row r="396" spans="1:49" ht="12.75" customHeight="1" x14ac:dyDescent="0.2">
      <c r="A396" s="336" t="s">
        <v>113</v>
      </c>
      <c r="B396" s="235" t="s">
        <v>77</v>
      </c>
      <c r="C396" s="535">
        <v>60000</v>
      </c>
      <c r="D396" s="884">
        <v>0</v>
      </c>
      <c r="E396" s="884">
        <f t="shared" si="56"/>
        <v>60000</v>
      </c>
      <c r="F396" s="588">
        <f>F399</f>
        <v>0</v>
      </c>
      <c r="G396" s="588">
        <f>G399</f>
        <v>0</v>
      </c>
      <c r="H396" s="637">
        <f>F396/C396</f>
        <v>0</v>
      </c>
      <c r="I396" s="637">
        <v>0</v>
      </c>
      <c r="J396" s="638">
        <f>G396/C396</f>
        <v>0</v>
      </c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</row>
    <row r="397" spans="1:49" x14ac:dyDescent="0.2">
      <c r="A397" s="337"/>
      <c r="B397" s="235" t="s">
        <v>324</v>
      </c>
      <c r="C397" s="535">
        <v>0</v>
      </c>
      <c r="D397" s="884">
        <v>0</v>
      </c>
      <c r="E397" s="884">
        <f t="shared" si="56"/>
        <v>0</v>
      </c>
      <c r="F397" s="587"/>
      <c r="G397" s="587"/>
      <c r="H397" s="590"/>
      <c r="I397" s="590"/>
      <c r="J397" s="591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</row>
    <row r="398" spans="1:49" ht="15" customHeight="1" x14ac:dyDescent="0.2">
      <c r="A398" s="338" t="s">
        <v>106</v>
      </c>
      <c r="B398" s="466" t="s">
        <v>128</v>
      </c>
      <c r="C398" s="545"/>
      <c r="D398" s="894"/>
      <c r="E398" s="894"/>
      <c r="F398" s="602"/>
      <c r="G398" s="602"/>
      <c r="H398" s="603"/>
      <c r="I398" s="603"/>
      <c r="J398" s="604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</row>
    <row r="399" spans="1:49" ht="12.75" customHeight="1" x14ac:dyDescent="0.2">
      <c r="A399" s="266">
        <v>3</v>
      </c>
      <c r="B399" s="420" t="s">
        <v>68</v>
      </c>
      <c r="C399" s="523">
        <v>60000</v>
      </c>
      <c r="D399" s="871">
        <v>0</v>
      </c>
      <c r="E399" s="871">
        <f t="shared" si="56"/>
        <v>60000</v>
      </c>
      <c r="F399" s="620">
        <f t="shared" ref="F399:G401" si="66">F400</f>
        <v>0</v>
      </c>
      <c r="G399" s="620">
        <f t="shared" si="66"/>
        <v>0</v>
      </c>
      <c r="H399" s="639">
        <f>F399/C399</f>
        <v>0</v>
      </c>
      <c r="I399" s="639">
        <v>0</v>
      </c>
      <c r="J399" s="640">
        <f>G399/C399</f>
        <v>0</v>
      </c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</row>
    <row r="400" spans="1:49" ht="12.75" customHeight="1" x14ac:dyDescent="0.2">
      <c r="A400" s="267">
        <v>38</v>
      </c>
      <c r="B400" s="421" t="s">
        <v>38</v>
      </c>
      <c r="C400" s="537">
        <v>60000</v>
      </c>
      <c r="D400" s="886">
        <v>0</v>
      </c>
      <c r="E400" s="886">
        <f t="shared" si="56"/>
        <v>60000</v>
      </c>
      <c r="F400" s="621">
        <f t="shared" si="66"/>
        <v>0</v>
      </c>
      <c r="G400" s="621">
        <f t="shared" si="66"/>
        <v>0</v>
      </c>
      <c r="H400" s="641">
        <f>F400/C400</f>
        <v>0</v>
      </c>
      <c r="I400" s="641">
        <v>0</v>
      </c>
      <c r="J400" s="642">
        <f>G400/C400</f>
        <v>0</v>
      </c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</row>
    <row r="401" spans="1:49" x14ac:dyDescent="0.2">
      <c r="A401" s="339">
        <v>381</v>
      </c>
      <c r="B401" s="467" t="s">
        <v>315</v>
      </c>
      <c r="C401" s="538">
        <v>60000</v>
      </c>
      <c r="D401" s="887">
        <v>0</v>
      </c>
      <c r="E401" s="887">
        <f t="shared" si="56"/>
        <v>60000</v>
      </c>
      <c r="F401" s="610">
        <f t="shared" si="66"/>
        <v>0</v>
      </c>
      <c r="G401" s="610">
        <f t="shared" si="66"/>
        <v>0</v>
      </c>
      <c r="H401" s="611">
        <f>F401/C401</f>
        <v>0</v>
      </c>
      <c r="I401" s="611">
        <v>0</v>
      </c>
      <c r="J401" s="612">
        <f>G401/C401</f>
        <v>0</v>
      </c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</row>
    <row r="402" spans="1:49" ht="12.75" customHeight="1" x14ac:dyDescent="0.2">
      <c r="A402" s="340">
        <v>381</v>
      </c>
      <c r="B402" s="455" t="s">
        <v>39</v>
      </c>
      <c r="C402" s="546">
        <v>60000</v>
      </c>
      <c r="D402" s="895">
        <v>0</v>
      </c>
      <c r="E402" s="895">
        <f t="shared" si="56"/>
        <v>60000</v>
      </c>
      <c r="F402" s="602"/>
      <c r="G402" s="602"/>
      <c r="H402" s="603"/>
      <c r="I402" s="603"/>
      <c r="J402" s="604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</row>
    <row r="403" spans="1:49" ht="12.75" customHeight="1" x14ac:dyDescent="0.2">
      <c r="A403" s="335" t="s">
        <v>440</v>
      </c>
      <c r="B403" s="233" t="s">
        <v>265</v>
      </c>
      <c r="C403" s="535"/>
      <c r="D403" s="884"/>
      <c r="E403" s="884"/>
      <c r="F403" s="587"/>
      <c r="G403" s="587"/>
      <c r="H403" s="590"/>
      <c r="I403" s="590"/>
      <c r="J403" s="591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</row>
    <row r="404" spans="1:49" ht="15" customHeight="1" x14ac:dyDescent="0.2">
      <c r="A404" s="336" t="s">
        <v>113</v>
      </c>
      <c r="B404" s="235" t="s">
        <v>77</v>
      </c>
      <c r="C404" s="535">
        <v>10000</v>
      </c>
      <c r="D404" s="884">
        <v>0</v>
      </c>
      <c r="E404" s="884">
        <f t="shared" ref="E404:E467" si="67">C404+D404</f>
        <v>10000</v>
      </c>
      <c r="F404" s="588">
        <v>15000</v>
      </c>
      <c r="G404" s="588">
        <v>15000</v>
      </c>
      <c r="H404" s="637">
        <f>F404/C404</f>
        <v>1.5</v>
      </c>
      <c r="I404" s="637">
        <f>G404/F404</f>
        <v>1</v>
      </c>
      <c r="J404" s="638">
        <f>G404/C404</f>
        <v>1.5</v>
      </c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</row>
    <row r="405" spans="1:49" ht="15" customHeight="1" x14ac:dyDescent="0.2">
      <c r="A405" s="337"/>
      <c r="B405" s="235" t="s">
        <v>324</v>
      </c>
      <c r="C405" s="535"/>
      <c r="D405" s="884"/>
      <c r="E405" s="884"/>
      <c r="F405" s="587"/>
      <c r="G405" s="587"/>
      <c r="H405" s="590"/>
      <c r="I405" s="590"/>
      <c r="J405" s="591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</row>
    <row r="406" spans="1:49" ht="12.75" customHeight="1" x14ac:dyDescent="0.2">
      <c r="A406" s="338" t="s">
        <v>106</v>
      </c>
      <c r="B406" s="466" t="s">
        <v>128</v>
      </c>
      <c r="C406" s="545"/>
      <c r="D406" s="894"/>
      <c r="E406" s="894"/>
      <c r="F406" s="602"/>
      <c r="G406" s="602"/>
      <c r="H406" s="603"/>
      <c r="I406" s="603"/>
      <c r="J406" s="604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</row>
    <row r="407" spans="1:49" ht="12.75" customHeight="1" x14ac:dyDescent="0.2">
      <c r="A407" s="266">
        <v>3</v>
      </c>
      <c r="B407" s="420" t="s">
        <v>68</v>
      </c>
      <c r="C407" s="523">
        <v>10000</v>
      </c>
      <c r="D407" s="871">
        <v>0</v>
      </c>
      <c r="E407" s="871">
        <f t="shared" si="67"/>
        <v>10000</v>
      </c>
      <c r="F407" s="620">
        <f t="shared" ref="F407:G409" si="68">F408</f>
        <v>0</v>
      </c>
      <c r="G407" s="620">
        <f t="shared" si="68"/>
        <v>0</v>
      </c>
      <c r="H407" s="639">
        <f>F407/C407</f>
        <v>0</v>
      </c>
      <c r="I407" s="639">
        <v>0</v>
      </c>
      <c r="J407" s="640">
        <f>G407/C407</f>
        <v>0</v>
      </c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</row>
    <row r="408" spans="1:49" ht="12.75" customHeight="1" x14ac:dyDescent="0.2">
      <c r="A408" s="267">
        <v>38</v>
      </c>
      <c r="B408" s="421" t="s">
        <v>38</v>
      </c>
      <c r="C408" s="537">
        <v>10000</v>
      </c>
      <c r="D408" s="886">
        <v>0</v>
      </c>
      <c r="E408" s="886">
        <f t="shared" si="67"/>
        <v>10000</v>
      </c>
      <c r="F408" s="621">
        <f t="shared" si="68"/>
        <v>0</v>
      </c>
      <c r="G408" s="621">
        <f t="shared" si="68"/>
        <v>0</v>
      </c>
      <c r="H408" s="641">
        <f>F408/C408</f>
        <v>0</v>
      </c>
      <c r="I408" s="641">
        <v>0</v>
      </c>
      <c r="J408" s="642">
        <f>G408/C408</f>
        <v>0</v>
      </c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</row>
    <row r="409" spans="1:49" ht="12.75" customHeight="1" x14ac:dyDescent="0.2">
      <c r="A409" s="339">
        <v>381</v>
      </c>
      <c r="B409" s="467" t="s">
        <v>315</v>
      </c>
      <c r="C409" s="538">
        <v>10000</v>
      </c>
      <c r="D409" s="887">
        <v>0</v>
      </c>
      <c r="E409" s="887">
        <f t="shared" si="67"/>
        <v>10000</v>
      </c>
      <c r="F409" s="610">
        <f t="shared" si="68"/>
        <v>0</v>
      </c>
      <c r="G409" s="610">
        <f t="shared" si="68"/>
        <v>0</v>
      </c>
      <c r="H409" s="611">
        <f>F409/C409</f>
        <v>0</v>
      </c>
      <c r="I409" s="611">
        <v>0</v>
      </c>
      <c r="J409" s="612">
        <f>G409/C409</f>
        <v>0</v>
      </c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</row>
    <row r="410" spans="1:49" ht="12.75" customHeight="1" x14ac:dyDescent="0.2">
      <c r="A410" s="340">
        <v>381</v>
      </c>
      <c r="B410" s="455" t="s">
        <v>39</v>
      </c>
      <c r="C410" s="546">
        <v>10000</v>
      </c>
      <c r="D410" s="895">
        <v>0</v>
      </c>
      <c r="E410" s="895">
        <f t="shared" si="67"/>
        <v>10000</v>
      </c>
      <c r="F410" s="613"/>
      <c r="G410" s="613"/>
      <c r="H410" s="603"/>
      <c r="I410" s="603"/>
      <c r="J410" s="604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</row>
    <row r="411" spans="1:49" x14ac:dyDescent="0.2">
      <c r="A411" s="314" t="s">
        <v>362</v>
      </c>
      <c r="B411" s="200" t="s">
        <v>260</v>
      </c>
      <c r="C411" s="535">
        <v>100000</v>
      </c>
      <c r="D411" s="884">
        <v>0</v>
      </c>
      <c r="E411" s="884">
        <f t="shared" si="67"/>
        <v>100000</v>
      </c>
      <c r="F411" s="588">
        <v>110000</v>
      </c>
      <c r="G411" s="588">
        <v>110000</v>
      </c>
      <c r="H411" s="637">
        <f>F411/C411</f>
        <v>1.1000000000000001</v>
      </c>
      <c r="I411" s="637">
        <f>G411/F411</f>
        <v>1</v>
      </c>
      <c r="J411" s="638">
        <f>G411/C411</f>
        <v>1.1000000000000001</v>
      </c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</row>
    <row r="412" spans="1:49" x14ac:dyDescent="0.2">
      <c r="A412" s="312"/>
      <c r="B412" s="468" t="s">
        <v>324</v>
      </c>
      <c r="C412" s="535">
        <v>0</v>
      </c>
      <c r="D412" s="884"/>
      <c r="E412" s="884">
        <f t="shared" si="67"/>
        <v>0</v>
      </c>
      <c r="F412" s="587"/>
      <c r="G412" s="587"/>
      <c r="H412" s="590"/>
      <c r="I412" s="590"/>
      <c r="J412" s="591"/>
      <c r="K412" s="261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</row>
    <row r="413" spans="1:49" ht="12.75" customHeight="1" x14ac:dyDescent="0.2">
      <c r="A413" s="315" t="s">
        <v>106</v>
      </c>
      <c r="B413" s="469" t="s">
        <v>128</v>
      </c>
      <c r="C413" s="545"/>
      <c r="D413" s="894"/>
      <c r="E413" s="894"/>
      <c r="F413" s="602"/>
      <c r="G413" s="602"/>
      <c r="H413" s="603"/>
      <c r="I413" s="603"/>
      <c r="J413" s="604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</row>
    <row r="414" spans="1:49" ht="12.75" customHeight="1" x14ac:dyDescent="0.2">
      <c r="A414" s="266">
        <v>3</v>
      </c>
      <c r="B414" s="420" t="s">
        <v>68</v>
      </c>
      <c r="C414" s="523">
        <v>100000</v>
      </c>
      <c r="D414" s="871">
        <v>0</v>
      </c>
      <c r="E414" s="871">
        <f t="shared" si="67"/>
        <v>100000</v>
      </c>
      <c r="F414" s="620">
        <f t="shared" ref="F414:G416" si="69">F415</f>
        <v>0</v>
      </c>
      <c r="G414" s="620">
        <f t="shared" si="69"/>
        <v>0</v>
      </c>
      <c r="H414" s="639">
        <f>F414/C414</f>
        <v>0</v>
      </c>
      <c r="I414" s="639">
        <v>0</v>
      </c>
      <c r="J414" s="640">
        <f>G414/C414</f>
        <v>0</v>
      </c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</row>
    <row r="415" spans="1:49" ht="12.75" customHeight="1" x14ac:dyDescent="0.2">
      <c r="A415" s="303">
        <v>37</v>
      </c>
      <c r="B415" s="470" t="s">
        <v>155</v>
      </c>
      <c r="C415" s="537">
        <v>100000</v>
      </c>
      <c r="D415" s="886">
        <v>0</v>
      </c>
      <c r="E415" s="886">
        <f t="shared" si="67"/>
        <v>100000</v>
      </c>
      <c r="F415" s="621">
        <f t="shared" si="69"/>
        <v>0</v>
      </c>
      <c r="G415" s="621">
        <f t="shared" si="69"/>
        <v>0</v>
      </c>
      <c r="H415" s="641">
        <f>F415/C415</f>
        <v>0</v>
      </c>
      <c r="I415" s="641">
        <v>0</v>
      </c>
      <c r="J415" s="642">
        <f>G415/C415</f>
        <v>0</v>
      </c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</row>
    <row r="416" spans="1:49" ht="12.75" customHeight="1" x14ac:dyDescent="0.2">
      <c r="A416" s="304">
        <v>372</v>
      </c>
      <c r="B416" s="464" t="s">
        <v>122</v>
      </c>
      <c r="C416" s="538">
        <v>100000</v>
      </c>
      <c r="D416" s="887">
        <v>0</v>
      </c>
      <c r="E416" s="887">
        <f t="shared" si="67"/>
        <v>100000</v>
      </c>
      <c r="F416" s="610">
        <f t="shared" si="69"/>
        <v>0</v>
      </c>
      <c r="G416" s="610">
        <f t="shared" si="69"/>
        <v>0</v>
      </c>
      <c r="H416" s="611">
        <f>F416/C416</f>
        <v>0</v>
      </c>
      <c r="I416" s="611">
        <v>0</v>
      </c>
      <c r="J416" s="612">
        <f>G416/C416</f>
        <v>0</v>
      </c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</row>
    <row r="417" spans="1:49" ht="12.75" customHeight="1" x14ac:dyDescent="0.2">
      <c r="A417" s="341">
        <v>372</v>
      </c>
      <c r="B417" s="471" t="s">
        <v>122</v>
      </c>
      <c r="C417" s="546">
        <v>100000</v>
      </c>
      <c r="D417" s="895">
        <v>0</v>
      </c>
      <c r="E417" s="895">
        <f t="shared" si="67"/>
        <v>100000</v>
      </c>
      <c r="F417" s="613"/>
      <c r="G417" s="613"/>
      <c r="H417" s="603"/>
      <c r="I417" s="603"/>
      <c r="J417" s="604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</row>
    <row r="418" spans="1:49" x14ac:dyDescent="0.2">
      <c r="A418" s="314" t="s">
        <v>441</v>
      </c>
      <c r="B418" s="200" t="s">
        <v>249</v>
      </c>
      <c r="C418" s="535">
        <v>45000</v>
      </c>
      <c r="D418" s="884">
        <v>0</v>
      </c>
      <c r="E418" s="884">
        <f t="shared" si="67"/>
        <v>45000</v>
      </c>
      <c r="F418" s="588">
        <v>40000</v>
      </c>
      <c r="G418" s="588">
        <v>40000</v>
      </c>
      <c r="H418" s="637">
        <f>F418/C418</f>
        <v>0.88888888888888884</v>
      </c>
      <c r="I418" s="637">
        <f>G418/F418</f>
        <v>1</v>
      </c>
      <c r="J418" s="638">
        <f>G418/C418</f>
        <v>0.88888888888888884</v>
      </c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</row>
    <row r="419" spans="1:49" x14ac:dyDescent="0.2">
      <c r="A419" s="312"/>
      <c r="B419" s="468" t="s">
        <v>324</v>
      </c>
      <c r="C419" s="535">
        <v>0</v>
      </c>
      <c r="D419" s="884"/>
      <c r="E419" s="884">
        <f t="shared" si="67"/>
        <v>0</v>
      </c>
      <c r="F419" s="587"/>
      <c r="G419" s="587"/>
      <c r="H419" s="590"/>
      <c r="I419" s="590"/>
      <c r="J419" s="591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</row>
    <row r="420" spans="1:49" ht="15" customHeight="1" x14ac:dyDescent="0.2">
      <c r="A420" s="315" t="s">
        <v>106</v>
      </c>
      <c r="B420" s="469" t="s">
        <v>128</v>
      </c>
      <c r="C420" s="545"/>
      <c r="D420" s="894"/>
      <c r="E420" s="894"/>
      <c r="F420" s="602"/>
      <c r="G420" s="602"/>
      <c r="H420" s="603"/>
      <c r="I420" s="603"/>
      <c r="J420" s="604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</row>
    <row r="421" spans="1:49" ht="12.75" customHeight="1" x14ac:dyDescent="0.2">
      <c r="A421" s="266">
        <v>3</v>
      </c>
      <c r="B421" s="420" t="s">
        <v>68</v>
      </c>
      <c r="C421" s="523">
        <v>45000</v>
      </c>
      <c r="D421" s="871">
        <v>0</v>
      </c>
      <c r="E421" s="871">
        <f t="shared" si="67"/>
        <v>45000</v>
      </c>
      <c r="F421" s="620">
        <f t="shared" ref="F421:G423" si="70">F422</f>
        <v>0</v>
      </c>
      <c r="G421" s="620">
        <f t="shared" si="70"/>
        <v>0</v>
      </c>
      <c r="H421" s="639">
        <f>F421/C421</f>
        <v>0</v>
      </c>
      <c r="I421" s="639">
        <v>0</v>
      </c>
      <c r="J421" s="640">
        <f>G421/C421</f>
        <v>0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</row>
    <row r="422" spans="1:49" ht="12.75" customHeight="1" x14ac:dyDescent="0.2">
      <c r="A422" s="303">
        <v>37</v>
      </c>
      <c r="B422" s="470" t="s">
        <v>155</v>
      </c>
      <c r="C422" s="537">
        <v>45000</v>
      </c>
      <c r="D422" s="886">
        <v>0</v>
      </c>
      <c r="E422" s="886">
        <f t="shared" si="67"/>
        <v>45000</v>
      </c>
      <c r="F422" s="621">
        <f t="shared" si="70"/>
        <v>0</v>
      </c>
      <c r="G422" s="621">
        <f t="shared" si="70"/>
        <v>0</v>
      </c>
      <c r="H422" s="641">
        <f>F422/C422</f>
        <v>0</v>
      </c>
      <c r="I422" s="641">
        <v>0</v>
      </c>
      <c r="J422" s="642">
        <f>G422/C422</f>
        <v>0</v>
      </c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</row>
    <row r="423" spans="1:49" ht="12.75" customHeight="1" x14ac:dyDescent="0.2">
      <c r="A423" s="304">
        <v>372</v>
      </c>
      <c r="B423" s="464" t="s">
        <v>122</v>
      </c>
      <c r="C423" s="538">
        <v>45000</v>
      </c>
      <c r="D423" s="887">
        <v>0</v>
      </c>
      <c r="E423" s="887">
        <f t="shared" si="67"/>
        <v>45000</v>
      </c>
      <c r="F423" s="610">
        <f t="shared" si="70"/>
        <v>0</v>
      </c>
      <c r="G423" s="610">
        <f t="shared" si="70"/>
        <v>0</v>
      </c>
      <c r="H423" s="611">
        <f>F423/C423</f>
        <v>0</v>
      </c>
      <c r="I423" s="611">
        <v>0</v>
      </c>
      <c r="J423" s="612">
        <f>G423/C423</f>
        <v>0</v>
      </c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</row>
    <row r="424" spans="1:49" ht="12.75" customHeight="1" x14ac:dyDescent="0.2">
      <c r="A424" s="341">
        <v>372</v>
      </c>
      <c r="B424" s="471" t="s">
        <v>122</v>
      </c>
      <c r="C424" s="546">
        <v>45000</v>
      </c>
      <c r="D424" s="895">
        <v>0</v>
      </c>
      <c r="E424" s="895">
        <f t="shared" si="67"/>
        <v>45000</v>
      </c>
      <c r="F424" s="613"/>
      <c r="G424" s="613"/>
      <c r="H424" s="603"/>
      <c r="I424" s="603"/>
      <c r="J424" s="604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</row>
    <row r="425" spans="1:49" ht="12.75" customHeight="1" x14ac:dyDescent="0.2">
      <c r="A425" s="314" t="s">
        <v>442</v>
      </c>
      <c r="B425" s="200" t="s">
        <v>443</v>
      </c>
      <c r="C425" s="535">
        <v>40000</v>
      </c>
      <c r="D425" s="884">
        <v>0</v>
      </c>
      <c r="E425" s="884">
        <f t="shared" si="67"/>
        <v>40000</v>
      </c>
      <c r="F425" s="588">
        <v>120000</v>
      </c>
      <c r="G425" s="588">
        <v>50000</v>
      </c>
      <c r="H425" s="637">
        <f>F425/C425</f>
        <v>3</v>
      </c>
      <c r="I425" s="637">
        <f>G425/F425</f>
        <v>0.41666666666666669</v>
      </c>
      <c r="J425" s="638">
        <f>G425/C425</f>
        <v>1.25</v>
      </c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</row>
    <row r="426" spans="1:49" x14ac:dyDescent="0.2">
      <c r="A426" s="312"/>
      <c r="B426" s="468" t="s">
        <v>324</v>
      </c>
      <c r="C426" s="535">
        <v>0</v>
      </c>
      <c r="D426" s="884"/>
      <c r="E426" s="884">
        <f t="shared" si="67"/>
        <v>0</v>
      </c>
      <c r="F426" s="587"/>
      <c r="G426" s="587"/>
      <c r="H426" s="590"/>
      <c r="I426" s="590"/>
      <c r="J426" s="591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</row>
    <row r="427" spans="1:49" ht="15" customHeight="1" x14ac:dyDescent="0.2">
      <c r="A427" s="315" t="s">
        <v>106</v>
      </c>
      <c r="B427" s="469" t="s">
        <v>128</v>
      </c>
      <c r="C427" s="545"/>
      <c r="D427" s="894"/>
      <c r="E427" s="894"/>
      <c r="F427" s="602"/>
      <c r="G427" s="602"/>
      <c r="H427" s="603"/>
      <c r="I427" s="603"/>
      <c r="J427" s="604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</row>
    <row r="428" spans="1:49" ht="12.75" customHeight="1" x14ac:dyDescent="0.2">
      <c r="A428" s="266">
        <v>3</v>
      </c>
      <c r="B428" s="420" t="s">
        <v>68</v>
      </c>
      <c r="C428" s="523">
        <v>40000</v>
      </c>
      <c r="D428" s="871">
        <v>0</v>
      </c>
      <c r="E428" s="871">
        <f t="shared" si="67"/>
        <v>40000</v>
      </c>
      <c r="F428" s="620">
        <f t="shared" ref="F428:G430" si="71">F429</f>
        <v>0</v>
      </c>
      <c r="G428" s="620">
        <f t="shared" si="71"/>
        <v>0</v>
      </c>
      <c r="H428" s="639">
        <f>F428/C428</f>
        <v>0</v>
      </c>
      <c r="I428" s="639">
        <v>0</v>
      </c>
      <c r="J428" s="640">
        <f>G428/C428</f>
        <v>0</v>
      </c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</row>
    <row r="429" spans="1:49" ht="12.75" customHeight="1" x14ac:dyDescent="0.2">
      <c r="A429" s="303">
        <v>37</v>
      </c>
      <c r="B429" s="470" t="s">
        <v>155</v>
      </c>
      <c r="C429" s="537">
        <v>40000</v>
      </c>
      <c r="D429" s="886">
        <v>0</v>
      </c>
      <c r="E429" s="886">
        <f t="shared" si="67"/>
        <v>40000</v>
      </c>
      <c r="F429" s="621">
        <f t="shared" si="71"/>
        <v>0</v>
      </c>
      <c r="G429" s="621">
        <f t="shared" si="71"/>
        <v>0</v>
      </c>
      <c r="H429" s="641">
        <f>F429/C429</f>
        <v>0</v>
      </c>
      <c r="I429" s="641">
        <v>0</v>
      </c>
      <c r="J429" s="642">
        <f>G429/C429</f>
        <v>0</v>
      </c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</row>
    <row r="430" spans="1:49" ht="12.75" customHeight="1" x14ac:dyDescent="0.2">
      <c r="A430" s="304">
        <v>372</v>
      </c>
      <c r="B430" s="464" t="s">
        <v>122</v>
      </c>
      <c r="C430" s="538">
        <v>40000</v>
      </c>
      <c r="D430" s="887">
        <v>0</v>
      </c>
      <c r="E430" s="887">
        <f t="shared" si="67"/>
        <v>40000</v>
      </c>
      <c r="F430" s="610">
        <f t="shared" si="71"/>
        <v>0</v>
      </c>
      <c r="G430" s="610">
        <f t="shared" si="71"/>
        <v>0</v>
      </c>
      <c r="H430" s="611">
        <f>F430/C430</f>
        <v>0</v>
      </c>
      <c r="I430" s="611">
        <v>0</v>
      </c>
      <c r="J430" s="612">
        <f>G430/C430</f>
        <v>0</v>
      </c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</row>
    <row r="431" spans="1:49" ht="12.75" customHeight="1" x14ac:dyDescent="0.2">
      <c r="A431" s="341">
        <v>372</v>
      </c>
      <c r="B431" s="471" t="s">
        <v>122</v>
      </c>
      <c r="C431" s="546">
        <v>40000</v>
      </c>
      <c r="D431" s="895">
        <v>0</v>
      </c>
      <c r="E431" s="895">
        <f t="shared" si="67"/>
        <v>40000</v>
      </c>
      <c r="F431" s="613"/>
      <c r="G431" s="613"/>
      <c r="H431" s="603"/>
      <c r="I431" s="603"/>
      <c r="J431" s="604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</row>
    <row r="432" spans="1:49" x14ac:dyDescent="0.2">
      <c r="A432" s="342"/>
      <c r="B432" s="472" t="s">
        <v>279</v>
      </c>
      <c r="C432" s="547"/>
      <c r="D432" s="896"/>
      <c r="E432" s="896"/>
      <c r="F432" s="625"/>
      <c r="G432" s="625"/>
      <c r="H432" s="626"/>
      <c r="I432" s="626"/>
      <c r="J432" s="627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</row>
    <row r="433" spans="1:49" x14ac:dyDescent="0.2">
      <c r="A433" s="971" t="s">
        <v>285</v>
      </c>
      <c r="B433" s="972"/>
      <c r="C433" s="530">
        <v>180000</v>
      </c>
      <c r="D433" s="879">
        <v>0</v>
      </c>
      <c r="E433" s="879">
        <f t="shared" si="67"/>
        <v>180000</v>
      </c>
      <c r="F433" s="586">
        <f>F434+F441+F448+F455</f>
        <v>180000</v>
      </c>
      <c r="G433" s="586">
        <f>G434+G441+G448+G455</f>
        <v>180000</v>
      </c>
      <c r="H433" s="643">
        <f>F433/C433</f>
        <v>1</v>
      </c>
      <c r="I433" s="643">
        <f>G433/F433</f>
        <v>1</v>
      </c>
      <c r="J433" s="644">
        <f>G433/C433</f>
        <v>1</v>
      </c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</row>
    <row r="434" spans="1:49" ht="15" customHeight="1" x14ac:dyDescent="0.2">
      <c r="A434" s="343" t="s">
        <v>303</v>
      </c>
      <c r="B434" s="473" t="s">
        <v>219</v>
      </c>
      <c r="C434" s="535">
        <v>60000</v>
      </c>
      <c r="D434" s="884">
        <v>0</v>
      </c>
      <c r="E434" s="884">
        <f t="shared" si="67"/>
        <v>60000</v>
      </c>
      <c r="F434" s="588">
        <v>60000</v>
      </c>
      <c r="G434" s="588">
        <v>60000</v>
      </c>
      <c r="H434" s="637">
        <f>F434/C434</f>
        <v>1</v>
      </c>
      <c r="I434" s="637">
        <f>G434/F434</f>
        <v>1</v>
      </c>
      <c r="J434" s="638">
        <f>G434/C434</f>
        <v>1</v>
      </c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</row>
    <row r="435" spans="1:49" ht="12.75" customHeight="1" x14ac:dyDescent="0.2">
      <c r="A435" s="344"/>
      <c r="B435" s="454" t="s">
        <v>319</v>
      </c>
      <c r="C435" s="535">
        <v>0</v>
      </c>
      <c r="D435" s="884"/>
      <c r="E435" s="884">
        <f t="shared" si="67"/>
        <v>0</v>
      </c>
      <c r="F435" s="587"/>
      <c r="G435" s="587"/>
      <c r="H435" s="590"/>
      <c r="I435" s="590"/>
      <c r="J435" s="591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</row>
    <row r="436" spans="1:49" ht="12.75" customHeight="1" x14ac:dyDescent="0.2">
      <c r="A436" s="345" t="s">
        <v>102</v>
      </c>
      <c r="B436" s="474" t="s">
        <v>128</v>
      </c>
      <c r="C436" s="545"/>
      <c r="D436" s="894"/>
      <c r="E436" s="894"/>
      <c r="F436" s="602"/>
      <c r="G436" s="602"/>
      <c r="H436" s="603"/>
      <c r="I436" s="603"/>
      <c r="J436" s="604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</row>
    <row r="437" spans="1:49" ht="12.75" customHeight="1" x14ac:dyDescent="0.2">
      <c r="A437" s="266">
        <v>3</v>
      </c>
      <c r="B437" s="420" t="s">
        <v>68</v>
      </c>
      <c r="C437" s="523">
        <v>60000</v>
      </c>
      <c r="D437" s="871">
        <v>0</v>
      </c>
      <c r="E437" s="871">
        <f t="shared" si="67"/>
        <v>60000</v>
      </c>
      <c r="F437" s="620">
        <f t="shared" ref="F437:G439" si="72">F438</f>
        <v>0</v>
      </c>
      <c r="G437" s="620">
        <f t="shared" si="72"/>
        <v>0</v>
      </c>
      <c r="H437" s="639">
        <f>F437/C437</f>
        <v>0</v>
      </c>
      <c r="I437" s="639">
        <v>0</v>
      </c>
      <c r="J437" s="640">
        <f>G437/C437</f>
        <v>0</v>
      </c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</row>
    <row r="438" spans="1:49" ht="12.75" customHeight="1" x14ac:dyDescent="0.2">
      <c r="A438" s="303">
        <v>37</v>
      </c>
      <c r="B438" s="470" t="s">
        <v>155</v>
      </c>
      <c r="C438" s="537">
        <v>60000</v>
      </c>
      <c r="D438" s="886">
        <v>0</v>
      </c>
      <c r="E438" s="886">
        <f t="shared" si="67"/>
        <v>60000</v>
      </c>
      <c r="F438" s="621">
        <f t="shared" si="72"/>
        <v>0</v>
      </c>
      <c r="G438" s="621">
        <f t="shared" si="72"/>
        <v>0</v>
      </c>
      <c r="H438" s="641">
        <f>F438/C438</f>
        <v>0</v>
      </c>
      <c r="I438" s="641">
        <v>0</v>
      </c>
      <c r="J438" s="642">
        <f>G438/C438</f>
        <v>0</v>
      </c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</row>
    <row r="439" spans="1:49" ht="12.75" customHeight="1" x14ac:dyDescent="0.2">
      <c r="A439" s="304">
        <v>372</v>
      </c>
      <c r="B439" s="464" t="s">
        <v>75</v>
      </c>
      <c r="C439" s="538">
        <v>60000</v>
      </c>
      <c r="D439" s="887">
        <v>0</v>
      </c>
      <c r="E439" s="887">
        <f t="shared" si="67"/>
        <v>60000</v>
      </c>
      <c r="F439" s="610">
        <f t="shared" si="72"/>
        <v>0</v>
      </c>
      <c r="G439" s="610">
        <f t="shared" si="72"/>
        <v>0</v>
      </c>
      <c r="H439" s="611">
        <f>F439/C439</f>
        <v>0</v>
      </c>
      <c r="I439" s="611">
        <v>0</v>
      </c>
      <c r="J439" s="612">
        <f>G439/C439</f>
        <v>0</v>
      </c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</row>
    <row r="440" spans="1:49" x14ac:dyDescent="0.2">
      <c r="A440" s="301">
        <v>372</v>
      </c>
      <c r="B440" s="444" t="s">
        <v>75</v>
      </c>
      <c r="C440" s="539">
        <v>60000</v>
      </c>
      <c r="D440" s="888">
        <v>0</v>
      </c>
      <c r="E440" s="888">
        <f t="shared" si="67"/>
        <v>60000</v>
      </c>
      <c r="F440" s="613"/>
      <c r="G440" s="613"/>
      <c r="H440" s="603"/>
      <c r="I440" s="603"/>
      <c r="J440" s="604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</row>
    <row r="441" spans="1:49" ht="25.5" x14ac:dyDescent="0.2">
      <c r="A441" s="343" t="s">
        <v>363</v>
      </c>
      <c r="B441" s="475" t="s">
        <v>220</v>
      </c>
      <c r="C441" s="535">
        <v>60000</v>
      </c>
      <c r="D441" s="884">
        <v>0</v>
      </c>
      <c r="E441" s="884">
        <f t="shared" si="67"/>
        <v>60000</v>
      </c>
      <c r="F441" s="588">
        <v>60000</v>
      </c>
      <c r="G441" s="588">
        <v>60000</v>
      </c>
      <c r="H441" s="637">
        <f>F441/C441</f>
        <v>1</v>
      </c>
      <c r="I441" s="637">
        <f>G441/F441</f>
        <v>1</v>
      </c>
      <c r="J441" s="638">
        <f>G441/C441</f>
        <v>1</v>
      </c>
      <c r="K441" s="261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</row>
    <row r="442" spans="1:49" ht="12.75" customHeight="1" x14ac:dyDescent="0.2">
      <c r="A442" s="344"/>
      <c r="B442" s="454" t="s">
        <v>319</v>
      </c>
      <c r="C442" s="535">
        <v>0</v>
      </c>
      <c r="D442" s="884"/>
      <c r="E442" s="884">
        <f t="shared" si="67"/>
        <v>0</v>
      </c>
      <c r="F442" s="587"/>
      <c r="G442" s="587"/>
      <c r="H442" s="590"/>
      <c r="I442" s="590"/>
      <c r="J442" s="591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</row>
    <row r="443" spans="1:49" ht="12.75" customHeight="1" x14ac:dyDescent="0.2">
      <c r="A443" s="345" t="s">
        <v>102</v>
      </c>
      <c r="B443" s="474" t="s">
        <v>128</v>
      </c>
      <c r="C443" s="545"/>
      <c r="D443" s="894"/>
      <c r="E443" s="894"/>
      <c r="F443" s="602"/>
      <c r="G443" s="602"/>
      <c r="H443" s="603"/>
      <c r="I443" s="603"/>
      <c r="J443" s="604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</row>
    <row r="444" spans="1:49" ht="12.75" customHeight="1" x14ac:dyDescent="0.2">
      <c r="A444" s="266">
        <v>3</v>
      </c>
      <c r="B444" s="420" t="s">
        <v>68</v>
      </c>
      <c r="C444" s="523">
        <v>60000</v>
      </c>
      <c r="D444" s="871">
        <v>0</v>
      </c>
      <c r="E444" s="871">
        <f t="shared" si="67"/>
        <v>60000</v>
      </c>
      <c r="F444" s="620">
        <f t="shared" ref="F444:G446" si="73">F445</f>
        <v>0</v>
      </c>
      <c r="G444" s="620">
        <f t="shared" si="73"/>
        <v>0</v>
      </c>
      <c r="H444" s="639">
        <f>F444/C444</f>
        <v>0</v>
      </c>
      <c r="I444" s="639">
        <v>0</v>
      </c>
      <c r="J444" s="640">
        <f>G444/C444</f>
        <v>0</v>
      </c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</row>
    <row r="445" spans="1:49" ht="12.75" customHeight="1" x14ac:dyDescent="0.2">
      <c r="A445" s="303">
        <v>37</v>
      </c>
      <c r="B445" s="470" t="s">
        <v>155</v>
      </c>
      <c r="C445" s="537">
        <v>60000</v>
      </c>
      <c r="D445" s="886">
        <v>0</v>
      </c>
      <c r="E445" s="886">
        <f t="shared" si="67"/>
        <v>60000</v>
      </c>
      <c r="F445" s="621">
        <f t="shared" si="73"/>
        <v>0</v>
      </c>
      <c r="G445" s="621">
        <f t="shared" si="73"/>
        <v>0</v>
      </c>
      <c r="H445" s="641">
        <f>F445/C445</f>
        <v>0</v>
      </c>
      <c r="I445" s="641">
        <v>0</v>
      </c>
      <c r="J445" s="642">
        <f>G445/C445</f>
        <v>0</v>
      </c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</row>
    <row r="446" spans="1:49" ht="12.75" customHeight="1" x14ac:dyDescent="0.2">
      <c r="A446" s="300">
        <v>372</v>
      </c>
      <c r="B446" s="443" t="s">
        <v>75</v>
      </c>
      <c r="C446" s="538">
        <v>60000</v>
      </c>
      <c r="D446" s="887">
        <v>0</v>
      </c>
      <c r="E446" s="887">
        <f t="shared" si="67"/>
        <v>60000</v>
      </c>
      <c r="F446" s="610">
        <f t="shared" si="73"/>
        <v>0</v>
      </c>
      <c r="G446" s="610">
        <f t="shared" si="73"/>
        <v>0</v>
      </c>
      <c r="H446" s="611">
        <f>F446/C446</f>
        <v>0</v>
      </c>
      <c r="I446" s="611">
        <v>0</v>
      </c>
      <c r="J446" s="612">
        <f>G446/C446</f>
        <v>0</v>
      </c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</row>
    <row r="447" spans="1:49" x14ac:dyDescent="0.2">
      <c r="A447" s="301">
        <v>372</v>
      </c>
      <c r="B447" s="444" t="s">
        <v>75</v>
      </c>
      <c r="C447" s="546">
        <v>60000</v>
      </c>
      <c r="D447" s="895">
        <v>0</v>
      </c>
      <c r="E447" s="895">
        <f t="shared" si="67"/>
        <v>60000</v>
      </c>
      <c r="F447" s="613"/>
      <c r="G447" s="613"/>
      <c r="H447" s="603"/>
      <c r="I447" s="603"/>
      <c r="J447" s="604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</row>
    <row r="448" spans="1:49" ht="22.5" x14ac:dyDescent="0.2">
      <c r="A448" s="346" t="s">
        <v>364</v>
      </c>
      <c r="B448" s="200" t="s">
        <v>221</v>
      </c>
      <c r="C448" s="535">
        <v>45000</v>
      </c>
      <c r="D448" s="884">
        <v>0</v>
      </c>
      <c r="E448" s="884">
        <f t="shared" si="67"/>
        <v>45000</v>
      </c>
      <c r="F448" s="588">
        <v>45000</v>
      </c>
      <c r="G448" s="588">
        <v>45000</v>
      </c>
      <c r="H448" s="637">
        <f>F448/C448</f>
        <v>1</v>
      </c>
      <c r="I448" s="637">
        <f>G448/F448</f>
        <v>1</v>
      </c>
      <c r="J448" s="638">
        <f>G448/C448</f>
        <v>1</v>
      </c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</row>
    <row r="449" spans="1:49" ht="15" customHeight="1" x14ac:dyDescent="0.2">
      <c r="A449" s="344"/>
      <c r="B449" s="476" t="s">
        <v>319</v>
      </c>
      <c r="C449" s="535">
        <v>0</v>
      </c>
      <c r="D449" s="884"/>
      <c r="E449" s="884">
        <f t="shared" si="67"/>
        <v>0</v>
      </c>
      <c r="F449" s="587"/>
      <c r="G449" s="587"/>
      <c r="H449" s="590"/>
      <c r="I449" s="590"/>
      <c r="J449" s="591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</row>
    <row r="450" spans="1:49" ht="15" customHeight="1" x14ac:dyDescent="0.2">
      <c r="A450" s="345" t="s">
        <v>102</v>
      </c>
      <c r="B450" s="474" t="s">
        <v>128</v>
      </c>
      <c r="C450" s="545"/>
      <c r="D450" s="894"/>
      <c r="E450" s="894"/>
      <c r="F450" s="602"/>
      <c r="G450" s="602"/>
      <c r="H450" s="603"/>
      <c r="I450" s="603"/>
      <c r="J450" s="604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</row>
    <row r="451" spans="1:49" ht="12.75" customHeight="1" x14ac:dyDescent="0.2">
      <c r="A451" s="266">
        <v>3</v>
      </c>
      <c r="B451" s="420" t="s">
        <v>68</v>
      </c>
      <c r="C451" s="523">
        <v>45000</v>
      </c>
      <c r="D451" s="871">
        <v>0</v>
      </c>
      <c r="E451" s="871">
        <f t="shared" si="67"/>
        <v>45000</v>
      </c>
      <c r="F451" s="620">
        <f t="shared" ref="F451:G453" si="74">F452</f>
        <v>0</v>
      </c>
      <c r="G451" s="620">
        <f t="shared" si="74"/>
        <v>0</v>
      </c>
      <c r="H451" s="639">
        <f>F451/C451</f>
        <v>0</v>
      </c>
      <c r="I451" s="639">
        <v>0</v>
      </c>
      <c r="J451" s="640">
        <f>G451/C451</f>
        <v>0</v>
      </c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</row>
    <row r="452" spans="1:49" ht="12.75" customHeight="1" x14ac:dyDescent="0.2">
      <c r="A452" s="303">
        <v>37</v>
      </c>
      <c r="B452" s="470" t="s">
        <v>155</v>
      </c>
      <c r="C452" s="537">
        <v>45000</v>
      </c>
      <c r="D452" s="886">
        <v>0</v>
      </c>
      <c r="E452" s="886">
        <f t="shared" si="67"/>
        <v>45000</v>
      </c>
      <c r="F452" s="621">
        <f t="shared" si="74"/>
        <v>0</v>
      </c>
      <c r="G452" s="621">
        <f t="shared" si="74"/>
        <v>0</v>
      </c>
      <c r="H452" s="641">
        <f>F452/C452</f>
        <v>0</v>
      </c>
      <c r="I452" s="641">
        <v>0</v>
      </c>
      <c r="J452" s="642">
        <f>G452/C452</f>
        <v>0</v>
      </c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</row>
    <row r="453" spans="1:49" ht="12.75" customHeight="1" x14ac:dyDescent="0.2">
      <c r="A453" s="300">
        <v>372</v>
      </c>
      <c r="B453" s="443" t="s">
        <v>75</v>
      </c>
      <c r="C453" s="538">
        <v>45000</v>
      </c>
      <c r="D453" s="887">
        <v>0</v>
      </c>
      <c r="E453" s="887">
        <f t="shared" si="67"/>
        <v>45000</v>
      </c>
      <c r="F453" s="610">
        <f t="shared" si="74"/>
        <v>0</v>
      </c>
      <c r="G453" s="610">
        <f t="shared" si="74"/>
        <v>0</v>
      </c>
      <c r="H453" s="611">
        <f>F453/C453</f>
        <v>0</v>
      </c>
      <c r="I453" s="611">
        <v>0</v>
      </c>
      <c r="J453" s="612">
        <f>G453/C453</f>
        <v>0</v>
      </c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</row>
    <row r="454" spans="1:49" ht="12.75" customHeight="1" x14ac:dyDescent="0.2">
      <c r="A454" s="347">
        <v>372</v>
      </c>
      <c r="B454" s="477" t="s">
        <v>75</v>
      </c>
      <c r="C454" s="539">
        <v>45000</v>
      </c>
      <c r="D454" s="888">
        <v>0</v>
      </c>
      <c r="E454" s="888">
        <f t="shared" si="67"/>
        <v>45000</v>
      </c>
      <c r="F454" s="613"/>
      <c r="G454" s="613"/>
      <c r="H454" s="603"/>
      <c r="I454" s="603"/>
      <c r="J454" s="604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</row>
    <row r="455" spans="1:49" ht="12.75" customHeight="1" x14ac:dyDescent="0.2">
      <c r="A455" s="346" t="s">
        <v>448</v>
      </c>
      <c r="B455" s="786" t="s">
        <v>428</v>
      </c>
      <c r="C455" s="535">
        <v>15000</v>
      </c>
      <c r="D455" s="884">
        <v>0</v>
      </c>
      <c r="E455" s="884">
        <f t="shared" si="67"/>
        <v>15000</v>
      </c>
      <c r="F455" s="588">
        <v>15000</v>
      </c>
      <c r="G455" s="588">
        <v>15000</v>
      </c>
      <c r="H455" s="637">
        <f>F455/C455</f>
        <v>1</v>
      </c>
      <c r="I455" s="637">
        <f>G455/F455</f>
        <v>1</v>
      </c>
      <c r="J455" s="638">
        <f>G455/C455</f>
        <v>1</v>
      </c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</row>
    <row r="456" spans="1:49" ht="15" customHeight="1" x14ac:dyDescent="0.2">
      <c r="A456" s="344"/>
      <c r="B456" s="476" t="s">
        <v>319</v>
      </c>
      <c r="C456" s="535">
        <v>0</v>
      </c>
      <c r="D456" s="884"/>
      <c r="E456" s="884">
        <f t="shared" si="67"/>
        <v>0</v>
      </c>
      <c r="F456" s="587"/>
      <c r="G456" s="587"/>
      <c r="H456" s="590"/>
      <c r="I456" s="590"/>
      <c r="J456" s="591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</row>
    <row r="457" spans="1:49" ht="15" customHeight="1" x14ac:dyDescent="0.2">
      <c r="A457" s="345" t="s">
        <v>102</v>
      </c>
      <c r="B457" s="474" t="s">
        <v>128</v>
      </c>
      <c r="C457" s="545"/>
      <c r="D457" s="894"/>
      <c r="E457" s="894"/>
      <c r="F457" s="602"/>
      <c r="G457" s="602"/>
      <c r="H457" s="603"/>
      <c r="I457" s="603"/>
      <c r="J457" s="604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</row>
    <row r="458" spans="1:49" ht="12.75" customHeight="1" x14ac:dyDescent="0.2">
      <c r="A458" s="266">
        <v>3</v>
      </c>
      <c r="B458" s="420" t="s">
        <v>68</v>
      </c>
      <c r="C458" s="523">
        <v>15000</v>
      </c>
      <c r="D458" s="871">
        <v>0</v>
      </c>
      <c r="E458" s="871">
        <f t="shared" si="67"/>
        <v>15000</v>
      </c>
      <c r="F458" s="620">
        <f t="shared" ref="F458:G460" si="75">F459</f>
        <v>0</v>
      </c>
      <c r="G458" s="620">
        <f t="shared" si="75"/>
        <v>0</v>
      </c>
      <c r="H458" s="639">
        <f>F458/C458</f>
        <v>0</v>
      </c>
      <c r="I458" s="639">
        <v>0</v>
      </c>
      <c r="J458" s="640">
        <f>G458/C458</f>
        <v>0</v>
      </c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</row>
    <row r="459" spans="1:49" ht="12.75" customHeight="1" x14ac:dyDescent="0.2">
      <c r="A459" s="303">
        <v>37</v>
      </c>
      <c r="B459" s="470" t="s">
        <v>155</v>
      </c>
      <c r="C459" s="537">
        <v>15000</v>
      </c>
      <c r="D459" s="886">
        <v>0</v>
      </c>
      <c r="E459" s="886">
        <f t="shared" si="67"/>
        <v>15000</v>
      </c>
      <c r="F459" s="621">
        <f t="shared" si="75"/>
        <v>0</v>
      </c>
      <c r="G459" s="621">
        <f t="shared" si="75"/>
        <v>0</v>
      </c>
      <c r="H459" s="641">
        <f>F459/C459</f>
        <v>0</v>
      </c>
      <c r="I459" s="641">
        <v>0</v>
      </c>
      <c r="J459" s="642">
        <f>G459/C459</f>
        <v>0</v>
      </c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</row>
    <row r="460" spans="1:49" ht="12.75" customHeight="1" x14ac:dyDescent="0.2">
      <c r="A460" s="300">
        <v>372</v>
      </c>
      <c r="B460" s="443" t="s">
        <v>75</v>
      </c>
      <c r="C460" s="538">
        <v>15000</v>
      </c>
      <c r="D460" s="887">
        <v>0</v>
      </c>
      <c r="E460" s="887">
        <f t="shared" si="67"/>
        <v>15000</v>
      </c>
      <c r="F460" s="610">
        <f t="shared" si="75"/>
        <v>0</v>
      </c>
      <c r="G460" s="610">
        <f t="shared" si="75"/>
        <v>0</v>
      </c>
      <c r="H460" s="611">
        <f>F460/C460</f>
        <v>0</v>
      </c>
      <c r="I460" s="611">
        <v>0</v>
      </c>
      <c r="J460" s="612">
        <f>G460/C460</f>
        <v>0</v>
      </c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</row>
    <row r="461" spans="1:49" ht="9.75" customHeight="1" x14ac:dyDescent="0.2">
      <c r="A461" s="347">
        <v>372</v>
      </c>
      <c r="B461" s="477" t="s">
        <v>75</v>
      </c>
      <c r="C461" s="539">
        <v>15000</v>
      </c>
      <c r="D461" s="888">
        <v>0</v>
      </c>
      <c r="E461" s="888">
        <f t="shared" si="67"/>
        <v>15000</v>
      </c>
      <c r="F461" s="613"/>
      <c r="G461" s="613"/>
      <c r="H461" s="603"/>
      <c r="I461" s="603"/>
      <c r="J461" s="604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</row>
    <row r="462" spans="1:49" ht="13.5" customHeight="1" x14ac:dyDescent="0.2">
      <c r="A462" s="971" t="s">
        <v>286</v>
      </c>
      <c r="B462" s="972"/>
      <c r="C462" s="530">
        <v>90000</v>
      </c>
      <c r="D462" s="879">
        <f>D470</f>
        <v>10000</v>
      </c>
      <c r="E462" s="879">
        <f t="shared" si="67"/>
        <v>100000</v>
      </c>
      <c r="F462" s="586">
        <f>F463+F470+F477+F484</f>
        <v>85000</v>
      </c>
      <c r="G462" s="586">
        <f>G463+G470+G477+G484</f>
        <v>85000</v>
      </c>
      <c r="H462" s="643">
        <f>F462/C462</f>
        <v>0.94444444444444442</v>
      </c>
      <c r="I462" s="643">
        <f>G462/F462</f>
        <v>1</v>
      </c>
      <c r="J462" s="644">
        <f>G462/C462</f>
        <v>0.94444444444444442</v>
      </c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</row>
    <row r="463" spans="1:49" ht="26.25" customHeight="1" x14ac:dyDescent="0.2">
      <c r="A463" s="319" t="s">
        <v>304</v>
      </c>
      <c r="B463" s="200" t="s">
        <v>222</v>
      </c>
      <c r="C463" s="505">
        <v>35000</v>
      </c>
      <c r="D463" s="853">
        <v>0</v>
      </c>
      <c r="E463" s="853">
        <f t="shared" si="67"/>
        <v>35000</v>
      </c>
      <c r="F463" s="588">
        <v>35000</v>
      </c>
      <c r="G463" s="588">
        <v>35000</v>
      </c>
      <c r="H463" s="637">
        <f>F463/C463</f>
        <v>1</v>
      </c>
      <c r="I463" s="637">
        <f>G463/F463</f>
        <v>1</v>
      </c>
      <c r="J463" s="638">
        <f>G463/C463</f>
        <v>1</v>
      </c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</row>
    <row r="464" spans="1:49" ht="15" customHeight="1" x14ac:dyDescent="0.2">
      <c r="A464" s="298"/>
      <c r="B464" s="380" t="s">
        <v>323</v>
      </c>
      <c r="C464" s="505">
        <v>0</v>
      </c>
      <c r="D464" s="853"/>
      <c r="E464" s="853">
        <f t="shared" si="67"/>
        <v>0</v>
      </c>
      <c r="F464" s="587"/>
      <c r="G464" s="587"/>
      <c r="H464" s="590"/>
      <c r="I464" s="590"/>
      <c r="J464" s="591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</row>
    <row r="465" spans="1:49" ht="12.75" customHeight="1" x14ac:dyDescent="0.2">
      <c r="A465" s="299" t="s">
        <v>106</v>
      </c>
      <c r="B465" s="478" t="s">
        <v>128</v>
      </c>
      <c r="C465" s="548">
        <v>0</v>
      </c>
      <c r="D465" s="897"/>
      <c r="E465" s="897">
        <f t="shared" si="67"/>
        <v>0</v>
      </c>
      <c r="F465" s="602"/>
      <c r="G465" s="602"/>
      <c r="H465" s="603"/>
      <c r="I465" s="603"/>
      <c r="J465" s="604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</row>
    <row r="466" spans="1:49" ht="12.75" customHeight="1" x14ac:dyDescent="0.2">
      <c r="A466" s="266">
        <v>3</v>
      </c>
      <c r="B466" s="420" t="s">
        <v>68</v>
      </c>
      <c r="C466" s="507">
        <v>35000</v>
      </c>
      <c r="D466" s="855"/>
      <c r="E466" s="855">
        <f t="shared" si="67"/>
        <v>35000</v>
      </c>
      <c r="F466" s="620">
        <f t="shared" ref="F466:G468" si="76">F467</f>
        <v>0</v>
      </c>
      <c r="G466" s="620">
        <f t="shared" si="76"/>
        <v>0</v>
      </c>
      <c r="H466" s="639">
        <f>F466/C466</f>
        <v>0</v>
      </c>
      <c r="I466" s="639">
        <v>0</v>
      </c>
      <c r="J466" s="640">
        <f>G466/C466</f>
        <v>0</v>
      </c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</row>
    <row r="467" spans="1:49" ht="12.75" customHeight="1" x14ac:dyDescent="0.2">
      <c r="A467" s="267">
        <v>32</v>
      </c>
      <c r="B467" s="421" t="s">
        <v>30</v>
      </c>
      <c r="C467" s="549">
        <v>35000</v>
      </c>
      <c r="D467" s="898"/>
      <c r="E467" s="898">
        <f t="shared" si="67"/>
        <v>35000</v>
      </c>
      <c r="F467" s="621">
        <f t="shared" si="76"/>
        <v>0</v>
      </c>
      <c r="G467" s="621">
        <f t="shared" si="76"/>
        <v>0</v>
      </c>
      <c r="H467" s="641">
        <f>F467/C467</f>
        <v>0</v>
      </c>
      <c r="I467" s="641">
        <v>0</v>
      </c>
      <c r="J467" s="642">
        <f>G467/C467</f>
        <v>0</v>
      </c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</row>
    <row r="468" spans="1:49" ht="12.75" customHeight="1" x14ac:dyDescent="0.2">
      <c r="A468" s="295">
        <v>323</v>
      </c>
      <c r="B468" s="479" t="s">
        <v>33</v>
      </c>
      <c r="C468" s="550">
        <v>35000</v>
      </c>
      <c r="D468" s="899"/>
      <c r="E468" s="899">
        <f t="shared" ref="E468:E531" si="77">C468+D468</f>
        <v>35000</v>
      </c>
      <c r="F468" s="610">
        <f t="shared" si="76"/>
        <v>0</v>
      </c>
      <c r="G468" s="610">
        <f t="shared" si="76"/>
        <v>0</v>
      </c>
      <c r="H468" s="611">
        <f>F468/C468</f>
        <v>0</v>
      </c>
      <c r="I468" s="611">
        <v>0</v>
      </c>
      <c r="J468" s="612">
        <f>G468/C468</f>
        <v>0</v>
      </c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</row>
    <row r="469" spans="1:49" ht="12.75" customHeight="1" x14ac:dyDescent="0.2">
      <c r="A469" s="305">
        <v>323</v>
      </c>
      <c r="B469" s="480" t="s">
        <v>33</v>
      </c>
      <c r="C469" s="548">
        <v>35000</v>
      </c>
      <c r="D469" s="897"/>
      <c r="E469" s="897">
        <f t="shared" si="77"/>
        <v>35000</v>
      </c>
      <c r="F469" s="613"/>
      <c r="G469" s="613"/>
      <c r="H469" s="603"/>
      <c r="I469" s="603"/>
      <c r="J469" s="604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</row>
    <row r="470" spans="1:49" x14ac:dyDescent="0.2">
      <c r="A470" s="297" t="s">
        <v>305</v>
      </c>
      <c r="B470" s="473" t="s">
        <v>223</v>
      </c>
      <c r="C470" s="505">
        <v>25000</v>
      </c>
      <c r="D470" s="853">
        <f>D473</f>
        <v>10000</v>
      </c>
      <c r="E470" s="853">
        <f t="shared" si="77"/>
        <v>35000</v>
      </c>
      <c r="F470" s="588">
        <v>20000</v>
      </c>
      <c r="G470" s="588">
        <v>20000</v>
      </c>
      <c r="H470" s="637">
        <f>F470/C470</f>
        <v>0.8</v>
      </c>
      <c r="I470" s="637">
        <f>G470/F470</f>
        <v>1</v>
      </c>
      <c r="J470" s="638">
        <f>G470/C470</f>
        <v>0.8</v>
      </c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</row>
    <row r="471" spans="1:49" x14ac:dyDescent="0.2">
      <c r="A471" s="298"/>
      <c r="B471" s="380" t="s">
        <v>323</v>
      </c>
      <c r="C471" s="505">
        <v>0</v>
      </c>
      <c r="D471" s="853"/>
      <c r="E471" s="853">
        <f t="shared" si="77"/>
        <v>0</v>
      </c>
      <c r="F471" s="587"/>
      <c r="G471" s="587"/>
      <c r="H471" s="590"/>
      <c r="I471" s="590"/>
      <c r="J471" s="591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</row>
    <row r="472" spans="1:49" ht="15" customHeight="1" x14ac:dyDescent="0.2">
      <c r="A472" s="299" t="s">
        <v>106</v>
      </c>
      <c r="B472" s="478" t="s">
        <v>128</v>
      </c>
      <c r="C472" s="551">
        <v>0</v>
      </c>
      <c r="D472" s="900"/>
      <c r="E472" s="900">
        <f t="shared" si="77"/>
        <v>0</v>
      </c>
      <c r="F472" s="602"/>
      <c r="G472" s="602"/>
      <c r="H472" s="603"/>
      <c r="I472" s="603"/>
      <c r="J472" s="604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</row>
    <row r="473" spans="1:49" ht="12.75" customHeight="1" x14ac:dyDescent="0.2">
      <c r="A473" s="266">
        <v>3</v>
      </c>
      <c r="B473" s="420" t="s">
        <v>68</v>
      </c>
      <c r="C473" s="507">
        <v>25000</v>
      </c>
      <c r="D473" s="855">
        <f>D474</f>
        <v>10000</v>
      </c>
      <c r="E473" s="855">
        <f t="shared" si="77"/>
        <v>35000</v>
      </c>
      <c r="F473" s="620">
        <f t="shared" ref="F473:G475" si="78">F474</f>
        <v>0</v>
      </c>
      <c r="G473" s="620">
        <f t="shared" si="78"/>
        <v>0</v>
      </c>
      <c r="H473" s="639">
        <f>F473/C473</f>
        <v>0</v>
      </c>
      <c r="I473" s="639">
        <v>0</v>
      </c>
      <c r="J473" s="640">
        <f>G473/C473</f>
        <v>0</v>
      </c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</row>
    <row r="474" spans="1:49" ht="12.75" customHeight="1" x14ac:dyDescent="0.2">
      <c r="A474" s="267">
        <v>32</v>
      </c>
      <c r="B474" s="421" t="s">
        <v>30</v>
      </c>
      <c r="C474" s="549">
        <v>25000</v>
      </c>
      <c r="D474" s="898">
        <f>D475</f>
        <v>10000</v>
      </c>
      <c r="E474" s="898">
        <f t="shared" si="77"/>
        <v>35000</v>
      </c>
      <c r="F474" s="621">
        <f t="shared" si="78"/>
        <v>0</v>
      </c>
      <c r="G474" s="621">
        <f t="shared" si="78"/>
        <v>0</v>
      </c>
      <c r="H474" s="641">
        <f>F474/C474</f>
        <v>0</v>
      </c>
      <c r="I474" s="641">
        <v>0</v>
      </c>
      <c r="J474" s="642">
        <f>G474/C474</f>
        <v>0</v>
      </c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</row>
    <row r="475" spans="1:49" ht="12.75" customHeight="1" x14ac:dyDescent="0.2">
      <c r="A475" s="295">
        <v>323</v>
      </c>
      <c r="B475" s="479" t="s">
        <v>33</v>
      </c>
      <c r="C475" s="550">
        <v>25000</v>
      </c>
      <c r="D475" s="899">
        <f>D476</f>
        <v>10000</v>
      </c>
      <c r="E475" s="899">
        <f t="shared" si="77"/>
        <v>35000</v>
      </c>
      <c r="F475" s="610">
        <f t="shared" si="78"/>
        <v>0</v>
      </c>
      <c r="G475" s="610">
        <f t="shared" si="78"/>
        <v>0</v>
      </c>
      <c r="H475" s="611">
        <f>F475/C475</f>
        <v>0</v>
      </c>
      <c r="I475" s="611">
        <v>0</v>
      </c>
      <c r="J475" s="612">
        <f>G475/C475</f>
        <v>0</v>
      </c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</row>
    <row r="476" spans="1:49" ht="12.75" customHeight="1" x14ac:dyDescent="0.2">
      <c r="A476" s="305">
        <v>323</v>
      </c>
      <c r="B476" s="480" t="s">
        <v>33</v>
      </c>
      <c r="C476" s="525">
        <v>25000</v>
      </c>
      <c r="D476" s="873">
        <v>10000</v>
      </c>
      <c r="E476" s="873">
        <f t="shared" si="77"/>
        <v>35000</v>
      </c>
      <c r="F476" s="613"/>
      <c r="G476" s="613"/>
      <c r="H476" s="603"/>
      <c r="I476" s="603"/>
      <c r="J476" s="604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</row>
    <row r="477" spans="1:49" x14ac:dyDescent="0.2">
      <c r="A477" s="297" t="s">
        <v>306</v>
      </c>
      <c r="B477" s="473" t="s">
        <v>224</v>
      </c>
      <c r="C477" s="505">
        <v>25000</v>
      </c>
      <c r="D477" s="853"/>
      <c r="E477" s="853">
        <f t="shared" si="77"/>
        <v>25000</v>
      </c>
      <c r="F477" s="588">
        <v>25000</v>
      </c>
      <c r="G477" s="588">
        <v>25000</v>
      </c>
      <c r="H477" s="637">
        <f>F477/C477</f>
        <v>1</v>
      </c>
      <c r="I477" s="637">
        <f>G477/F477</f>
        <v>1</v>
      </c>
      <c r="J477" s="638">
        <f>G477/C477</f>
        <v>1</v>
      </c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</row>
    <row r="478" spans="1:49" x14ac:dyDescent="0.2">
      <c r="A478" s="298"/>
      <c r="B478" s="380" t="s">
        <v>330</v>
      </c>
      <c r="C478" s="505">
        <v>0</v>
      </c>
      <c r="D478" s="853"/>
      <c r="E478" s="853">
        <f t="shared" si="77"/>
        <v>0</v>
      </c>
      <c r="F478" s="587"/>
      <c r="G478" s="587"/>
      <c r="H478" s="590"/>
      <c r="I478" s="590"/>
      <c r="J478" s="591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</row>
    <row r="479" spans="1:49" x14ac:dyDescent="0.2">
      <c r="A479" s="299" t="s">
        <v>107</v>
      </c>
      <c r="B479" s="419" t="s">
        <v>128</v>
      </c>
      <c r="C479" s="506">
        <v>0</v>
      </c>
      <c r="D479" s="854"/>
      <c r="E479" s="854">
        <f t="shared" si="77"/>
        <v>0</v>
      </c>
      <c r="F479" s="602"/>
      <c r="G479" s="602"/>
      <c r="H479" s="603"/>
      <c r="I479" s="603"/>
      <c r="J479" s="604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</row>
    <row r="480" spans="1:49" ht="15" customHeight="1" x14ac:dyDescent="0.2">
      <c r="A480" s="266">
        <v>3</v>
      </c>
      <c r="B480" s="420" t="s">
        <v>68</v>
      </c>
      <c r="C480" s="507">
        <v>25000</v>
      </c>
      <c r="D480" s="855"/>
      <c r="E480" s="855">
        <f t="shared" si="77"/>
        <v>25000</v>
      </c>
      <c r="F480" s="620">
        <f t="shared" ref="F480:G482" si="79">F481</f>
        <v>0</v>
      </c>
      <c r="G480" s="620">
        <f t="shared" si="79"/>
        <v>0</v>
      </c>
      <c r="H480" s="639">
        <f>F480/C480</f>
        <v>0</v>
      </c>
      <c r="I480" s="639">
        <v>0</v>
      </c>
      <c r="J480" s="640">
        <f>G480/C480</f>
        <v>0</v>
      </c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  <c r="AN480" s="98"/>
      <c r="AO480" s="98"/>
      <c r="AP480" s="98"/>
      <c r="AQ480" s="98"/>
      <c r="AR480" s="98"/>
      <c r="AS480" s="98"/>
      <c r="AT480" s="98"/>
      <c r="AU480" s="98"/>
      <c r="AV480" s="98"/>
      <c r="AW480" s="98"/>
    </row>
    <row r="481" spans="1:49" ht="12.75" customHeight="1" x14ac:dyDescent="0.2">
      <c r="A481" s="267">
        <v>32</v>
      </c>
      <c r="B481" s="421" t="s">
        <v>30</v>
      </c>
      <c r="C481" s="508">
        <v>25000</v>
      </c>
      <c r="D481" s="856"/>
      <c r="E481" s="856">
        <f t="shared" si="77"/>
        <v>25000</v>
      </c>
      <c r="F481" s="621">
        <f t="shared" si="79"/>
        <v>0</v>
      </c>
      <c r="G481" s="621">
        <f t="shared" si="79"/>
        <v>0</v>
      </c>
      <c r="H481" s="641">
        <f>F481/C481</f>
        <v>0</v>
      </c>
      <c r="I481" s="641">
        <v>0</v>
      </c>
      <c r="J481" s="642">
        <f>G481/C481</f>
        <v>0</v>
      </c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  <c r="AT481" s="98"/>
      <c r="AU481" s="98"/>
      <c r="AV481" s="98"/>
      <c r="AW481" s="98"/>
    </row>
    <row r="482" spans="1:49" ht="12.75" customHeight="1" x14ac:dyDescent="0.2">
      <c r="A482" s="295">
        <v>323</v>
      </c>
      <c r="B482" s="426" t="s">
        <v>33</v>
      </c>
      <c r="C482" s="524">
        <v>25000</v>
      </c>
      <c r="D482" s="872"/>
      <c r="E482" s="872">
        <f t="shared" si="77"/>
        <v>25000</v>
      </c>
      <c r="F482" s="610">
        <f t="shared" si="79"/>
        <v>0</v>
      </c>
      <c r="G482" s="610">
        <f t="shared" si="79"/>
        <v>0</v>
      </c>
      <c r="H482" s="611">
        <f>F482/C482</f>
        <v>0</v>
      </c>
      <c r="I482" s="611">
        <v>0</v>
      </c>
      <c r="J482" s="612">
        <f>G482/C482</f>
        <v>0</v>
      </c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  <c r="AN482" s="98"/>
      <c r="AO482" s="98"/>
      <c r="AP482" s="98"/>
      <c r="AQ482" s="98"/>
      <c r="AR482" s="98"/>
      <c r="AS482" s="98"/>
      <c r="AT482" s="98"/>
      <c r="AU482" s="98"/>
      <c r="AV482" s="98"/>
      <c r="AW482" s="98"/>
    </row>
    <row r="483" spans="1:49" ht="12.75" customHeight="1" x14ac:dyDescent="0.2">
      <c r="A483" s="305">
        <v>323</v>
      </c>
      <c r="B483" s="419" t="s">
        <v>33</v>
      </c>
      <c r="C483" s="525">
        <v>25000</v>
      </c>
      <c r="D483" s="873"/>
      <c r="E483" s="873">
        <f t="shared" si="77"/>
        <v>25000</v>
      </c>
      <c r="F483" s="613"/>
      <c r="G483" s="613"/>
      <c r="H483" s="603"/>
      <c r="I483" s="603"/>
      <c r="J483" s="604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</row>
    <row r="484" spans="1:49" ht="12.75" customHeight="1" x14ac:dyDescent="0.2">
      <c r="A484" s="297" t="s">
        <v>413</v>
      </c>
      <c r="B484" s="737" t="s">
        <v>470</v>
      </c>
      <c r="C484" s="505">
        <v>5000</v>
      </c>
      <c r="D484" s="853"/>
      <c r="E484" s="853">
        <f t="shared" si="77"/>
        <v>5000</v>
      </c>
      <c r="F484" s="588">
        <v>5000</v>
      </c>
      <c r="G484" s="588">
        <v>5000</v>
      </c>
      <c r="H484" s="637">
        <f>F484/C484</f>
        <v>1</v>
      </c>
      <c r="I484" s="637">
        <f>G484/F484</f>
        <v>1</v>
      </c>
      <c r="J484" s="638">
        <f>G484/C484</f>
        <v>1</v>
      </c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  <c r="AN484" s="98"/>
      <c r="AO484" s="98"/>
      <c r="AP484" s="98"/>
      <c r="AQ484" s="98"/>
      <c r="AR484" s="98"/>
      <c r="AS484" s="98"/>
      <c r="AT484" s="98"/>
      <c r="AU484" s="98"/>
      <c r="AV484" s="98"/>
      <c r="AW484" s="98"/>
    </row>
    <row r="485" spans="1:49" ht="12.75" customHeight="1" x14ac:dyDescent="0.2">
      <c r="A485" s="298"/>
      <c r="B485" s="380" t="s">
        <v>330</v>
      </c>
      <c r="C485" s="505">
        <v>0</v>
      </c>
      <c r="D485" s="853"/>
      <c r="E485" s="853">
        <f t="shared" si="77"/>
        <v>0</v>
      </c>
      <c r="F485" s="587"/>
      <c r="G485" s="587"/>
      <c r="H485" s="590"/>
      <c r="I485" s="590"/>
      <c r="J485" s="591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  <c r="AT485" s="98"/>
      <c r="AU485" s="98"/>
      <c r="AV485" s="98"/>
      <c r="AW485" s="98"/>
    </row>
    <row r="486" spans="1:49" ht="15" customHeight="1" x14ac:dyDescent="0.2">
      <c r="A486" s="299" t="s">
        <v>107</v>
      </c>
      <c r="B486" s="419" t="s">
        <v>128</v>
      </c>
      <c r="C486" s="506">
        <v>0</v>
      </c>
      <c r="D486" s="854"/>
      <c r="E486" s="854">
        <f t="shared" si="77"/>
        <v>0</v>
      </c>
      <c r="F486" s="602"/>
      <c r="G486" s="602"/>
      <c r="H486" s="603"/>
      <c r="I486" s="603"/>
      <c r="J486" s="604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  <c r="AN486" s="98"/>
      <c r="AO486" s="98"/>
      <c r="AP486" s="98"/>
      <c r="AQ486" s="98"/>
      <c r="AR486" s="98"/>
      <c r="AS486" s="98"/>
      <c r="AT486" s="98"/>
      <c r="AU486" s="98"/>
      <c r="AV486" s="98"/>
      <c r="AW486" s="98"/>
    </row>
    <row r="487" spans="1:49" ht="15" customHeight="1" x14ac:dyDescent="0.2">
      <c r="A487" s="266">
        <v>3</v>
      </c>
      <c r="B487" s="420" t="s">
        <v>68</v>
      </c>
      <c r="C487" s="507">
        <v>5000</v>
      </c>
      <c r="D487" s="855"/>
      <c r="E487" s="855">
        <f t="shared" si="77"/>
        <v>5000</v>
      </c>
      <c r="F487" s="620">
        <f t="shared" ref="F487:G489" si="80">F488</f>
        <v>0</v>
      </c>
      <c r="G487" s="620">
        <f t="shared" si="80"/>
        <v>0</v>
      </c>
      <c r="H487" s="639">
        <f>F487/C487</f>
        <v>0</v>
      </c>
      <c r="I487" s="639">
        <v>0</v>
      </c>
      <c r="J487" s="640">
        <f>G487/C487</f>
        <v>0</v>
      </c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  <c r="AT487" s="98"/>
      <c r="AU487" s="98"/>
      <c r="AV487" s="98"/>
      <c r="AW487" s="98"/>
    </row>
    <row r="488" spans="1:49" ht="12.75" customHeight="1" x14ac:dyDescent="0.2">
      <c r="A488" s="267">
        <v>32</v>
      </c>
      <c r="B488" s="421" t="s">
        <v>30</v>
      </c>
      <c r="C488" s="508">
        <v>5000</v>
      </c>
      <c r="D488" s="856"/>
      <c r="E488" s="856">
        <f t="shared" si="77"/>
        <v>5000</v>
      </c>
      <c r="F488" s="621">
        <f t="shared" si="80"/>
        <v>0</v>
      </c>
      <c r="G488" s="621">
        <f t="shared" si="80"/>
        <v>0</v>
      </c>
      <c r="H488" s="641">
        <f>F488/C488</f>
        <v>0</v>
      </c>
      <c r="I488" s="641">
        <v>0</v>
      </c>
      <c r="J488" s="642">
        <f>G488/C488</f>
        <v>0</v>
      </c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  <c r="AN488" s="98"/>
      <c r="AO488" s="98"/>
      <c r="AP488" s="98"/>
      <c r="AQ488" s="98"/>
      <c r="AR488" s="98"/>
      <c r="AS488" s="98"/>
      <c r="AT488" s="98"/>
      <c r="AU488" s="98"/>
      <c r="AV488" s="98"/>
      <c r="AW488" s="98"/>
    </row>
    <row r="489" spans="1:49" ht="12.75" customHeight="1" x14ac:dyDescent="0.2">
      <c r="A489" s="295">
        <v>323</v>
      </c>
      <c r="B489" s="426" t="s">
        <v>33</v>
      </c>
      <c r="C489" s="524">
        <v>5000</v>
      </c>
      <c r="D489" s="872"/>
      <c r="E489" s="872">
        <f t="shared" si="77"/>
        <v>5000</v>
      </c>
      <c r="F489" s="610">
        <f t="shared" si="80"/>
        <v>0</v>
      </c>
      <c r="G489" s="610">
        <f t="shared" si="80"/>
        <v>0</v>
      </c>
      <c r="H489" s="611">
        <f>F489/C489</f>
        <v>0</v>
      </c>
      <c r="I489" s="611">
        <v>0</v>
      </c>
      <c r="J489" s="612">
        <f>G489/C489</f>
        <v>0</v>
      </c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</row>
    <row r="490" spans="1:49" ht="12.75" customHeight="1" x14ac:dyDescent="0.2">
      <c r="A490" s="305">
        <v>323</v>
      </c>
      <c r="B490" s="419" t="s">
        <v>33</v>
      </c>
      <c r="C490" s="525">
        <v>5000</v>
      </c>
      <c r="D490" s="873"/>
      <c r="E490" s="873">
        <f t="shared" si="77"/>
        <v>5000</v>
      </c>
      <c r="F490" s="613"/>
      <c r="G490" s="613"/>
      <c r="H490" s="603"/>
      <c r="I490" s="603"/>
      <c r="J490" s="604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</row>
    <row r="491" spans="1:49" ht="12.75" customHeight="1" x14ac:dyDescent="0.2">
      <c r="A491" s="978" t="s">
        <v>115</v>
      </c>
      <c r="B491" s="979"/>
      <c r="C491" s="552"/>
      <c r="D491" s="901"/>
      <c r="E491" s="901"/>
      <c r="F491" s="625"/>
      <c r="G491" s="625"/>
      <c r="H491" s="626"/>
      <c r="I491" s="626"/>
      <c r="J491" s="627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</row>
    <row r="492" spans="1:49" x14ac:dyDescent="0.2">
      <c r="A492" s="348" t="s">
        <v>287</v>
      </c>
      <c r="B492" s="201"/>
      <c r="C492" s="530">
        <v>265000</v>
      </c>
      <c r="D492" s="879"/>
      <c r="E492" s="879">
        <f t="shared" si="77"/>
        <v>265000</v>
      </c>
      <c r="F492" s="586">
        <f>F493+F500+F507+F514</f>
        <v>215000</v>
      </c>
      <c r="G492" s="586">
        <f>G493+G500+G507+G514</f>
        <v>240000</v>
      </c>
      <c r="H492" s="643">
        <f>F492/C492</f>
        <v>0.81132075471698117</v>
      </c>
      <c r="I492" s="643">
        <f>G492/F492</f>
        <v>1.1162790697674418</v>
      </c>
      <c r="J492" s="644">
        <f>G492/C492</f>
        <v>0.90566037735849059</v>
      </c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  <c r="AN492" s="98"/>
      <c r="AO492" s="98"/>
      <c r="AP492" s="98"/>
      <c r="AQ492" s="98"/>
      <c r="AR492" s="98"/>
      <c r="AS492" s="98"/>
      <c r="AT492" s="98"/>
      <c r="AU492" s="98"/>
      <c r="AV492" s="98"/>
      <c r="AW492" s="98"/>
    </row>
    <row r="493" spans="1:49" ht="15" customHeight="1" x14ac:dyDescent="0.2">
      <c r="A493" s="343" t="s">
        <v>307</v>
      </c>
      <c r="B493" s="200" t="s">
        <v>227</v>
      </c>
      <c r="C493" s="535">
        <v>210000</v>
      </c>
      <c r="D493" s="884"/>
      <c r="E493" s="884">
        <f t="shared" si="77"/>
        <v>210000</v>
      </c>
      <c r="F493" s="588">
        <v>180000</v>
      </c>
      <c r="G493" s="588">
        <v>200000</v>
      </c>
      <c r="H493" s="637">
        <f>F493/C493</f>
        <v>0.8571428571428571</v>
      </c>
      <c r="I493" s="637">
        <f>G493/F493</f>
        <v>1.1111111111111112</v>
      </c>
      <c r="J493" s="638">
        <f>G493/C493</f>
        <v>0.95238095238095233</v>
      </c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  <c r="AT493" s="98"/>
      <c r="AU493" s="98"/>
      <c r="AV493" s="98"/>
      <c r="AW493" s="98"/>
    </row>
    <row r="494" spans="1:49" ht="15" customHeight="1" x14ac:dyDescent="0.2">
      <c r="A494" s="344"/>
      <c r="B494" s="454" t="s">
        <v>322</v>
      </c>
      <c r="C494" s="535">
        <v>0</v>
      </c>
      <c r="D494" s="884"/>
      <c r="E494" s="884">
        <f t="shared" si="77"/>
        <v>0</v>
      </c>
      <c r="F494" s="587"/>
      <c r="G494" s="587"/>
      <c r="H494" s="590"/>
      <c r="I494" s="590"/>
      <c r="J494" s="591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  <c r="AN494" s="98"/>
      <c r="AO494" s="98"/>
      <c r="AP494" s="98"/>
      <c r="AQ494" s="98"/>
      <c r="AR494" s="98"/>
      <c r="AS494" s="98"/>
      <c r="AT494" s="98"/>
      <c r="AU494" s="98"/>
      <c r="AV494" s="98"/>
      <c r="AW494" s="98"/>
    </row>
    <row r="495" spans="1:49" ht="12.75" customHeight="1" x14ac:dyDescent="0.2">
      <c r="A495" s="349" t="s">
        <v>116</v>
      </c>
      <c r="B495" s="481" t="s">
        <v>128</v>
      </c>
      <c r="C495" s="553"/>
      <c r="D495" s="902"/>
      <c r="E495" s="902"/>
      <c r="F495" s="602"/>
      <c r="G495" s="602"/>
      <c r="H495" s="603"/>
      <c r="I495" s="603"/>
      <c r="J495" s="604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</row>
    <row r="496" spans="1:49" ht="12.75" customHeight="1" x14ac:dyDescent="0.2">
      <c r="A496" s="266">
        <v>3</v>
      </c>
      <c r="B496" s="420" t="s">
        <v>68</v>
      </c>
      <c r="C496" s="554">
        <v>210000</v>
      </c>
      <c r="D496" s="903">
        <v>0</v>
      </c>
      <c r="E496" s="903">
        <f t="shared" si="77"/>
        <v>210000</v>
      </c>
      <c r="F496" s="620">
        <f t="shared" ref="F496:G498" si="81">F497</f>
        <v>0</v>
      </c>
      <c r="G496" s="620">
        <f t="shared" si="81"/>
        <v>0</v>
      </c>
      <c r="H496" s="639">
        <f>F496/C496</f>
        <v>0</v>
      </c>
      <c r="I496" s="639">
        <v>0</v>
      </c>
      <c r="J496" s="640">
        <f>G496/C496</f>
        <v>0</v>
      </c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</row>
    <row r="497" spans="1:49" ht="12.75" customHeight="1" x14ac:dyDescent="0.2">
      <c r="A497" s="267">
        <v>38</v>
      </c>
      <c r="B497" s="421" t="s">
        <v>38</v>
      </c>
      <c r="C497" s="555">
        <v>210000</v>
      </c>
      <c r="D497" s="904">
        <v>0</v>
      </c>
      <c r="E497" s="904">
        <f t="shared" si="77"/>
        <v>210000</v>
      </c>
      <c r="F497" s="621">
        <f t="shared" si="81"/>
        <v>0</v>
      </c>
      <c r="G497" s="621">
        <f t="shared" si="81"/>
        <v>0</v>
      </c>
      <c r="H497" s="641">
        <f>F497/C497</f>
        <v>0</v>
      </c>
      <c r="I497" s="641">
        <v>0</v>
      </c>
      <c r="J497" s="642">
        <f>G497/C497</f>
        <v>0</v>
      </c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</row>
    <row r="498" spans="1:49" ht="12.75" customHeight="1" x14ac:dyDescent="0.2">
      <c r="A498" s="300">
        <v>381</v>
      </c>
      <c r="B498" s="464" t="s">
        <v>70</v>
      </c>
      <c r="C498" s="538">
        <v>210000</v>
      </c>
      <c r="D498" s="887">
        <v>0</v>
      </c>
      <c r="E498" s="887">
        <f t="shared" si="77"/>
        <v>210000</v>
      </c>
      <c r="F498" s="610">
        <f t="shared" si="81"/>
        <v>0</v>
      </c>
      <c r="G498" s="610">
        <f t="shared" si="81"/>
        <v>0</v>
      </c>
      <c r="H498" s="611">
        <f>F498/C498</f>
        <v>0</v>
      </c>
      <c r="I498" s="611">
        <v>0</v>
      </c>
      <c r="J498" s="612">
        <f>G498/C498</f>
        <v>0</v>
      </c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</row>
    <row r="499" spans="1:49" ht="12.75" customHeight="1" x14ac:dyDescent="0.2">
      <c r="A499" s="301">
        <v>381</v>
      </c>
      <c r="B499" s="482" t="s">
        <v>70</v>
      </c>
      <c r="C499" s="539">
        <v>210000</v>
      </c>
      <c r="D499" s="888">
        <v>0</v>
      </c>
      <c r="E499" s="888">
        <f t="shared" si="77"/>
        <v>210000</v>
      </c>
      <c r="F499" s="613"/>
      <c r="G499" s="613"/>
      <c r="H499" s="603"/>
      <c r="I499" s="603"/>
      <c r="J499" s="604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</row>
    <row r="500" spans="1:49" x14ac:dyDescent="0.2">
      <c r="A500" s="343" t="s">
        <v>308</v>
      </c>
      <c r="B500" s="473" t="s">
        <v>228</v>
      </c>
      <c r="C500" s="535">
        <v>35000</v>
      </c>
      <c r="D500" s="884">
        <v>0</v>
      </c>
      <c r="E500" s="884">
        <f t="shared" si="77"/>
        <v>35000</v>
      </c>
      <c r="F500" s="588">
        <v>25000</v>
      </c>
      <c r="G500" s="588">
        <v>30000</v>
      </c>
      <c r="H500" s="637">
        <f>F500/C500</f>
        <v>0.7142857142857143</v>
      </c>
      <c r="I500" s="637">
        <f>G500/F500</f>
        <v>1.2</v>
      </c>
      <c r="J500" s="638">
        <f>G500/C500</f>
        <v>0.8571428571428571</v>
      </c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</row>
    <row r="501" spans="1:49" x14ac:dyDescent="0.2">
      <c r="A501" s="344"/>
      <c r="B501" s="454" t="s">
        <v>322</v>
      </c>
      <c r="C501" s="535">
        <v>0</v>
      </c>
      <c r="D501" s="884"/>
      <c r="E501" s="884">
        <f t="shared" si="77"/>
        <v>0</v>
      </c>
      <c r="F501" s="587"/>
      <c r="G501" s="587"/>
      <c r="H501" s="590"/>
      <c r="I501" s="590"/>
      <c r="J501" s="591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</row>
    <row r="502" spans="1:49" ht="23.25" customHeight="1" x14ac:dyDescent="0.2">
      <c r="A502" s="349" t="s">
        <v>116</v>
      </c>
      <c r="B502" s="481" t="s">
        <v>128</v>
      </c>
      <c r="C502" s="556"/>
      <c r="D502" s="905"/>
      <c r="E502" s="905"/>
      <c r="F502" s="602"/>
      <c r="G502" s="602"/>
      <c r="H502" s="603"/>
      <c r="I502" s="603"/>
      <c r="J502" s="604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</row>
    <row r="503" spans="1:49" ht="14.25" customHeight="1" x14ac:dyDescent="0.2">
      <c r="A503" s="266">
        <v>3</v>
      </c>
      <c r="B503" s="420" t="s">
        <v>68</v>
      </c>
      <c r="C503" s="523">
        <v>35000</v>
      </c>
      <c r="D503" s="871">
        <v>0</v>
      </c>
      <c r="E503" s="871">
        <f t="shared" si="77"/>
        <v>35000</v>
      </c>
      <c r="F503" s="620">
        <f t="shared" ref="F503:G505" si="82">F504</f>
        <v>0</v>
      </c>
      <c r="G503" s="620">
        <f t="shared" si="82"/>
        <v>0</v>
      </c>
      <c r="H503" s="639">
        <f>F503/C503</f>
        <v>0</v>
      </c>
      <c r="I503" s="639">
        <v>0</v>
      </c>
      <c r="J503" s="640">
        <f>G503/C503</f>
        <v>0</v>
      </c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</row>
    <row r="504" spans="1:49" ht="12.75" customHeight="1" x14ac:dyDescent="0.2">
      <c r="A504" s="267">
        <v>38</v>
      </c>
      <c r="B504" s="421" t="s">
        <v>38</v>
      </c>
      <c r="C504" s="537">
        <v>35000</v>
      </c>
      <c r="D504" s="886">
        <v>0</v>
      </c>
      <c r="E504" s="886">
        <f t="shared" si="77"/>
        <v>35000</v>
      </c>
      <c r="F504" s="621">
        <f t="shared" si="82"/>
        <v>0</v>
      </c>
      <c r="G504" s="621">
        <f t="shared" si="82"/>
        <v>0</v>
      </c>
      <c r="H504" s="641">
        <f>F504/C504</f>
        <v>0</v>
      </c>
      <c r="I504" s="641">
        <v>0</v>
      </c>
      <c r="J504" s="642">
        <f>G504/C504</f>
        <v>0</v>
      </c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  <c r="AB504" s="98"/>
      <c r="AC504" s="98"/>
      <c r="AD504" s="98"/>
      <c r="AE504" s="98"/>
      <c r="AF504" s="98"/>
      <c r="AG504" s="98"/>
      <c r="AH504" s="98"/>
      <c r="AI504" s="98"/>
      <c r="AJ504" s="98"/>
      <c r="AK504" s="98"/>
      <c r="AL504" s="98"/>
      <c r="AM504" s="98"/>
      <c r="AN504" s="98"/>
      <c r="AO504" s="98"/>
      <c r="AP504" s="98"/>
      <c r="AQ504" s="98"/>
      <c r="AR504" s="98"/>
      <c r="AS504" s="98"/>
      <c r="AT504" s="98"/>
      <c r="AU504" s="98"/>
      <c r="AV504" s="98"/>
      <c r="AW504" s="98"/>
    </row>
    <row r="505" spans="1:49" ht="12.75" customHeight="1" x14ac:dyDescent="0.2">
      <c r="A505" s="300">
        <v>381</v>
      </c>
      <c r="B505" s="464" t="s">
        <v>70</v>
      </c>
      <c r="C505" s="538">
        <v>35000</v>
      </c>
      <c r="D505" s="887">
        <v>0</v>
      </c>
      <c r="E505" s="887">
        <f t="shared" si="77"/>
        <v>35000</v>
      </c>
      <c r="F505" s="610">
        <f t="shared" si="82"/>
        <v>0</v>
      </c>
      <c r="G505" s="610">
        <f t="shared" si="82"/>
        <v>0</v>
      </c>
      <c r="H505" s="611">
        <f>F505/C505</f>
        <v>0</v>
      </c>
      <c r="I505" s="611">
        <v>0</v>
      </c>
      <c r="J505" s="612">
        <f>G505/C505</f>
        <v>0</v>
      </c>
      <c r="K505" s="98"/>
      <c r="L505" s="98"/>
      <c r="M505" s="98"/>
      <c r="N505" s="98"/>
      <c r="O505" s="98"/>
      <c r="P505" s="98"/>
      <c r="Q505" s="98"/>
      <c r="R505" s="46"/>
    </row>
    <row r="506" spans="1:49" ht="12.75" customHeight="1" x14ac:dyDescent="0.2">
      <c r="A506" s="301">
        <v>381</v>
      </c>
      <c r="B506" s="482" t="s">
        <v>70</v>
      </c>
      <c r="C506" s="557">
        <v>35000</v>
      </c>
      <c r="D506" s="782">
        <v>0</v>
      </c>
      <c r="E506" s="782">
        <f t="shared" si="77"/>
        <v>35000</v>
      </c>
      <c r="F506" s="613"/>
      <c r="G506" s="613"/>
      <c r="H506" s="603"/>
      <c r="I506" s="603"/>
      <c r="J506" s="604"/>
      <c r="K506" s="98"/>
      <c r="L506" s="98"/>
      <c r="M506" s="98"/>
      <c r="N506" s="98"/>
      <c r="O506" s="98"/>
      <c r="P506" s="98"/>
      <c r="Q506" s="98"/>
      <c r="R506" s="46"/>
    </row>
    <row r="507" spans="1:49" x14ac:dyDescent="0.2">
      <c r="A507" s="343" t="s">
        <v>309</v>
      </c>
      <c r="B507" s="473" t="s">
        <v>438</v>
      </c>
      <c r="C507" s="535">
        <v>10000</v>
      </c>
      <c r="D507" s="884">
        <v>0</v>
      </c>
      <c r="E507" s="884">
        <f t="shared" si="77"/>
        <v>10000</v>
      </c>
      <c r="F507" s="588">
        <v>5000</v>
      </c>
      <c r="G507" s="588">
        <v>5000</v>
      </c>
      <c r="H507" s="637">
        <f>F507/C507</f>
        <v>0.5</v>
      </c>
      <c r="I507" s="637">
        <f>G507/F507</f>
        <v>1</v>
      </c>
      <c r="J507" s="638">
        <f>G507/C507</f>
        <v>0.5</v>
      </c>
      <c r="K507" s="98"/>
      <c r="L507" s="98"/>
      <c r="M507" s="98"/>
      <c r="N507" s="98"/>
      <c r="O507" s="98"/>
      <c r="P507" s="98"/>
      <c r="Q507" s="98"/>
      <c r="R507" s="46"/>
    </row>
    <row r="508" spans="1:49" x14ac:dyDescent="0.2">
      <c r="A508" s="344"/>
      <c r="B508" s="454" t="s">
        <v>322</v>
      </c>
      <c r="C508" s="535">
        <v>0</v>
      </c>
      <c r="D508" s="884"/>
      <c r="E508" s="884">
        <f t="shared" si="77"/>
        <v>0</v>
      </c>
      <c r="F508" s="587"/>
      <c r="G508" s="587"/>
      <c r="H508" s="590"/>
      <c r="I508" s="590"/>
      <c r="J508" s="591"/>
      <c r="K508" s="98"/>
      <c r="L508" s="98"/>
      <c r="M508" s="98"/>
      <c r="N508" s="98"/>
      <c r="O508" s="98"/>
      <c r="P508" s="98"/>
      <c r="Q508" s="98"/>
      <c r="R508" s="46"/>
    </row>
    <row r="509" spans="1:49" ht="12.75" customHeight="1" x14ac:dyDescent="0.2">
      <c r="A509" s="349" t="s">
        <v>116</v>
      </c>
      <c r="B509" s="481" t="s">
        <v>128</v>
      </c>
      <c r="C509" s="558"/>
      <c r="D509" s="906"/>
      <c r="E509" s="906"/>
      <c r="F509" s="602"/>
      <c r="G509" s="602"/>
      <c r="H509" s="603"/>
      <c r="I509" s="603"/>
      <c r="J509" s="604"/>
      <c r="K509" s="98"/>
      <c r="L509" s="98"/>
      <c r="M509" s="98"/>
      <c r="N509" s="98"/>
      <c r="O509" s="98"/>
      <c r="P509" s="98"/>
      <c r="Q509" s="98"/>
      <c r="R509" s="46"/>
    </row>
    <row r="510" spans="1:49" ht="12.75" customHeight="1" x14ac:dyDescent="0.2">
      <c r="A510" s="266">
        <v>3</v>
      </c>
      <c r="B510" s="420" t="s">
        <v>68</v>
      </c>
      <c r="C510" s="523">
        <v>10000</v>
      </c>
      <c r="D510" s="871">
        <v>0</v>
      </c>
      <c r="E510" s="871">
        <f t="shared" si="77"/>
        <v>10000</v>
      </c>
      <c r="F510" s="620">
        <f t="shared" ref="F510:G512" si="83">F511</f>
        <v>0</v>
      </c>
      <c r="G510" s="620">
        <f t="shared" si="83"/>
        <v>0</v>
      </c>
      <c r="H510" s="639">
        <f>F510/C511</f>
        <v>0</v>
      </c>
      <c r="I510" s="639">
        <v>0</v>
      </c>
      <c r="J510" s="640">
        <f>G510/C510</f>
        <v>0</v>
      </c>
      <c r="K510" s="98"/>
      <c r="L510" s="98"/>
      <c r="M510" s="98"/>
      <c r="N510" s="98"/>
      <c r="O510" s="98"/>
      <c r="P510" s="98"/>
      <c r="Q510" s="98"/>
      <c r="R510" s="46"/>
    </row>
    <row r="511" spans="1:49" ht="12.75" customHeight="1" x14ac:dyDescent="0.2">
      <c r="A511" s="267">
        <v>38</v>
      </c>
      <c r="B511" s="421" t="s">
        <v>38</v>
      </c>
      <c r="C511" s="537">
        <v>10000</v>
      </c>
      <c r="D511" s="886">
        <v>0</v>
      </c>
      <c r="E511" s="886">
        <f t="shared" si="77"/>
        <v>10000</v>
      </c>
      <c r="F511" s="621">
        <f t="shared" si="83"/>
        <v>0</v>
      </c>
      <c r="G511" s="621">
        <f t="shared" si="83"/>
        <v>0</v>
      </c>
      <c r="H511" s="641">
        <f>F511/C511</f>
        <v>0</v>
      </c>
      <c r="I511" s="641">
        <v>0</v>
      </c>
      <c r="J511" s="642">
        <f>G511/C511</f>
        <v>0</v>
      </c>
      <c r="K511" s="98"/>
      <c r="L511" s="98"/>
      <c r="M511" s="98"/>
      <c r="N511" s="98"/>
      <c r="O511" s="98"/>
      <c r="P511" s="98"/>
      <c r="Q511" s="98"/>
      <c r="R511" s="46"/>
    </row>
    <row r="512" spans="1:49" ht="12.75" customHeight="1" x14ac:dyDescent="0.2">
      <c r="A512" s="300">
        <v>381</v>
      </c>
      <c r="B512" s="464" t="s">
        <v>70</v>
      </c>
      <c r="C512" s="538">
        <v>10000</v>
      </c>
      <c r="D512" s="887">
        <v>0</v>
      </c>
      <c r="E512" s="887">
        <f t="shared" si="77"/>
        <v>10000</v>
      </c>
      <c r="F512" s="610">
        <f t="shared" si="83"/>
        <v>0</v>
      </c>
      <c r="G512" s="610">
        <f t="shared" si="83"/>
        <v>0</v>
      </c>
      <c r="H512" s="611">
        <f>F512/C512</f>
        <v>0</v>
      </c>
      <c r="I512" s="611">
        <v>0</v>
      </c>
      <c r="J512" s="612">
        <f>G512/C512</f>
        <v>0</v>
      </c>
      <c r="K512" s="98"/>
      <c r="L512" s="98"/>
      <c r="M512" s="98"/>
      <c r="N512" s="98"/>
      <c r="O512" s="98"/>
      <c r="P512" s="98"/>
      <c r="Q512" s="98"/>
      <c r="R512" s="46"/>
    </row>
    <row r="513" spans="1:18" ht="12.75" customHeight="1" x14ac:dyDescent="0.2">
      <c r="A513" s="301">
        <v>381</v>
      </c>
      <c r="B513" s="482" t="s">
        <v>70</v>
      </c>
      <c r="C513" s="557">
        <v>10000</v>
      </c>
      <c r="D513" s="782">
        <v>0</v>
      </c>
      <c r="E513" s="782">
        <f t="shared" si="77"/>
        <v>10000</v>
      </c>
      <c r="F513" s="613"/>
      <c r="G513" s="613"/>
      <c r="H513" s="603"/>
      <c r="I513" s="603"/>
      <c r="J513" s="604"/>
      <c r="K513" s="98"/>
      <c r="L513" s="98"/>
      <c r="M513" s="98"/>
      <c r="N513" s="98"/>
      <c r="O513" s="98"/>
      <c r="P513" s="98"/>
      <c r="Q513" s="98"/>
      <c r="R513" s="46"/>
    </row>
    <row r="514" spans="1:18" x14ac:dyDescent="0.2">
      <c r="A514" s="343" t="s">
        <v>310</v>
      </c>
      <c r="B514" s="473" t="s">
        <v>229</v>
      </c>
      <c r="C514" s="535">
        <v>10000</v>
      </c>
      <c r="D514" s="884">
        <v>0</v>
      </c>
      <c r="E514" s="884">
        <f t="shared" si="77"/>
        <v>10000</v>
      </c>
      <c r="F514" s="588">
        <v>5000</v>
      </c>
      <c r="G514" s="588">
        <v>5000</v>
      </c>
      <c r="H514" s="637">
        <f>F514/C514</f>
        <v>0.5</v>
      </c>
      <c r="I514" s="637">
        <f>G514/F514</f>
        <v>1</v>
      </c>
      <c r="J514" s="638">
        <f>G514/C514</f>
        <v>0.5</v>
      </c>
      <c r="K514" s="98"/>
      <c r="L514" s="98"/>
      <c r="M514" s="98"/>
      <c r="N514" s="98"/>
      <c r="O514" s="98"/>
      <c r="P514" s="98"/>
      <c r="Q514" s="98"/>
      <c r="R514" s="46"/>
    </row>
    <row r="515" spans="1:18" x14ac:dyDescent="0.2">
      <c r="A515" s="344"/>
      <c r="B515" s="454" t="s">
        <v>322</v>
      </c>
      <c r="C515" s="535">
        <v>0</v>
      </c>
      <c r="D515" s="884">
        <v>0</v>
      </c>
      <c r="E515" s="884">
        <f t="shared" si="77"/>
        <v>0</v>
      </c>
      <c r="F515" s="587"/>
      <c r="G515" s="587"/>
      <c r="H515" s="590"/>
      <c r="I515" s="590"/>
      <c r="J515" s="591"/>
      <c r="K515" s="98"/>
      <c r="L515" s="98"/>
      <c r="M515" s="98"/>
      <c r="N515" s="98"/>
      <c r="O515" s="98"/>
      <c r="P515" s="98"/>
      <c r="Q515" s="98"/>
      <c r="R515" s="46"/>
    </row>
    <row r="516" spans="1:18" ht="12.75" customHeight="1" x14ac:dyDescent="0.2">
      <c r="A516" s="582" t="s">
        <v>116</v>
      </c>
      <c r="B516" s="583" t="s">
        <v>128</v>
      </c>
      <c r="C516" s="535">
        <v>0</v>
      </c>
      <c r="D516" s="884">
        <v>0</v>
      </c>
      <c r="E516" s="884">
        <f t="shared" si="77"/>
        <v>0</v>
      </c>
      <c r="F516" s="587"/>
      <c r="G516" s="587"/>
      <c r="H516" s="590"/>
      <c r="I516" s="590"/>
      <c r="J516" s="591"/>
      <c r="K516" s="98"/>
      <c r="L516" s="98"/>
      <c r="M516" s="98"/>
      <c r="N516" s="98"/>
      <c r="O516" s="98"/>
      <c r="P516" s="98"/>
      <c r="Q516" s="98"/>
      <c r="R516" s="46"/>
    </row>
    <row r="517" spans="1:18" ht="12.75" customHeight="1" x14ac:dyDescent="0.2">
      <c r="A517" s="266">
        <v>3</v>
      </c>
      <c r="B517" s="420" t="s">
        <v>68</v>
      </c>
      <c r="C517" s="523">
        <v>10000</v>
      </c>
      <c r="D517" s="871">
        <v>0</v>
      </c>
      <c r="E517" s="871">
        <f t="shared" si="77"/>
        <v>10000</v>
      </c>
      <c r="F517" s="620">
        <f t="shared" ref="F517:G519" si="84">F518</f>
        <v>0</v>
      </c>
      <c r="G517" s="620">
        <f t="shared" si="84"/>
        <v>0</v>
      </c>
      <c r="H517" s="639">
        <f>F517/C517</f>
        <v>0</v>
      </c>
      <c r="I517" s="639">
        <v>0</v>
      </c>
      <c r="J517" s="640">
        <f>G517/C517</f>
        <v>0</v>
      </c>
      <c r="K517" s="98"/>
      <c r="L517" s="98"/>
      <c r="M517" s="98"/>
      <c r="N517" s="98"/>
      <c r="O517" s="98"/>
      <c r="P517" s="98"/>
      <c r="Q517" s="98"/>
      <c r="R517" s="46"/>
    </row>
    <row r="518" spans="1:18" ht="12.75" customHeight="1" x14ac:dyDescent="0.2">
      <c r="A518" s="267">
        <v>38</v>
      </c>
      <c r="B518" s="421" t="s">
        <v>38</v>
      </c>
      <c r="C518" s="537">
        <v>10000</v>
      </c>
      <c r="D518" s="886">
        <v>0</v>
      </c>
      <c r="E518" s="886">
        <f t="shared" si="77"/>
        <v>10000</v>
      </c>
      <c r="F518" s="621">
        <f t="shared" si="84"/>
        <v>0</v>
      </c>
      <c r="G518" s="621">
        <f t="shared" si="84"/>
        <v>0</v>
      </c>
      <c r="H518" s="641">
        <f>F518/C518</f>
        <v>0</v>
      </c>
      <c r="I518" s="641">
        <v>0</v>
      </c>
      <c r="J518" s="642">
        <f>G518/C518</f>
        <v>0</v>
      </c>
      <c r="K518" s="98"/>
      <c r="L518" s="98"/>
      <c r="M518" s="98"/>
      <c r="N518" s="98"/>
      <c r="O518" s="98"/>
      <c r="P518" s="98"/>
      <c r="Q518" s="98"/>
      <c r="R518" s="46"/>
    </row>
    <row r="519" spans="1:18" ht="12.75" customHeight="1" x14ac:dyDescent="0.2">
      <c r="A519" s="300">
        <v>381</v>
      </c>
      <c r="B519" s="464" t="s">
        <v>70</v>
      </c>
      <c r="C519" s="538">
        <v>10000</v>
      </c>
      <c r="D519" s="887">
        <v>0</v>
      </c>
      <c r="E519" s="887">
        <f t="shared" si="77"/>
        <v>10000</v>
      </c>
      <c r="F519" s="610">
        <f t="shared" si="84"/>
        <v>0</v>
      </c>
      <c r="G519" s="610">
        <f t="shared" si="84"/>
        <v>0</v>
      </c>
      <c r="H519" s="611">
        <f>F519/C519</f>
        <v>0</v>
      </c>
      <c r="I519" s="611">
        <v>0</v>
      </c>
      <c r="J519" s="612">
        <f>G519/C519</f>
        <v>0</v>
      </c>
      <c r="K519" s="98"/>
      <c r="L519" s="98"/>
      <c r="M519" s="98"/>
      <c r="N519" s="98"/>
      <c r="O519" s="98"/>
      <c r="P519" s="98"/>
      <c r="Q519" s="98"/>
      <c r="R519" s="46"/>
    </row>
    <row r="520" spans="1:18" x14ac:dyDescent="0.2">
      <c r="A520" s="301">
        <v>381</v>
      </c>
      <c r="B520" s="482" t="s">
        <v>70</v>
      </c>
      <c r="C520" s="557">
        <v>10000</v>
      </c>
      <c r="D520" s="782">
        <v>0</v>
      </c>
      <c r="E520" s="782">
        <f t="shared" si="77"/>
        <v>10000</v>
      </c>
      <c r="F520" s="613"/>
      <c r="G520" s="613"/>
      <c r="H520" s="603"/>
      <c r="I520" s="603"/>
      <c r="J520" s="604"/>
      <c r="K520" s="98"/>
      <c r="L520" s="98"/>
      <c r="M520" s="98"/>
      <c r="N520" s="98"/>
      <c r="O520" s="98"/>
      <c r="P520" s="98"/>
      <c r="Q520" s="98"/>
      <c r="R520" s="46"/>
    </row>
    <row r="521" spans="1:18" x14ac:dyDescent="0.2">
      <c r="A521" s="978" t="s">
        <v>247</v>
      </c>
      <c r="B521" s="979"/>
      <c r="C521" s="534">
        <v>0</v>
      </c>
      <c r="D521" s="883"/>
      <c r="E521" s="883">
        <f t="shared" si="77"/>
        <v>0</v>
      </c>
      <c r="F521" s="625"/>
      <c r="G521" s="625"/>
      <c r="H521" s="626"/>
      <c r="I521" s="626"/>
      <c r="J521" s="627"/>
      <c r="K521" s="98"/>
      <c r="L521" s="98"/>
      <c r="M521" s="98"/>
      <c r="N521" s="98"/>
      <c r="O521" s="98"/>
      <c r="P521" s="98"/>
      <c r="Q521" s="98"/>
      <c r="R521" s="46"/>
    </row>
    <row r="522" spans="1:18" x14ac:dyDescent="0.2">
      <c r="A522" s="350" t="s">
        <v>288</v>
      </c>
      <c r="B522" s="483"/>
      <c r="C522" s="559">
        <v>240000</v>
      </c>
      <c r="D522" s="907">
        <v>0</v>
      </c>
      <c r="E522" s="907">
        <f t="shared" si="77"/>
        <v>240000</v>
      </c>
      <c r="F522" s="586">
        <f>F523+F530+F537+F544+F551+F558</f>
        <v>79000</v>
      </c>
      <c r="G522" s="586">
        <f>G523+G530+G537+G544+G551+G558</f>
        <v>85000</v>
      </c>
      <c r="H522" s="643">
        <f>F522/C522</f>
        <v>0.32916666666666666</v>
      </c>
      <c r="I522" s="643">
        <f>G522/F522</f>
        <v>1.0759493670886076</v>
      </c>
      <c r="J522" s="644">
        <f>G522/C522</f>
        <v>0.35416666666666669</v>
      </c>
      <c r="K522" s="98"/>
      <c r="L522" s="98"/>
      <c r="M522" s="98"/>
      <c r="N522" s="98"/>
      <c r="O522" s="98"/>
      <c r="P522" s="98"/>
      <c r="Q522" s="98"/>
      <c r="R522" s="46"/>
    </row>
    <row r="523" spans="1:18" ht="15" customHeight="1" x14ac:dyDescent="0.2">
      <c r="A523" s="351" t="s">
        <v>311</v>
      </c>
      <c r="B523" s="484" t="s">
        <v>230</v>
      </c>
      <c r="C523" s="560">
        <v>20000</v>
      </c>
      <c r="D523" s="908">
        <v>0</v>
      </c>
      <c r="E523" s="908">
        <f t="shared" si="77"/>
        <v>20000</v>
      </c>
      <c r="F523" s="588">
        <v>20000</v>
      </c>
      <c r="G523" s="588">
        <v>20000</v>
      </c>
      <c r="H523" s="637">
        <f>F523/C523</f>
        <v>1</v>
      </c>
      <c r="I523" s="637">
        <f>G523/F523</f>
        <v>1</v>
      </c>
      <c r="J523" s="638">
        <f>G523/C523</f>
        <v>1</v>
      </c>
      <c r="K523" s="98"/>
      <c r="L523" s="98"/>
      <c r="M523" s="98"/>
      <c r="N523" s="98"/>
      <c r="O523" s="98"/>
      <c r="P523" s="98"/>
      <c r="Q523" s="98"/>
      <c r="R523" s="46"/>
    </row>
    <row r="524" spans="1:18" ht="15" customHeight="1" x14ac:dyDescent="0.2">
      <c r="A524" s="352"/>
      <c r="B524" s="485" t="s">
        <v>321</v>
      </c>
      <c r="C524" s="560">
        <v>0</v>
      </c>
      <c r="D524" s="908"/>
      <c r="E524" s="908">
        <f t="shared" si="77"/>
        <v>0</v>
      </c>
      <c r="F524" s="587"/>
      <c r="G524" s="587"/>
      <c r="H524" s="590"/>
      <c r="I524" s="590"/>
      <c r="J524" s="591"/>
      <c r="K524" s="98"/>
      <c r="L524" s="98"/>
      <c r="M524" s="98"/>
      <c r="N524" s="98"/>
      <c r="O524" s="98"/>
      <c r="P524" s="98"/>
      <c r="Q524" s="98"/>
      <c r="R524" s="46"/>
    </row>
    <row r="525" spans="1:18" ht="12.75" customHeight="1" x14ac:dyDescent="0.2">
      <c r="A525" s="353" t="s">
        <v>116</v>
      </c>
      <c r="B525" s="486" t="s">
        <v>128</v>
      </c>
      <c r="C525" s="561"/>
      <c r="D525" s="909"/>
      <c r="E525" s="909"/>
      <c r="F525" s="602"/>
      <c r="G525" s="602"/>
      <c r="H525" s="603"/>
      <c r="I525" s="603"/>
      <c r="J525" s="604"/>
      <c r="K525" s="98"/>
      <c r="L525" s="98"/>
      <c r="M525" s="98"/>
      <c r="N525" s="98"/>
      <c r="O525" s="98"/>
      <c r="P525" s="98"/>
      <c r="Q525" s="98"/>
      <c r="R525" s="46"/>
    </row>
    <row r="526" spans="1:18" ht="12.75" customHeight="1" x14ac:dyDescent="0.2">
      <c r="A526" s="266">
        <v>3</v>
      </c>
      <c r="B526" s="420" t="s">
        <v>68</v>
      </c>
      <c r="C526" s="507">
        <v>20000</v>
      </c>
      <c r="D526" s="855">
        <v>0</v>
      </c>
      <c r="E526" s="855">
        <f t="shared" si="77"/>
        <v>20000</v>
      </c>
      <c r="F526" s="620">
        <f t="shared" ref="F526:G528" si="85">F527</f>
        <v>0</v>
      </c>
      <c r="G526" s="620">
        <f t="shared" si="85"/>
        <v>0</v>
      </c>
      <c r="H526" s="639">
        <f>F526/C526</f>
        <v>0</v>
      </c>
      <c r="I526" s="639">
        <v>0</v>
      </c>
      <c r="J526" s="640">
        <f>G526/C526</f>
        <v>0</v>
      </c>
      <c r="K526" s="98"/>
      <c r="L526" s="98"/>
      <c r="M526" s="98"/>
      <c r="N526" s="98"/>
      <c r="O526" s="98"/>
      <c r="P526" s="98"/>
      <c r="Q526" s="98"/>
      <c r="R526" s="46"/>
    </row>
    <row r="527" spans="1:18" ht="12.75" customHeight="1" x14ac:dyDescent="0.2">
      <c r="A527" s="267">
        <v>32</v>
      </c>
      <c r="B527" s="421" t="s">
        <v>30</v>
      </c>
      <c r="C527" s="508">
        <v>20000</v>
      </c>
      <c r="D527" s="856">
        <v>0</v>
      </c>
      <c r="E527" s="856">
        <f t="shared" si="77"/>
        <v>20000</v>
      </c>
      <c r="F527" s="621">
        <f t="shared" si="85"/>
        <v>0</v>
      </c>
      <c r="G527" s="621">
        <f t="shared" si="85"/>
        <v>0</v>
      </c>
      <c r="H527" s="641">
        <f>F527/C527</f>
        <v>0</v>
      </c>
      <c r="I527" s="641">
        <v>0</v>
      </c>
      <c r="J527" s="642">
        <f>G527/C527</f>
        <v>0</v>
      </c>
      <c r="K527" s="98"/>
      <c r="L527" s="98"/>
      <c r="M527" s="98"/>
      <c r="N527" s="98"/>
      <c r="O527" s="98"/>
      <c r="P527" s="98"/>
      <c r="Q527" s="98"/>
      <c r="R527" s="46"/>
    </row>
    <row r="528" spans="1:18" ht="12.75" customHeight="1" x14ac:dyDescent="0.2">
      <c r="A528" s="295">
        <v>323</v>
      </c>
      <c r="B528" s="426" t="s">
        <v>33</v>
      </c>
      <c r="C528" s="524">
        <v>20000</v>
      </c>
      <c r="D528" s="872">
        <v>0</v>
      </c>
      <c r="E528" s="872">
        <f t="shared" si="77"/>
        <v>20000</v>
      </c>
      <c r="F528" s="610">
        <f t="shared" si="85"/>
        <v>0</v>
      </c>
      <c r="G528" s="610">
        <f t="shared" si="85"/>
        <v>0</v>
      </c>
      <c r="H528" s="611">
        <f>F528/C528</f>
        <v>0</v>
      </c>
      <c r="I528" s="611">
        <v>0</v>
      </c>
      <c r="J528" s="612">
        <f>G528/C528</f>
        <v>0</v>
      </c>
      <c r="K528" s="98"/>
      <c r="L528" s="98"/>
      <c r="M528" s="98"/>
      <c r="N528" s="98"/>
      <c r="O528" s="98"/>
      <c r="P528" s="98"/>
      <c r="Q528" s="98"/>
      <c r="R528" s="46"/>
    </row>
    <row r="529" spans="1:18" ht="12.75" customHeight="1" x14ac:dyDescent="0.2">
      <c r="A529" s="305">
        <v>323</v>
      </c>
      <c r="B529" s="419" t="s">
        <v>33</v>
      </c>
      <c r="C529" s="525">
        <v>20000</v>
      </c>
      <c r="D529" s="873">
        <v>0</v>
      </c>
      <c r="E529" s="873">
        <f t="shared" si="77"/>
        <v>20000</v>
      </c>
      <c r="F529" s="613"/>
      <c r="G529" s="613"/>
      <c r="H529" s="603"/>
      <c r="I529" s="603"/>
      <c r="J529" s="604"/>
      <c r="K529" s="98"/>
      <c r="L529" s="98"/>
      <c r="M529" s="98"/>
      <c r="N529" s="98"/>
      <c r="O529" s="98"/>
      <c r="P529" s="98"/>
      <c r="Q529" s="98"/>
      <c r="R529" s="46"/>
    </row>
    <row r="530" spans="1:18" ht="20.100000000000001" customHeight="1" x14ac:dyDescent="0.2">
      <c r="A530" s="351" t="s">
        <v>312</v>
      </c>
      <c r="B530" s="487" t="s">
        <v>231</v>
      </c>
      <c r="C530" s="560">
        <v>25000</v>
      </c>
      <c r="D530" s="908">
        <v>0</v>
      </c>
      <c r="E530" s="908">
        <f t="shared" si="77"/>
        <v>25000</v>
      </c>
      <c r="F530" s="588">
        <v>15000</v>
      </c>
      <c r="G530" s="588">
        <v>15000</v>
      </c>
      <c r="H530" s="637">
        <f>F530/C530</f>
        <v>0.6</v>
      </c>
      <c r="I530" s="637">
        <f>G530/F530</f>
        <v>1</v>
      </c>
      <c r="J530" s="638">
        <f>G530/C530</f>
        <v>0.6</v>
      </c>
      <c r="K530" s="98"/>
      <c r="L530" s="98"/>
      <c r="M530" s="98"/>
      <c r="N530" s="98"/>
      <c r="O530" s="98"/>
      <c r="P530" s="98"/>
      <c r="Q530" s="98"/>
      <c r="R530" s="46"/>
    </row>
    <row r="531" spans="1:18" ht="15" customHeight="1" x14ac:dyDescent="0.2">
      <c r="A531" s="352"/>
      <c r="B531" s="485" t="s">
        <v>321</v>
      </c>
      <c r="C531" s="560">
        <v>0</v>
      </c>
      <c r="D531" s="908"/>
      <c r="E531" s="908">
        <f t="shared" si="77"/>
        <v>0</v>
      </c>
      <c r="F531" s="587"/>
      <c r="G531" s="587"/>
      <c r="H531" s="590"/>
      <c r="I531" s="590"/>
      <c r="J531" s="591"/>
      <c r="K531" s="98"/>
      <c r="L531" s="98"/>
      <c r="M531" s="98"/>
      <c r="N531" s="98"/>
      <c r="O531" s="98"/>
      <c r="P531" s="98"/>
      <c r="Q531" s="98"/>
      <c r="R531" s="46"/>
    </row>
    <row r="532" spans="1:18" ht="15" customHeight="1" x14ac:dyDescent="0.2">
      <c r="A532" s="353" t="s">
        <v>116</v>
      </c>
      <c r="B532" s="488" t="s">
        <v>128</v>
      </c>
      <c r="C532" s="562"/>
      <c r="D532" s="910"/>
      <c r="E532" s="910"/>
      <c r="F532" s="602"/>
      <c r="G532" s="602"/>
      <c r="H532" s="603"/>
      <c r="I532" s="603"/>
      <c r="J532" s="604"/>
      <c r="K532" s="98"/>
      <c r="L532" s="98"/>
      <c r="M532" s="98"/>
      <c r="N532" s="98"/>
      <c r="O532" s="98"/>
      <c r="P532" s="98"/>
      <c r="Q532" s="98"/>
      <c r="R532" s="46"/>
    </row>
    <row r="533" spans="1:18" ht="12.75" customHeight="1" x14ac:dyDescent="0.2">
      <c r="A533" s="266">
        <v>3</v>
      </c>
      <c r="B533" s="420" t="s">
        <v>68</v>
      </c>
      <c r="C533" s="507">
        <v>25000</v>
      </c>
      <c r="D533" s="855">
        <v>0</v>
      </c>
      <c r="E533" s="855">
        <f t="shared" ref="E533:E595" si="86">C533+D533</f>
        <v>25000</v>
      </c>
      <c r="F533" s="620">
        <f t="shared" ref="F533:G535" si="87">F534</f>
        <v>0</v>
      </c>
      <c r="G533" s="620">
        <f t="shared" si="87"/>
        <v>0</v>
      </c>
      <c r="H533" s="639">
        <f>F533/C533</f>
        <v>0</v>
      </c>
      <c r="I533" s="639">
        <v>0</v>
      </c>
      <c r="J533" s="640">
        <f>G533/C533</f>
        <v>0</v>
      </c>
      <c r="K533" s="98"/>
      <c r="L533" s="98"/>
      <c r="M533" s="98"/>
      <c r="N533" s="98"/>
      <c r="O533" s="98"/>
      <c r="P533" s="98"/>
      <c r="Q533" s="98"/>
      <c r="R533" s="46"/>
    </row>
    <row r="534" spans="1:18" ht="12.75" customHeight="1" x14ac:dyDescent="0.2">
      <c r="A534" s="267">
        <v>32</v>
      </c>
      <c r="B534" s="421" t="s">
        <v>30</v>
      </c>
      <c r="C534" s="508">
        <v>25000</v>
      </c>
      <c r="D534" s="856">
        <v>0</v>
      </c>
      <c r="E534" s="856">
        <f t="shared" si="86"/>
        <v>25000</v>
      </c>
      <c r="F534" s="621">
        <f t="shared" si="87"/>
        <v>0</v>
      </c>
      <c r="G534" s="621">
        <f t="shared" si="87"/>
        <v>0</v>
      </c>
      <c r="H534" s="641">
        <f>F534/C534</f>
        <v>0</v>
      </c>
      <c r="I534" s="641">
        <v>0</v>
      </c>
      <c r="J534" s="642">
        <f>G534/C534</f>
        <v>0</v>
      </c>
      <c r="K534" s="98"/>
      <c r="L534" s="98"/>
      <c r="M534" s="98"/>
      <c r="N534" s="98"/>
      <c r="O534" s="98"/>
      <c r="P534" s="98"/>
      <c r="Q534" s="98"/>
      <c r="R534" s="46"/>
    </row>
    <row r="535" spans="1:18" ht="12.75" customHeight="1" x14ac:dyDescent="0.2">
      <c r="A535" s="295">
        <v>323</v>
      </c>
      <c r="B535" s="426" t="s">
        <v>33</v>
      </c>
      <c r="C535" s="524">
        <v>25000</v>
      </c>
      <c r="D535" s="872">
        <v>0</v>
      </c>
      <c r="E535" s="872">
        <f t="shared" si="86"/>
        <v>25000</v>
      </c>
      <c r="F535" s="610">
        <f t="shared" si="87"/>
        <v>0</v>
      </c>
      <c r="G535" s="610">
        <f t="shared" si="87"/>
        <v>0</v>
      </c>
      <c r="H535" s="611">
        <f>F535/C535</f>
        <v>0</v>
      </c>
      <c r="I535" s="611">
        <v>0</v>
      </c>
      <c r="J535" s="612">
        <f>G535/C535</f>
        <v>0</v>
      </c>
      <c r="K535" s="98"/>
      <c r="L535" s="98"/>
      <c r="M535" s="98"/>
      <c r="N535" s="98"/>
      <c r="O535" s="98"/>
      <c r="P535" s="98"/>
      <c r="Q535" s="98"/>
      <c r="R535" s="46"/>
    </row>
    <row r="536" spans="1:18" ht="12.75" customHeight="1" x14ac:dyDescent="0.2">
      <c r="A536" s="305">
        <v>323</v>
      </c>
      <c r="B536" s="419" t="s">
        <v>33</v>
      </c>
      <c r="C536" s="525">
        <v>25000</v>
      </c>
      <c r="D536" s="873">
        <v>0</v>
      </c>
      <c r="E536" s="873">
        <f t="shared" si="86"/>
        <v>25000</v>
      </c>
      <c r="F536" s="613"/>
      <c r="G536" s="613"/>
      <c r="H536" s="603"/>
      <c r="I536" s="603"/>
      <c r="J536" s="604"/>
      <c r="K536" s="98"/>
      <c r="L536" s="98"/>
      <c r="M536" s="98"/>
      <c r="N536" s="98"/>
      <c r="O536" s="98"/>
      <c r="P536" s="98"/>
      <c r="Q536" s="98"/>
      <c r="R536" s="46"/>
    </row>
    <row r="537" spans="1:18" ht="12.75" customHeight="1" x14ac:dyDescent="0.2">
      <c r="A537" s="351" t="s">
        <v>313</v>
      </c>
      <c r="B537" s="487" t="s">
        <v>232</v>
      </c>
      <c r="C537" s="560">
        <v>20000</v>
      </c>
      <c r="D537" s="908">
        <v>0</v>
      </c>
      <c r="E537" s="908">
        <f t="shared" si="86"/>
        <v>20000</v>
      </c>
      <c r="F537" s="592">
        <v>20000</v>
      </c>
      <c r="G537" s="592">
        <v>20000</v>
      </c>
      <c r="H537" s="637">
        <f>F537/C537</f>
        <v>1</v>
      </c>
      <c r="I537" s="637">
        <f>G537/F537</f>
        <v>1</v>
      </c>
      <c r="J537" s="638">
        <f>G537/C537</f>
        <v>1</v>
      </c>
      <c r="K537" s="98"/>
      <c r="L537" s="98"/>
      <c r="M537" s="98"/>
      <c r="N537" s="98"/>
      <c r="O537" s="98"/>
      <c r="P537" s="98"/>
      <c r="Q537" s="98"/>
      <c r="R537" s="46"/>
    </row>
    <row r="538" spans="1:18" ht="12.75" customHeight="1" x14ac:dyDescent="0.2">
      <c r="A538" s="352"/>
      <c r="B538" s="485" t="s">
        <v>321</v>
      </c>
      <c r="C538" s="560">
        <v>0</v>
      </c>
      <c r="D538" s="908"/>
      <c r="E538" s="908">
        <f t="shared" si="86"/>
        <v>0</v>
      </c>
      <c r="F538" s="587"/>
      <c r="G538" s="587"/>
      <c r="H538" s="590"/>
      <c r="I538" s="590"/>
      <c r="J538" s="591"/>
      <c r="K538" s="98"/>
      <c r="L538" s="98"/>
      <c r="M538" s="98"/>
      <c r="N538" s="98"/>
      <c r="O538" s="98"/>
      <c r="P538" s="98"/>
      <c r="Q538" s="98"/>
      <c r="R538" s="46"/>
    </row>
    <row r="539" spans="1:18" ht="15" customHeight="1" x14ac:dyDescent="0.2">
      <c r="A539" s="353" t="s">
        <v>116</v>
      </c>
      <c r="B539" s="486" t="s">
        <v>128</v>
      </c>
      <c r="C539" s="561"/>
      <c r="D539" s="909"/>
      <c r="E539" s="909"/>
      <c r="F539" s="602"/>
      <c r="G539" s="602"/>
      <c r="H539" s="603"/>
      <c r="I539" s="603"/>
      <c r="J539" s="604"/>
      <c r="K539" s="98"/>
      <c r="L539" s="98"/>
      <c r="M539" s="98"/>
      <c r="N539" s="98"/>
      <c r="O539" s="98"/>
      <c r="P539" s="98"/>
      <c r="Q539" s="98"/>
      <c r="R539" s="46"/>
    </row>
    <row r="540" spans="1:18" ht="15" customHeight="1" x14ac:dyDescent="0.2">
      <c r="A540" s="266">
        <v>3</v>
      </c>
      <c r="B540" s="420" t="s">
        <v>68</v>
      </c>
      <c r="C540" s="507">
        <v>20000</v>
      </c>
      <c r="D540" s="855">
        <v>0</v>
      </c>
      <c r="E540" s="855">
        <f t="shared" si="86"/>
        <v>20000</v>
      </c>
      <c r="F540" s="620">
        <f t="shared" ref="F540:G542" si="88">F541</f>
        <v>0</v>
      </c>
      <c r="G540" s="620">
        <f t="shared" si="88"/>
        <v>0</v>
      </c>
      <c r="H540" s="639">
        <f>F540/C540</f>
        <v>0</v>
      </c>
      <c r="I540" s="639">
        <v>0</v>
      </c>
      <c r="J540" s="640">
        <f>G540/C540</f>
        <v>0</v>
      </c>
      <c r="K540" s="98"/>
      <c r="L540" s="98"/>
      <c r="M540" s="98"/>
      <c r="N540" s="98"/>
      <c r="O540" s="98"/>
      <c r="P540" s="98"/>
      <c r="Q540" s="98"/>
      <c r="R540" s="46"/>
    </row>
    <row r="541" spans="1:18" ht="12.75" customHeight="1" x14ac:dyDescent="0.2">
      <c r="A541" s="267">
        <v>32</v>
      </c>
      <c r="B541" s="421" t="s">
        <v>30</v>
      </c>
      <c r="C541" s="508">
        <v>20000</v>
      </c>
      <c r="D541" s="856">
        <v>0</v>
      </c>
      <c r="E541" s="856">
        <f t="shared" si="86"/>
        <v>20000</v>
      </c>
      <c r="F541" s="621">
        <f t="shared" si="88"/>
        <v>0</v>
      </c>
      <c r="G541" s="621">
        <f t="shared" si="88"/>
        <v>0</v>
      </c>
      <c r="H541" s="641">
        <f>F541/C541</f>
        <v>0</v>
      </c>
      <c r="I541" s="641">
        <v>0</v>
      </c>
      <c r="J541" s="642">
        <f>G541/C541</f>
        <v>0</v>
      </c>
      <c r="K541" s="98"/>
      <c r="L541" s="98"/>
      <c r="M541" s="98"/>
      <c r="N541" s="98"/>
      <c r="O541" s="98"/>
      <c r="P541" s="98"/>
      <c r="Q541" s="98"/>
      <c r="R541" s="46"/>
    </row>
    <row r="542" spans="1:18" ht="12.75" customHeight="1" x14ac:dyDescent="0.2">
      <c r="A542" s="295">
        <v>323</v>
      </c>
      <c r="B542" s="426" t="s">
        <v>33</v>
      </c>
      <c r="C542" s="524">
        <v>20000</v>
      </c>
      <c r="D542" s="872">
        <v>0</v>
      </c>
      <c r="E542" s="872">
        <f t="shared" si="86"/>
        <v>20000</v>
      </c>
      <c r="F542" s="610">
        <f t="shared" si="88"/>
        <v>0</v>
      </c>
      <c r="G542" s="610">
        <f t="shared" si="88"/>
        <v>0</v>
      </c>
      <c r="H542" s="611">
        <f>F542/C542</f>
        <v>0</v>
      </c>
      <c r="I542" s="611">
        <v>0</v>
      </c>
      <c r="J542" s="612">
        <f>G542/C542</f>
        <v>0</v>
      </c>
      <c r="K542" s="98"/>
      <c r="L542" s="98"/>
      <c r="M542" s="98"/>
      <c r="N542" s="98"/>
      <c r="O542" s="98"/>
      <c r="P542" s="98"/>
      <c r="Q542" s="98"/>
      <c r="R542" s="46"/>
    </row>
    <row r="543" spans="1:18" ht="12.75" customHeight="1" x14ac:dyDescent="0.2">
      <c r="A543" s="305">
        <v>323</v>
      </c>
      <c r="B543" s="419" t="s">
        <v>33</v>
      </c>
      <c r="C543" s="525">
        <v>20000</v>
      </c>
      <c r="D543" s="873">
        <v>0</v>
      </c>
      <c r="E543" s="873">
        <f t="shared" si="86"/>
        <v>20000</v>
      </c>
      <c r="F543" s="613"/>
      <c r="G543" s="613"/>
      <c r="H543" s="603"/>
      <c r="I543" s="603"/>
      <c r="J543" s="604"/>
      <c r="K543" s="98"/>
      <c r="L543" s="98"/>
      <c r="M543" s="98"/>
      <c r="N543" s="98"/>
      <c r="O543" s="98"/>
      <c r="P543" s="98"/>
      <c r="Q543" s="98"/>
      <c r="R543" s="46"/>
    </row>
    <row r="544" spans="1:18" ht="12.75" customHeight="1" x14ac:dyDescent="0.2">
      <c r="A544" s="354" t="s">
        <v>382</v>
      </c>
      <c r="B544" s="485" t="s">
        <v>255</v>
      </c>
      <c r="C544" s="560">
        <v>15000</v>
      </c>
      <c r="D544" s="908">
        <v>0</v>
      </c>
      <c r="E544" s="908">
        <f t="shared" si="86"/>
        <v>15000</v>
      </c>
      <c r="F544" s="592">
        <v>12000</v>
      </c>
      <c r="G544" s="592">
        <v>15000</v>
      </c>
      <c r="H544" s="637">
        <f>F544/C544</f>
        <v>0.8</v>
      </c>
      <c r="I544" s="637">
        <f>G544/F544</f>
        <v>1.25</v>
      </c>
      <c r="J544" s="638">
        <f>G544/C544</f>
        <v>1</v>
      </c>
      <c r="K544" s="98"/>
      <c r="L544" s="98"/>
      <c r="M544" s="98"/>
      <c r="N544" s="98"/>
      <c r="O544" s="98"/>
      <c r="P544" s="98"/>
      <c r="Q544" s="98"/>
      <c r="R544" s="46"/>
    </row>
    <row r="545" spans="1:18" ht="12.75" customHeight="1" x14ac:dyDescent="0.2">
      <c r="A545" s="355"/>
      <c r="B545" s="485" t="s">
        <v>321</v>
      </c>
      <c r="C545" s="560">
        <v>0</v>
      </c>
      <c r="D545" s="908"/>
      <c r="E545" s="908">
        <f t="shared" si="86"/>
        <v>0</v>
      </c>
      <c r="F545" s="587"/>
      <c r="G545" s="587"/>
      <c r="H545" s="590"/>
      <c r="I545" s="590"/>
      <c r="J545" s="591"/>
      <c r="K545" s="98"/>
      <c r="L545" s="98"/>
      <c r="M545" s="98"/>
      <c r="N545" s="98"/>
      <c r="O545" s="98"/>
      <c r="P545" s="98"/>
      <c r="Q545" s="98"/>
      <c r="R545" s="46"/>
    </row>
    <row r="546" spans="1:18" ht="20.100000000000001" customHeight="1" x14ac:dyDescent="0.2">
      <c r="A546" s="356" t="s">
        <v>333</v>
      </c>
      <c r="B546" s="489" t="s">
        <v>128</v>
      </c>
      <c r="C546" s="563"/>
      <c r="D546" s="911"/>
      <c r="E546" s="911"/>
      <c r="F546" s="602"/>
      <c r="G546" s="602"/>
      <c r="H546" s="603"/>
      <c r="I546" s="603"/>
      <c r="J546" s="604"/>
      <c r="K546" s="98"/>
      <c r="L546" s="98"/>
      <c r="M546" s="98"/>
      <c r="N546" s="98"/>
      <c r="O546" s="98"/>
      <c r="P546" s="98"/>
      <c r="Q546" s="98"/>
      <c r="R546" s="46"/>
    </row>
    <row r="547" spans="1:18" ht="20.100000000000001" customHeight="1" x14ac:dyDescent="0.2">
      <c r="A547" s="274">
        <v>3</v>
      </c>
      <c r="B547" s="420" t="s">
        <v>68</v>
      </c>
      <c r="C547" s="523">
        <v>15000</v>
      </c>
      <c r="D547" s="871">
        <v>0</v>
      </c>
      <c r="E547" s="871">
        <f t="shared" si="86"/>
        <v>15000</v>
      </c>
      <c r="F547" s="620">
        <f t="shared" ref="F547:G549" si="89">F548</f>
        <v>0</v>
      </c>
      <c r="G547" s="620">
        <f t="shared" si="89"/>
        <v>0</v>
      </c>
      <c r="H547" s="639">
        <f>F547/C547</f>
        <v>0</v>
      </c>
      <c r="I547" s="639">
        <v>0</v>
      </c>
      <c r="J547" s="640">
        <f>G547/C547</f>
        <v>0</v>
      </c>
      <c r="K547" s="98"/>
      <c r="L547" s="98"/>
      <c r="M547" s="98"/>
      <c r="N547" s="98"/>
      <c r="O547" s="98"/>
      <c r="P547" s="98"/>
      <c r="Q547" s="98"/>
      <c r="R547" s="46"/>
    </row>
    <row r="548" spans="1:18" ht="15" customHeight="1" x14ac:dyDescent="0.2">
      <c r="A548" s="267">
        <v>32</v>
      </c>
      <c r="B548" s="421" t="s">
        <v>30</v>
      </c>
      <c r="C548" s="537">
        <v>15000</v>
      </c>
      <c r="D548" s="886">
        <v>0</v>
      </c>
      <c r="E548" s="886">
        <f t="shared" si="86"/>
        <v>15000</v>
      </c>
      <c r="F548" s="621">
        <f t="shared" si="89"/>
        <v>0</v>
      </c>
      <c r="G548" s="621">
        <f t="shared" si="89"/>
        <v>0</v>
      </c>
      <c r="H548" s="641">
        <f>F548/C548</f>
        <v>0</v>
      </c>
      <c r="I548" s="641">
        <v>0</v>
      </c>
      <c r="J548" s="642">
        <f>G548/C548</f>
        <v>0</v>
      </c>
      <c r="K548" s="98"/>
      <c r="L548" s="98"/>
      <c r="M548" s="98"/>
      <c r="N548" s="98"/>
      <c r="O548" s="98"/>
      <c r="P548" s="98"/>
      <c r="Q548" s="98"/>
      <c r="R548" s="46"/>
    </row>
    <row r="549" spans="1:18" ht="15" customHeight="1" x14ac:dyDescent="0.2">
      <c r="A549" s="300">
        <v>323</v>
      </c>
      <c r="B549" s="443" t="s">
        <v>33</v>
      </c>
      <c r="C549" s="538">
        <v>15000</v>
      </c>
      <c r="D549" s="887">
        <v>0</v>
      </c>
      <c r="E549" s="887">
        <f t="shared" si="86"/>
        <v>15000</v>
      </c>
      <c r="F549" s="610">
        <f t="shared" si="89"/>
        <v>0</v>
      </c>
      <c r="G549" s="610">
        <f t="shared" si="89"/>
        <v>0</v>
      </c>
      <c r="H549" s="611">
        <f>F549/C549</f>
        <v>0</v>
      </c>
      <c r="I549" s="611">
        <v>0</v>
      </c>
      <c r="J549" s="612">
        <f>G549/C549</f>
        <v>0</v>
      </c>
      <c r="K549" s="98"/>
      <c r="L549" s="98"/>
      <c r="M549" s="98"/>
      <c r="N549" s="98"/>
      <c r="O549" s="98"/>
      <c r="P549" s="98"/>
      <c r="Q549" s="98"/>
      <c r="R549" s="46"/>
    </row>
    <row r="550" spans="1:18" ht="12.75" customHeight="1" x14ac:dyDescent="0.2">
      <c r="A550" s="301">
        <v>323</v>
      </c>
      <c r="B550" s="444" t="s">
        <v>33</v>
      </c>
      <c r="C550" s="539">
        <v>15000</v>
      </c>
      <c r="D550" s="888">
        <v>0</v>
      </c>
      <c r="E550" s="888">
        <f t="shared" si="86"/>
        <v>15000</v>
      </c>
      <c r="F550" s="613"/>
      <c r="G550" s="613"/>
      <c r="H550" s="603"/>
      <c r="I550" s="603"/>
      <c r="J550" s="604"/>
      <c r="K550" s="98"/>
      <c r="L550" s="98"/>
      <c r="M550" s="98"/>
      <c r="N550" s="98"/>
      <c r="O550" s="98"/>
      <c r="P550" s="98"/>
      <c r="Q550" s="98"/>
      <c r="R550" s="46"/>
    </row>
    <row r="551" spans="1:18" ht="12.75" customHeight="1" x14ac:dyDescent="0.2">
      <c r="A551" s="354" t="s">
        <v>215</v>
      </c>
      <c r="B551" s="485" t="s">
        <v>430</v>
      </c>
      <c r="C551" s="560">
        <v>150000</v>
      </c>
      <c r="D551" s="908">
        <v>0</v>
      </c>
      <c r="E551" s="908">
        <f t="shared" si="86"/>
        <v>150000</v>
      </c>
      <c r="F551" s="592">
        <v>12000</v>
      </c>
      <c r="G551" s="592">
        <v>15000</v>
      </c>
      <c r="H551" s="637">
        <f>F551/C551</f>
        <v>0.08</v>
      </c>
      <c r="I551" s="637">
        <f>G551/F551</f>
        <v>1.25</v>
      </c>
      <c r="J551" s="638">
        <f>G551/C551</f>
        <v>0.1</v>
      </c>
      <c r="K551" s="98"/>
      <c r="L551" s="98"/>
      <c r="M551" s="98"/>
      <c r="N551" s="98"/>
      <c r="O551" s="98"/>
      <c r="P551" s="98"/>
      <c r="Q551" s="98"/>
      <c r="R551" s="46"/>
    </row>
    <row r="552" spans="1:18" ht="12.75" customHeight="1" x14ac:dyDescent="0.2">
      <c r="A552" s="355" t="s">
        <v>429</v>
      </c>
      <c r="B552" s="485" t="s">
        <v>321</v>
      </c>
      <c r="C552" s="560">
        <v>0</v>
      </c>
      <c r="D552" s="908"/>
      <c r="E552" s="908">
        <f t="shared" si="86"/>
        <v>0</v>
      </c>
      <c r="F552" s="587"/>
      <c r="G552" s="587"/>
      <c r="H552" s="590"/>
      <c r="I552" s="590"/>
      <c r="J552" s="591"/>
      <c r="K552" s="98"/>
      <c r="L552" s="98"/>
      <c r="M552" s="98"/>
      <c r="N552" s="98"/>
      <c r="O552" s="98"/>
      <c r="P552" s="98"/>
      <c r="Q552" s="98"/>
      <c r="R552" s="46"/>
    </row>
    <row r="553" spans="1:18" ht="12.75" customHeight="1" x14ac:dyDescent="0.2">
      <c r="A553" s="356" t="s">
        <v>333</v>
      </c>
      <c r="B553" s="489" t="s">
        <v>128</v>
      </c>
      <c r="C553" s="563"/>
      <c r="D553" s="911"/>
      <c r="E553" s="911"/>
      <c r="F553" s="602"/>
      <c r="G553" s="602"/>
      <c r="H553" s="603"/>
      <c r="I553" s="603"/>
      <c r="J553" s="604"/>
      <c r="K553" s="98"/>
      <c r="L553" s="98"/>
      <c r="M553" s="98"/>
      <c r="N553" s="98"/>
      <c r="O553" s="98"/>
      <c r="P553" s="98"/>
      <c r="Q553" s="98"/>
      <c r="R553" s="46"/>
    </row>
    <row r="554" spans="1:18" ht="12.75" customHeight="1" x14ac:dyDescent="0.2">
      <c r="A554" s="274">
        <v>4</v>
      </c>
      <c r="B554" s="420" t="s">
        <v>68</v>
      </c>
      <c r="C554" s="523">
        <v>150000</v>
      </c>
      <c r="D554" s="871">
        <v>0</v>
      </c>
      <c r="E554" s="871">
        <f t="shared" si="86"/>
        <v>150000</v>
      </c>
      <c r="F554" s="620">
        <f t="shared" ref="F554:G556" si="90">F555</f>
        <v>0</v>
      </c>
      <c r="G554" s="620">
        <f t="shared" si="90"/>
        <v>0</v>
      </c>
      <c r="H554" s="639">
        <f>F554/C554</f>
        <v>0</v>
      </c>
      <c r="I554" s="639">
        <v>0</v>
      </c>
      <c r="J554" s="640">
        <f>G554/C554</f>
        <v>0</v>
      </c>
      <c r="K554" s="98"/>
      <c r="L554" s="98"/>
      <c r="M554" s="98"/>
      <c r="N554" s="98"/>
      <c r="O554" s="98"/>
      <c r="P554" s="98"/>
      <c r="Q554" s="98"/>
      <c r="R554" s="46"/>
    </row>
    <row r="555" spans="1:18" ht="15" customHeight="1" x14ac:dyDescent="0.2">
      <c r="A555" s="267">
        <v>42</v>
      </c>
      <c r="B555" s="421" t="s">
        <v>30</v>
      </c>
      <c r="C555" s="537">
        <v>150000</v>
      </c>
      <c r="D555" s="886">
        <v>0</v>
      </c>
      <c r="E555" s="886">
        <f t="shared" si="86"/>
        <v>150000</v>
      </c>
      <c r="F555" s="621">
        <f t="shared" si="90"/>
        <v>0</v>
      </c>
      <c r="G555" s="621">
        <f t="shared" si="90"/>
        <v>0</v>
      </c>
      <c r="H555" s="641">
        <f>F555/C555</f>
        <v>0</v>
      </c>
      <c r="I555" s="641">
        <v>0</v>
      </c>
      <c r="J555" s="642">
        <f>G555/C555</f>
        <v>0</v>
      </c>
      <c r="K555" s="98"/>
      <c r="L555" s="98"/>
      <c r="M555" s="98"/>
      <c r="N555" s="98"/>
      <c r="O555" s="98"/>
      <c r="P555" s="98"/>
      <c r="Q555" s="98"/>
      <c r="R555" s="46"/>
    </row>
    <row r="556" spans="1:18" ht="15" customHeight="1" x14ac:dyDescent="0.2">
      <c r="A556" s="300">
        <v>422</v>
      </c>
      <c r="B556" s="443" t="s">
        <v>33</v>
      </c>
      <c r="C556" s="538">
        <v>150000</v>
      </c>
      <c r="D556" s="887">
        <v>0</v>
      </c>
      <c r="E556" s="887">
        <f t="shared" si="86"/>
        <v>150000</v>
      </c>
      <c r="F556" s="610">
        <f t="shared" si="90"/>
        <v>0</v>
      </c>
      <c r="G556" s="610">
        <f t="shared" si="90"/>
        <v>0</v>
      </c>
      <c r="H556" s="611">
        <f>F556/C556</f>
        <v>0</v>
      </c>
      <c r="I556" s="611">
        <v>0</v>
      </c>
      <c r="J556" s="612">
        <f>G556/C556</f>
        <v>0</v>
      </c>
      <c r="K556" s="98"/>
      <c r="L556" s="98"/>
      <c r="M556" s="98"/>
      <c r="N556" s="98"/>
      <c r="O556" s="98"/>
      <c r="P556" s="98"/>
      <c r="Q556" s="98"/>
      <c r="R556" s="46"/>
    </row>
    <row r="557" spans="1:18" ht="12.75" customHeight="1" x14ac:dyDescent="0.2">
      <c r="A557" s="301">
        <v>422</v>
      </c>
      <c r="B557" s="444" t="s">
        <v>33</v>
      </c>
      <c r="C557" s="539">
        <v>150000</v>
      </c>
      <c r="D557" s="888">
        <v>0</v>
      </c>
      <c r="E557" s="888">
        <f t="shared" si="86"/>
        <v>150000</v>
      </c>
      <c r="F557" s="613"/>
      <c r="G557" s="613"/>
      <c r="H557" s="603"/>
      <c r="I557" s="603"/>
      <c r="J557" s="604"/>
      <c r="K557" s="98"/>
      <c r="L557" s="98"/>
      <c r="M557" s="98"/>
      <c r="N557" s="98"/>
      <c r="O557" s="98"/>
      <c r="P557" s="98"/>
      <c r="Q557" s="98"/>
      <c r="R557" s="46"/>
    </row>
    <row r="558" spans="1:18" ht="12.75" customHeight="1" x14ac:dyDescent="0.2">
      <c r="A558" s="354" t="s">
        <v>215</v>
      </c>
      <c r="B558" s="485" t="s">
        <v>445</v>
      </c>
      <c r="C558" s="560">
        <v>10000</v>
      </c>
      <c r="D558" s="908">
        <v>0</v>
      </c>
      <c r="E558" s="908">
        <f t="shared" si="86"/>
        <v>10000</v>
      </c>
      <c r="F558" s="592">
        <f>F561</f>
        <v>0</v>
      </c>
      <c r="G558" s="592">
        <f>G561</f>
        <v>0</v>
      </c>
      <c r="H558" s="637">
        <f>F558/C558</f>
        <v>0</v>
      </c>
      <c r="I558" s="637">
        <v>0</v>
      </c>
      <c r="J558" s="638">
        <f>G558/C558</f>
        <v>0</v>
      </c>
      <c r="K558" s="98"/>
      <c r="L558" s="98"/>
      <c r="M558" s="98"/>
      <c r="N558" s="98"/>
      <c r="O558" s="98"/>
      <c r="P558" s="98"/>
      <c r="Q558" s="98"/>
      <c r="R558" s="46"/>
    </row>
    <row r="559" spans="1:18" ht="12.75" customHeight="1" x14ac:dyDescent="0.2">
      <c r="A559" s="355" t="s">
        <v>444</v>
      </c>
      <c r="B559" s="485" t="s">
        <v>321</v>
      </c>
      <c r="C559" s="560">
        <v>0</v>
      </c>
      <c r="D559" s="908">
        <v>0</v>
      </c>
      <c r="E559" s="908">
        <f t="shared" si="86"/>
        <v>0</v>
      </c>
      <c r="F559" s="587"/>
      <c r="G559" s="587"/>
      <c r="H559" s="590"/>
      <c r="I559" s="590"/>
      <c r="J559" s="591"/>
      <c r="K559" s="98"/>
      <c r="L559" s="98"/>
      <c r="M559" s="98"/>
      <c r="N559" s="98"/>
      <c r="O559" s="98"/>
      <c r="P559" s="98"/>
      <c r="Q559" s="98"/>
      <c r="R559" s="46"/>
    </row>
    <row r="560" spans="1:18" ht="12.75" customHeight="1" x14ac:dyDescent="0.2">
      <c r="A560" s="356" t="s">
        <v>333</v>
      </c>
      <c r="B560" s="489" t="s">
        <v>128</v>
      </c>
      <c r="C560" s="563"/>
      <c r="D560" s="911"/>
      <c r="E560" s="911"/>
      <c r="F560" s="602"/>
      <c r="G560" s="602"/>
      <c r="H560" s="603"/>
      <c r="I560" s="603"/>
      <c r="J560" s="604"/>
      <c r="K560" s="98"/>
      <c r="L560" s="98"/>
      <c r="M560" s="98"/>
      <c r="N560" s="98"/>
      <c r="O560" s="98"/>
      <c r="P560" s="98"/>
      <c r="Q560" s="98"/>
      <c r="R560" s="46"/>
    </row>
    <row r="561" spans="1:18" ht="12.75" customHeight="1" x14ac:dyDescent="0.2">
      <c r="A561" s="274">
        <v>4</v>
      </c>
      <c r="B561" s="420" t="s">
        <v>68</v>
      </c>
      <c r="C561" s="523">
        <v>10000</v>
      </c>
      <c r="D561" s="871">
        <v>0</v>
      </c>
      <c r="E561" s="871">
        <f t="shared" si="86"/>
        <v>10000</v>
      </c>
      <c r="F561" s="620">
        <f t="shared" ref="F561:G563" si="91">F562</f>
        <v>0</v>
      </c>
      <c r="G561" s="620">
        <f t="shared" si="91"/>
        <v>0</v>
      </c>
      <c r="H561" s="639">
        <f>F561/C561</f>
        <v>0</v>
      </c>
      <c r="I561" s="639">
        <v>0</v>
      </c>
      <c r="J561" s="640">
        <f>G561/C561</f>
        <v>0</v>
      </c>
      <c r="K561" s="98"/>
      <c r="L561" s="98"/>
      <c r="M561" s="98"/>
      <c r="N561" s="98"/>
      <c r="O561" s="98"/>
      <c r="P561" s="98"/>
      <c r="Q561" s="98"/>
      <c r="R561" s="46"/>
    </row>
    <row r="562" spans="1:18" ht="15" customHeight="1" x14ac:dyDescent="0.2">
      <c r="A562" s="267">
        <v>42</v>
      </c>
      <c r="B562" s="421" t="s">
        <v>30</v>
      </c>
      <c r="C562" s="537">
        <v>10000</v>
      </c>
      <c r="D562" s="886">
        <v>0</v>
      </c>
      <c r="E562" s="886">
        <f t="shared" si="86"/>
        <v>10000</v>
      </c>
      <c r="F562" s="621">
        <f t="shared" si="91"/>
        <v>0</v>
      </c>
      <c r="G562" s="621">
        <f t="shared" si="91"/>
        <v>0</v>
      </c>
      <c r="H562" s="641">
        <f>F562/C562</f>
        <v>0</v>
      </c>
      <c r="I562" s="641">
        <v>0</v>
      </c>
      <c r="J562" s="642">
        <f>G562/C562</f>
        <v>0</v>
      </c>
      <c r="K562" s="98"/>
      <c r="L562" s="98"/>
      <c r="M562" s="98"/>
      <c r="N562" s="98"/>
      <c r="O562" s="98"/>
      <c r="P562" s="98"/>
      <c r="Q562" s="98"/>
      <c r="R562" s="46"/>
    </row>
    <row r="563" spans="1:18" ht="15" customHeight="1" x14ac:dyDescent="0.2">
      <c r="A563" s="300">
        <v>422</v>
      </c>
      <c r="B563" s="443" t="s">
        <v>33</v>
      </c>
      <c r="C563" s="538">
        <v>10000</v>
      </c>
      <c r="D563" s="887">
        <v>0</v>
      </c>
      <c r="E563" s="887">
        <f t="shared" si="86"/>
        <v>10000</v>
      </c>
      <c r="F563" s="610">
        <f t="shared" si="91"/>
        <v>0</v>
      </c>
      <c r="G563" s="610">
        <f t="shared" si="91"/>
        <v>0</v>
      </c>
      <c r="H563" s="611">
        <f>F563/C563</f>
        <v>0</v>
      </c>
      <c r="I563" s="611">
        <v>0</v>
      </c>
      <c r="J563" s="612">
        <f>G563/C563</f>
        <v>0</v>
      </c>
      <c r="K563" s="98"/>
      <c r="L563" s="98"/>
      <c r="M563" s="98"/>
      <c r="N563" s="98"/>
      <c r="O563" s="98"/>
      <c r="P563" s="98"/>
      <c r="Q563" s="98"/>
      <c r="R563" s="46"/>
    </row>
    <row r="564" spans="1:18" ht="12.75" customHeight="1" x14ac:dyDescent="0.2">
      <c r="A564" s="301">
        <v>422</v>
      </c>
      <c r="B564" s="444" t="s">
        <v>33</v>
      </c>
      <c r="C564" s="539">
        <v>10000</v>
      </c>
      <c r="D564" s="888">
        <v>0</v>
      </c>
      <c r="E564" s="888">
        <f t="shared" si="86"/>
        <v>10000</v>
      </c>
      <c r="F564" s="613"/>
      <c r="G564" s="613"/>
      <c r="H564" s="603"/>
      <c r="I564" s="603"/>
      <c r="J564" s="604"/>
      <c r="K564" s="98"/>
      <c r="L564" s="98"/>
      <c r="M564" s="98"/>
      <c r="N564" s="98"/>
      <c r="O564" s="98"/>
      <c r="P564" s="98"/>
      <c r="Q564" s="98"/>
      <c r="R564" s="46"/>
    </row>
    <row r="565" spans="1:18" ht="12.75" customHeight="1" x14ac:dyDescent="0.2">
      <c r="A565" s="342"/>
      <c r="B565" s="472" t="s">
        <v>114</v>
      </c>
      <c r="C565" s="552">
        <v>0</v>
      </c>
      <c r="D565" s="901">
        <v>0</v>
      </c>
      <c r="E565" s="901">
        <f t="shared" si="86"/>
        <v>0</v>
      </c>
      <c r="F565" s="625"/>
      <c r="G565" s="625"/>
      <c r="H565" s="626"/>
      <c r="I565" s="626"/>
      <c r="J565" s="627"/>
      <c r="K565" s="98"/>
      <c r="L565" s="98"/>
      <c r="M565" s="98"/>
      <c r="N565" s="98"/>
      <c r="O565" s="98"/>
      <c r="P565" s="98"/>
      <c r="Q565" s="98"/>
      <c r="R565" s="46"/>
    </row>
    <row r="566" spans="1:18" ht="12.75" customHeight="1" x14ac:dyDescent="0.2">
      <c r="A566" s="971" t="s">
        <v>157</v>
      </c>
      <c r="B566" s="972"/>
      <c r="C566" s="543">
        <v>40000</v>
      </c>
      <c r="D566" s="892">
        <v>0</v>
      </c>
      <c r="E566" s="892">
        <f t="shared" si="86"/>
        <v>40000</v>
      </c>
      <c r="F566" s="586">
        <f>F567</f>
        <v>50000</v>
      </c>
      <c r="G566" s="586">
        <f>G567</f>
        <v>100000</v>
      </c>
      <c r="H566" s="643">
        <f>F566/C566</f>
        <v>1.25</v>
      </c>
      <c r="I566" s="643">
        <f>G566/F566</f>
        <v>2</v>
      </c>
      <c r="J566" s="644">
        <f>G566/C566</f>
        <v>2.5</v>
      </c>
      <c r="K566" s="98"/>
      <c r="L566" s="98"/>
      <c r="M566" s="98"/>
      <c r="N566" s="98"/>
      <c r="O566" s="98"/>
      <c r="P566" s="98"/>
      <c r="Q566" s="98"/>
      <c r="R566" s="46"/>
    </row>
    <row r="567" spans="1:18" ht="12.75" customHeight="1" x14ac:dyDescent="0.2">
      <c r="A567" s="357" t="s">
        <v>233</v>
      </c>
      <c r="B567" s="473" t="s">
        <v>234</v>
      </c>
      <c r="C567" s="544">
        <v>40000</v>
      </c>
      <c r="D567" s="893">
        <v>0</v>
      </c>
      <c r="E567" s="893">
        <f t="shared" si="86"/>
        <v>40000</v>
      </c>
      <c r="F567" s="588">
        <v>50000</v>
      </c>
      <c r="G567" s="588">
        <v>100000</v>
      </c>
      <c r="H567" s="637">
        <f>F567/C567</f>
        <v>1.25</v>
      </c>
      <c r="I567" s="637">
        <f>G567/F567</f>
        <v>2</v>
      </c>
      <c r="J567" s="638">
        <f>G567/C567</f>
        <v>2.5</v>
      </c>
      <c r="K567" s="98"/>
      <c r="L567" s="98"/>
      <c r="M567" s="98"/>
      <c r="N567" s="98"/>
      <c r="O567" s="98"/>
      <c r="P567" s="98"/>
      <c r="Q567" s="98"/>
      <c r="R567" s="46"/>
    </row>
    <row r="568" spans="1:18" ht="12.75" customHeight="1" x14ac:dyDescent="0.2">
      <c r="A568" s="358"/>
      <c r="B568" s="490" t="s">
        <v>334</v>
      </c>
      <c r="C568" s="564">
        <v>0</v>
      </c>
      <c r="D568" s="912"/>
      <c r="E568" s="912">
        <f t="shared" si="86"/>
        <v>0</v>
      </c>
      <c r="F568" s="587"/>
      <c r="G568" s="587"/>
      <c r="H568" s="590"/>
      <c r="I568" s="590"/>
      <c r="J568" s="591"/>
      <c r="K568" s="98"/>
      <c r="L568" s="98"/>
      <c r="M568" s="98"/>
      <c r="N568" s="98"/>
      <c r="O568" s="98"/>
      <c r="P568" s="98"/>
      <c r="Q568" s="98"/>
      <c r="R568" s="46"/>
    </row>
    <row r="569" spans="1:18" x14ac:dyDescent="0.2">
      <c r="A569" s="359" t="s">
        <v>107</v>
      </c>
      <c r="B569" s="491" t="s">
        <v>128</v>
      </c>
      <c r="C569" s="565"/>
      <c r="D569" s="913"/>
      <c r="E569" s="913"/>
      <c r="F569" s="602"/>
      <c r="G569" s="602"/>
      <c r="H569" s="603"/>
      <c r="I569" s="603"/>
      <c r="J569" s="604"/>
      <c r="K569" s="98"/>
      <c r="L569" s="98"/>
      <c r="M569" s="98"/>
      <c r="N569" s="98"/>
      <c r="O569" s="98"/>
      <c r="P569" s="98"/>
      <c r="Q569" s="98"/>
      <c r="R569" s="46"/>
    </row>
    <row r="570" spans="1:18" x14ac:dyDescent="0.2">
      <c r="A570" s="266">
        <v>3</v>
      </c>
      <c r="B570" s="420" t="s">
        <v>68</v>
      </c>
      <c r="C570" s="566">
        <v>40000</v>
      </c>
      <c r="D570" s="914">
        <v>0</v>
      </c>
      <c r="E570" s="914">
        <f t="shared" si="86"/>
        <v>40000</v>
      </c>
      <c r="F570" s="620">
        <f t="shared" ref="F570:G572" si="92">F571</f>
        <v>0</v>
      </c>
      <c r="G570" s="620">
        <f t="shared" si="92"/>
        <v>0</v>
      </c>
      <c r="H570" s="639">
        <f>F570/C570</f>
        <v>0</v>
      </c>
      <c r="I570" s="639">
        <v>0</v>
      </c>
      <c r="J570" s="640">
        <f>G570/C570</f>
        <v>0</v>
      </c>
      <c r="K570" s="98"/>
      <c r="L570" s="98"/>
      <c r="M570" s="98"/>
      <c r="N570" s="98"/>
      <c r="O570" s="98"/>
      <c r="P570" s="98"/>
      <c r="Q570" s="98"/>
      <c r="R570" s="46"/>
    </row>
    <row r="571" spans="1:18" ht="12.75" customHeight="1" x14ac:dyDescent="0.2">
      <c r="A571" s="267">
        <v>38</v>
      </c>
      <c r="B571" s="421" t="s">
        <v>38</v>
      </c>
      <c r="C571" s="567">
        <v>40000</v>
      </c>
      <c r="D571" s="915">
        <v>0</v>
      </c>
      <c r="E571" s="915">
        <f t="shared" si="86"/>
        <v>40000</v>
      </c>
      <c r="F571" s="621">
        <f t="shared" si="92"/>
        <v>0</v>
      </c>
      <c r="G571" s="621">
        <f t="shared" si="92"/>
        <v>0</v>
      </c>
      <c r="H571" s="641">
        <f>F571/C571</f>
        <v>0</v>
      </c>
      <c r="I571" s="641">
        <v>0</v>
      </c>
      <c r="J571" s="642">
        <f>G571/C571</f>
        <v>0</v>
      </c>
      <c r="K571" s="98"/>
      <c r="L571" s="98"/>
      <c r="M571" s="98"/>
      <c r="N571" s="98"/>
      <c r="O571" s="98"/>
      <c r="P571" s="98"/>
      <c r="Q571" s="98"/>
      <c r="R571" s="46"/>
    </row>
    <row r="572" spans="1:18" ht="12.75" customHeight="1" x14ac:dyDescent="0.2">
      <c r="A572" s="300">
        <v>381</v>
      </c>
      <c r="B572" s="443" t="s">
        <v>70</v>
      </c>
      <c r="C572" s="538">
        <v>40000</v>
      </c>
      <c r="D572" s="887">
        <v>0</v>
      </c>
      <c r="E572" s="887">
        <f t="shared" si="86"/>
        <v>40000</v>
      </c>
      <c r="F572" s="610">
        <f t="shared" si="92"/>
        <v>0</v>
      </c>
      <c r="G572" s="610">
        <f t="shared" si="92"/>
        <v>0</v>
      </c>
      <c r="H572" s="611">
        <f>F572/C572</f>
        <v>0</v>
      </c>
      <c r="I572" s="611">
        <v>0</v>
      </c>
      <c r="J572" s="612">
        <f>G572/C572</f>
        <v>0</v>
      </c>
      <c r="K572" s="98"/>
      <c r="L572" s="98"/>
      <c r="M572" s="98"/>
      <c r="N572" s="98"/>
      <c r="O572" s="98"/>
      <c r="P572" s="98"/>
      <c r="Q572" s="98"/>
      <c r="R572" s="46"/>
    </row>
    <row r="573" spans="1:18" ht="12.75" customHeight="1" x14ac:dyDescent="0.2">
      <c r="A573" s="301">
        <v>381</v>
      </c>
      <c r="B573" s="444" t="s">
        <v>70</v>
      </c>
      <c r="C573" s="539">
        <v>40000</v>
      </c>
      <c r="D573" s="888">
        <v>0</v>
      </c>
      <c r="E573" s="888">
        <f t="shared" si="86"/>
        <v>40000</v>
      </c>
      <c r="F573" s="613"/>
      <c r="G573" s="613"/>
      <c r="H573" s="603"/>
      <c r="I573" s="603"/>
      <c r="J573" s="604"/>
      <c r="K573" s="98"/>
      <c r="L573" s="98"/>
      <c r="M573" s="98"/>
      <c r="N573" s="98"/>
      <c r="O573" s="98"/>
      <c r="P573" s="98"/>
      <c r="Q573" s="98"/>
      <c r="R573" s="46"/>
    </row>
    <row r="574" spans="1:18" ht="12.75" customHeight="1" x14ac:dyDescent="0.2">
      <c r="A574" s="360" t="s">
        <v>158</v>
      </c>
      <c r="B574" s="492"/>
      <c r="C574" s="568">
        <v>35000</v>
      </c>
      <c r="D574" s="916">
        <v>0</v>
      </c>
      <c r="E574" s="916">
        <f t="shared" si="86"/>
        <v>35000</v>
      </c>
      <c r="F574" s="586">
        <f>F575+F583</f>
        <v>20000</v>
      </c>
      <c r="G574" s="586">
        <f>G575+G583</f>
        <v>35000</v>
      </c>
      <c r="H574" s="643">
        <f>F574/C574</f>
        <v>0.5714285714285714</v>
      </c>
      <c r="I574" s="643">
        <f>G574/F574</f>
        <v>1.75</v>
      </c>
      <c r="J574" s="644">
        <f>G574/C574</f>
        <v>1</v>
      </c>
      <c r="K574" s="98"/>
      <c r="L574" s="98"/>
      <c r="M574" s="98"/>
      <c r="N574" s="98"/>
      <c r="O574" s="98"/>
      <c r="P574" s="98"/>
      <c r="Q574" s="98"/>
      <c r="R574" s="46"/>
    </row>
    <row r="575" spans="1:18" ht="12.75" customHeight="1" x14ac:dyDescent="0.2">
      <c r="A575" s="361" t="s">
        <v>236</v>
      </c>
      <c r="B575" s="487" t="s">
        <v>235</v>
      </c>
      <c r="C575" s="560">
        <v>30000</v>
      </c>
      <c r="D575" s="908">
        <v>0</v>
      </c>
      <c r="E575" s="908">
        <f t="shared" si="86"/>
        <v>30000</v>
      </c>
      <c r="F575" s="588">
        <v>20000</v>
      </c>
      <c r="G575" s="588">
        <v>30000</v>
      </c>
      <c r="H575" s="637">
        <f>F575/C575</f>
        <v>0.66666666666666663</v>
      </c>
      <c r="I575" s="637">
        <f>G575/F575</f>
        <v>1.5</v>
      </c>
      <c r="J575" s="638">
        <f>G575/C575</f>
        <v>1</v>
      </c>
      <c r="K575" s="98"/>
      <c r="L575" s="98"/>
      <c r="M575" s="98"/>
      <c r="N575" s="98"/>
      <c r="O575" s="98"/>
      <c r="P575" s="98"/>
      <c r="Q575" s="98"/>
      <c r="R575" s="46"/>
    </row>
    <row r="576" spans="1:18" x14ac:dyDescent="0.2">
      <c r="A576" s="362"/>
      <c r="B576" s="485" t="s">
        <v>317</v>
      </c>
      <c r="C576" s="560">
        <v>0</v>
      </c>
      <c r="D576" s="908"/>
      <c r="E576" s="908">
        <f t="shared" si="86"/>
        <v>0</v>
      </c>
      <c r="F576" s="587"/>
      <c r="G576" s="587"/>
      <c r="H576" s="590"/>
      <c r="I576" s="590"/>
      <c r="J576" s="591"/>
      <c r="K576" s="98"/>
      <c r="L576" s="98"/>
      <c r="M576" s="98"/>
      <c r="N576" s="98"/>
      <c r="O576" s="98"/>
      <c r="P576" s="98"/>
      <c r="Q576" s="98"/>
      <c r="R576" s="46"/>
    </row>
    <row r="577" spans="1:18" x14ac:dyDescent="0.2">
      <c r="A577" s="363" t="s">
        <v>106</v>
      </c>
      <c r="B577" s="486" t="s">
        <v>128</v>
      </c>
      <c r="C577" s="569"/>
      <c r="D577" s="917"/>
      <c r="E577" s="917"/>
      <c r="F577" s="602"/>
      <c r="G577" s="602"/>
      <c r="H577" s="603"/>
      <c r="I577" s="603"/>
      <c r="J577" s="604"/>
      <c r="K577" s="98"/>
      <c r="L577" s="98"/>
      <c r="M577" s="98"/>
      <c r="N577" s="98"/>
      <c r="O577" s="98"/>
      <c r="P577" s="98"/>
      <c r="Q577" s="98"/>
      <c r="R577" s="46"/>
    </row>
    <row r="578" spans="1:18" ht="12.75" customHeight="1" x14ac:dyDescent="0.2">
      <c r="A578" s="266">
        <v>3</v>
      </c>
      <c r="B578" s="420" t="s">
        <v>68</v>
      </c>
      <c r="C578" s="554">
        <v>30000</v>
      </c>
      <c r="D578" s="903">
        <v>0</v>
      </c>
      <c r="E578" s="903">
        <f t="shared" si="86"/>
        <v>30000</v>
      </c>
      <c r="F578" s="620">
        <f t="shared" ref="F578:G579" si="93">F579</f>
        <v>0</v>
      </c>
      <c r="G578" s="620">
        <f t="shared" si="93"/>
        <v>0</v>
      </c>
      <c r="H578" s="639">
        <f>F578/C578</f>
        <v>0</v>
      </c>
      <c r="I578" s="639">
        <v>0</v>
      </c>
      <c r="J578" s="640">
        <f>G578/C578</f>
        <v>0</v>
      </c>
      <c r="K578" s="98"/>
      <c r="L578" s="98"/>
      <c r="M578" s="98"/>
      <c r="N578" s="98"/>
      <c r="O578" s="98"/>
      <c r="P578" s="98"/>
      <c r="Q578" s="98"/>
      <c r="R578" s="46"/>
    </row>
    <row r="579" spans="1:18" ht="12.75" customHeight="1" x14ac:dyDescent="0.2">
      <c r="A579" s="267">
        <v>38</v>
      </c>
      <c r="B579" s="421" t="s">
        <v>38</v>
      </c>
      <c r="C579" s="555">
        <v>30000</v>
      </c>
      <c r="D579" s="904">
        <v>0</v>
      </c>
      <c r="E579" s="904">
        <f t="shared" si="86"/>
        <v>30000</v>
      </c>
      <c r="F579" s="621">
        <f t="shared" si="93"/>
        <v>0</v>
      </c>
      <c r="G579" s="621">
        <f t="shared" si="93"/>
        <v>0</v>
      </c>
      <c r="H579" s="641">
        <f>F579/C579</f>
        <v>0</v>
      </c>
      <c r="I579" s="641">
        <v>0</v>
      </c>
      <c r="J579" s="642">
        <f>G579/C579</f>
        <v>0</v>
      </c>
      <c r="K579" s="98"/>
      <c r="L579" s="98"/>
      <c r="M579" s="98"/>
      <c r="N579" s="98"/>
      <c r="O579" s="98"/>
      <c r="P579" s="98"/>
      <c r="Q579" s="98"/>
      <c r="R579" s="46"/>
    </row>
    <row r="580" spans="1:18" ht="12.75" customHeight="1" x14ac:dyDescent="0.2">
      <c r="A580" s="300">
        <v>381</v>
      </c>
      <c r="B580" s="443" t="s">
        <v>70</v>
      </c>
      <c r="C580" s="538">
        <v>30000</v>
      </c>
      <c r="D580" s="887">
        <v>0</v>
      </c>
      <c r="E580" s="887">
        <f t="shared" si="86"/>
        <v>30000</v>
      </c>
      <c r="F580" s="610">
        <f>F14+F582</f>
        <v>0</v>
      </c>
      <c r="G580" s="610">
        <f>G581+G582</f>
        <v>0</v>
      </c>
      <c r="H580" s="611">
        <f>F580/C580</f>
        <v>0</v>
      </c>
      <c r="I580" s="611">
        <v>0</v>
      </c>
      <c r="J580" s="612">
        <f>G580/C580</f>
        <v>0</v>
      </c>
      <c r="K580" s="98"/>
      <c r="L580" s="98"/>
      <c r="M580" s="98"/>
      <c r="N580" s="98"/>
      <c r="O580" s="98"/>
      <c r="P580" s="98"/>
      <c r="Q580" s="98"/>
      <c r="R580" s="46"/>
    </row>
    <row r="581" spans="1:18" ht="12.75" customHeight="1" x14ac:dyDescent="0.2">
      <c r="A581" s="781">
        <v>381</v>
      </c>
      <c r="B581" s="444" t="s">
        <v>70</v>
      </c>
      <c r="C581" s="782">
        <v>25000</v>
      </c>
      <c r="D581" s="782">
        <v>0</v>
      </c>
      <c r="E581" s="782">
        <f t="shared" si="86"/>
        <v>25000</v>
      </c>
      <c r="F581" s="783"/>
      <c r="G581" s="783"/>
      <c r="H581" s="784"/>
      <c r="I581" s="784"/>
      <c r="J581" s="785"/>
      <c r="K581" s="98"/>
      <c r="L581" s="98"/>
      <c r="M581" s="98"/>
      <c r="N581" s="98"/>
      <c r="O581" s="98"/>
      <c r="P581" s="98"/>
      <c r="Q581" s="98"/>
      <c r="R581" s="46"/>
    </row>
    <row r="582" spans="1:18" ht="12.75" customHeight="1" x14ac:dyDescent="0.2">
      <c r="A582" s="301">
        <v>381</v>
      </c>
      <c r="B582" s="444" t="s">
        <v>436</v>
      </c>
      <c r="C582" s="539">
        <v>5000</v>
      </c>
      <c r="D582" s="888">
        <v>0</v>
      </c>
      <c r="E582" s="888">
        <f t="shared" si="86"/>
        <v>5000</v>
      </c>
      <c r="F582" s="613"/>
      <c r="G582" s="613"/>
      <c r="H582" s="603"/>
      <c r="I582" s="603"/>
      <c r="J582" s="604"/>
      <c r="K582" s="98"/>
      <c r="L582" s="98"/>
      <c r="M582" s="98"/>
      <c r="N582" s="98"/>
      <c r="O582" s="98"/>
      <c r="P582" s="98"/>
      <c r="Q582" s="98"/>
      <c r="R582" s="46"/>
    </row>
    <row r="583" spans="1:18" x14ac:dyDescent="0.2">
      <c r="A583" s="361" t="s">
        <v>350</v>
      </c>
      <c r="B583" s="487" t="s">
        <v>352</v>
      </c>
      <c r="C583" s="560">
        <v>5000</v>
      </c>
      <c r="D583" s="908">
        <v>0</v>
      </c>
      <c r="E583" s="908">
        <f t="shared" si="86"/>
        <v>5000</v>
      </c>
      <c r="F583" s="592">
        <f>F586</f>
        <v>0</v>
      </c>
      <c r="G583" s="592">
        <v>5000</v>
      </c>
      <c r="H583" s="637">
        <f>F583/C583</f>
        <v>0</v>
      </c>
      <c r="I583" s="637">
        <v>0</v>
      </c>
      <c r="J583" s="638">
        <f>G583/C583</f>
        <v>1</v>
      </c>
      <c r="K583" s="98"/>
      <c r="L583" s="98"/>
      <c r="M583" s="98"/>
      <c r="N583" s="98"/>
      <c r="O583" s="98"/>
      <c r="P583" s="98"/>
      <c r="Q583" s="98"/>
      <c r="R583" s="46"/>
    </row>
    <row r="584" spans="1:18" x14ac:dyDescent="0.2">
      <c r="A584" s="362"/>
      <c r="B584" s="485" t="s">
        <v>317</v>
      </c>
      <c r="C584" s="560">
        <v>0</v>
      </c>
      <c r="D584" s="908"/>
      <c r="E584" s="908">
        <f t="shared" si="86"/>
        <v>0</v>
      </c>
      <c r="F584" s="587"/>
      <c r="G584" s="587"/>
      <c r="H584" s="590"/>
      <c r="I584" s="590"/>
      <c r="J584" s="591"/>
      <c r="K584" s="98"/>
      <c r="L584" s="98"/>
      <c r="M584" s="98"/>
      <c r="N584" s="98"/>
      <c r="O584" s="98"/>
      <c r="P584" s="98"/>
      <c r="Q584" s="98"/>
      <c r="R584" s="46"/>
    </row>
    <row r="585" spans="1:18" ht="12.75" customHeight="1" x14ac:dyDescent="0.2">
      <c r="A585" s="363" t="s">
        <v>106</v>
      </c>
      <c r="B585" s="486" t="s">
        <v>128</v>
      </c>
      <c r="C585" s="569"/>
      <c r="D585" s="917"/>
      <c r="E585" s="917"/>
      <c r="F585" s="602"/>
      <c r="G585" s="602"/>
      <c r="H585" s="603"/>
      <c r="I585" s="603"/>
      <c r="J585" s="604"/>
      <c r="K585" s="98"/>
      <c r="L585" s="98"/>
      <c r="M585" s="98"/>
      <c r="N585" s="98"/>
      <c r="O585" s="98"/>
      <c r="P585" s="98"/>
      <c r="Q585" s="98"/>
      <c r="R585" s="46"/>
    </row>
    <row r="586" spans="1:18" ht="12.75" customHeight="1" x14ac:dyDescent="0.2">
      <c r="A586" s="266">
        <v>3</v>
      </c>
      <c r="B586" s="420" t="s">
        <v>68</v>
      </c>
      <c r="C586" s="554">
        <v>5000</v>
      </c>
      <c r="D586" s="903">
        <v>0</v>
      </c>
      <c r="E586" s="903">
        <f t="shared" si="86"/>
        <v>5000</v>
      </c>
      <c r="F586" s="620">
        <f>F587</f>
        <v>0</v>
      </c>
      <c r="G586" s="620">
        <f t="shared" ref="F586:G588" si="94">G587</f>
        <v>0</v>
      </c>
      <c r="H586" s="639">
        <f>F586/C586</f>
        <v>0</v>
      </c>
      <c r="I586" s="639">
        <v>0</v>
      </c>
      <c r="J586" s="640">
        <f>G586/C586</f>
        <v>0</v>
      </c>
      <c r="K586" s="98"/>
      <c r="L586" s="98"/>
      <c r="M586" s="98"/>
      <c r="N586" s="98"/>
      <c r="O586" s="98"/>
      <c r="P586" s="98"/>
      <c r="Q586" s="98"/>
      <c r="R586" s="46"/>
    </row>
    <row r="587" spans="1:18" ht="12.75" customHeight="1" x14ac:dyDescent="0.2">
      <c r="A587" s="267">
        <v>38</v>
      </c>
      <c r="B587" s="421" t="s">
        <v>38</v>
      </c>
      <c r="C587" s="555">
        <v>5000</v>
      </c>
      <c r="D587" s="904">
        <v>0</v>
      </c>
      <c r="E587" s="904">
        <f t="shared" si="86"/>
        <v>5000</v>
      </c>
      <c r="F587" s="621">
        <f t="shared" si="94"/>
        <v>0</v>
      </c>
      <c r="G587" s="621">
        <f t="shared" si="94"/>
        <v>0</v>
      </c>
      <c r="H587" s="641">
        <f>F587/C587</f>
        <v>0</v>
      </c>
      <c r="I587" s="641">
        <v>0</v>
      </c>
      <c r="J587" s="642">
        <f>G587/C587</f>
        <v>0</v>
      </c>
      <c r="K587" s="98"/>
      <c r="L587" s="98"/>
      <c r="M587" s="98"/>
      <c r="N587" s="98"/>
      <c r="O587" s="98"/>
      <c r="P587" s="98"/>
      <c r="Q587" s="98"/>
      <c r="R587" s="46"/>
    </row>
    <row r="588" spans="1:18" ht="12.75" customHeight="1" x14ac:dyDescent="0.2">
      <c r="A588" s="300">
        <v>381</v>
      </c>
      <c r="B588" s="443" t="s">
        <v>70</v>
      </c>
      <c r="C588" s="538">
        <v>5000</v>
      </c>
      <c r="D588" s="887">
        <v>0</v>
      </c>
      <c r="E588" s="887">
        <f t="shared" si="86"/>
        <v>5000</v>
      </c>
      <c r="F588" s="610">
        <f t="shared" si="94"/>
        <v>0</v>
      </c>
      <c r="G588" s="610">
        <f t="shared" si="94"/>
        <v>0</v>
      </c>
      <c r="H588" s="611">
        <f>F588/C588</f>
        <v>0</v>
      </c>
      <c r="I588" s="611">
        <v>0</v>
      </c>
      <c r="J588" s="612">
        <f>G588/C588</f>
        <v>0</v>
      </c>
      <c r="K588" s="98"/>
      <c r="L588" s="98"/>
      <c r="M588" s="98"/>
      <c r="N588" s="98"/>
      <c r="O588" s="98"/>
      <c r="P588" s="98"/>
      <c r="Q588" s="98"/>
      <c r="R588" s="46"/>
    </row>
    <row r="589" spans="1:18" ht="12.75" customHeight="1" x14ac:dyDescent="0.2">
      <c r="A589" s="301">
        <v>381</v>
      </c>
      <c r="B589" s="444" t="s">
        <v>70</v>
      </c>
      <c r="C589" s="539">
        <v>5000</v>
      </c>
      <c r="D589" s="888">
        <v>0</v>
      </c>
      <c r="E589" s="888">
        <f t="shared" si="86"/>
        <v>5000</v>
      </c>
      <c r="F589" s="602"/>
      <c r="G589" s="602"/>
      <c r="H589" s="603"/>
      <c r="I589" s="603"/>
      <c r="J589" s="604"/>
      <c r="K589" s="98"/>
      <c r="L589" s="98"/>
      <c r="M589" s="98"/>
      <c r="N589" s="98"/>
      <c r="O589" s="98"/>
      <c r="P589" s="98"/>
      <c r="Q589" s="98"/>
      <c r="R589" s="46"/>
    </row>
    <row r="590" spans="1:18" x14ac:dyDescent="0.2">
      <c r="A590" s="364"/>
      <c r="B590" s="493" t="s">
        <v>278</v>
      </c>
      <c r="C590" s="552"/>
      <c r="D590" s="901"/>
      <c r="E590" s="901"/>
      <c r="F590" s="625"/>
      <c r="G590" s="625"/>
      <c r="H590" s="626"/>
      <c r="I590" s="626"/>
      <c r="J590" s="627"/>
      <c r="K590" s="98"/>
      <c r="L590" s="98"/>
      <c r="M590" s="98"/>
      <c r="N590" s="98"/>
      <c r="O590" s="98"/>
      <c r="P590" s="98"/>
      <c r="Q590" s="98"/>
      <c r="R590" s="46"/>
    </row>
    <row r="591" spans="1:18" x14ac:dyDescent="0.2">
      <c r="A591" s="348" t="s">
        <v>159</v>
      </c>
      <c r="B591" s="201"/>
      <c r="C591" s="530">
        <v>83000</v>
      </c>
      <c r="D591" s="879">
        <v>0</v>
      </c>
      <c r="E591" s="879">
        <f t="shared" si="86"/>
        <v>83000</v>
      </c>
      <c r="F591" s="586">
        <f>F592+F599+F606+F613+F620+F627+F635</f>
        <v>83000</v>
      </c>
      <c r="G591" s="586">
        <f>G592+G599+G606+G613+G620+G627+G635</f>
        <v>83000</v>
      </c>
      <c r="H591" s="643">
        <f>F591/C591</f>
        <v>1</v>
      </c>
      <c r="I591" s="643">
        <f>G591/F591</f>
        <v>1</v>
      </c>
      <c r="J591" s="644">
        <f>G591/C591</f>
        <v>1</v>
      </c>
      <c r="K591" s="98"/>
      <c r="L591" s="98"/>
      <c r="M591" s="98"/>
      <c r="N591" s="98"/>
      <c r="O591" s="98"/>
      <c r="P591" s="98"/>
      <c r="Q591" s="98"/>
      <c r="R591" s="46"/>
    </row>
    <row r="592" spans="1:18" ht="15" customHeight="1" x14ac:dyDescent="0.2">
      <c r="A592" s="351" t="s">
        <v>237</v>
      </c>
      <c r="B592" s="487" t="s">
        <v>238</v>
      </c>
      <c r="C592" s="560">
        <v>15000</v>
      </c>
      <c r="D592" s="908">
        <v>0</v>
      </c>
      <c r="E592" s="908">
        <f t="shared" si="86"/>
        <v>15000</v>
      </c>
      <c r="F592" s="588">
        <v>15000</v>
      </c>
      <c r="G592" s="588">
        <v>15000</v>
      </c>
      <c r="H592" s="637">
        <f>F592/C592</f>
        <v>1</v>
      </c>
      <c r="I592" s="637">
        <f>G592/F592</f>
        <v>1</v>
      </c>
      <c r="J592" s="638">
        <f>G592/C592</f>
        <v>1</v>
      </c>
      <c r="K592" s="98"/>
      <c r="L592" s="98"/>
      <c r="M592" s="98"/>
      <c r="N592" s="98"/>
      <c r="O592" s="98"/>
      <c r="P592" s="98"/>
      <c r="Q592" s="98"/>
      <c r="R592" s="46"/>
    </row>
    <row r="593" spans="1:18" ht="12.75" customHeight="1" x14ac:dyDescent="0.2">
      <c r="A593" s="352"/>
      <c r="B593" s="485" t="s">
        <v>319</v>
      </c>
      <c r="C593" s="560">
        <v>0</v>
      </c>
      <c r="D593" s="908"/>
      <c r="E593" s="908">
        <f t="shared" si="86"/>
        <v>0</v>
      </c>
      <c r="F593" s="587"/>
      <c r="G593" s="587"/>
      <c r="H593" s="590"/>
      <c r="I593" s="590"/>
      <c r="J593" s="591"/>
      <c r="K593" s="98"/>
      <c r="L593" s="98"/>
      <c r="M593" s="98"/>
      <c r="N593" s="98"/>
      <c r="O593" s="98"/>
      <c r="P593" s="98"/>
      <c r="Q593" s="98"/>
      <c r="R593" s="46"/>
    </row>
    <row r="594" spans="1:18" ht="12.75" customHeight="1" x14ac:dyDescent="0.2">
      <c r="A594" s="365" t="s">
        <v>102</v>
      </c>
      <c r="B594" s="489" t="s">
        <v>128</v>
      </c>
      <c r="C594" s="563"/>
      <c r="D594" s="911"/>
      <c r="E594" s="911"/>
      <c r="F594" s="602"/>
      <c r="G594" s="602"/>
      <c r="H594" s="603"/>
      <c r="I594" s="603"/>
      <c r="J594" s="604"/>
      <c r="K594" s="98"/>
      <c r="L594" s="98"/>
      <c r="M594" s="98"/>
      <c r="N594" s="98"/>
      <c r="O594" s="98"/>
      <c r="P594" s="98"/>
      <c r="Q594" s="98"/>
      <c r="R594" s="46"/>
    </row>
    <row r="595" spans="1:18" ht="12.75" customHeight="1" x14ac:dyDescent="0.2">
      <c r="A595" s="266">
        <v>3</v>
      </c>
      <c r="B595" s="420" t="s">
        <v>68</v>
      </c>
      <c r="C595" s="554">
        <v>15000</v>
      </c>
      <c r="D595" s="903">
        <v>0</v>
      </c>
      <c r="E595" s="903">
        <f t="shared" si="86"/>
        <v>15000</v>
      </c>
      <c r="F595" s="620">
        <f t="shared" ref="F595:G597" si="95">F596</f>
        <v>0</v>
      </c>
      <c r="G595" s="620">
        <f t="shared" si="95"/>
        <v>0</v>
      </c>
      <c r="H595" s="605">
        <f>F595/C595</f>
        <v>0</v>
      </c>
      <c r="I595" s="605">
        <v>0</v>
      </c>
      <c r="J595" s="606">
        <f>G595/C595</f>
        <v>0</v>
      </c>
      <c r="K595" s="98"/>
      <c r="L595" s="98"/>
      <c r="M595" s="98"/>
      <c r="N595" s="98"/>
      <c r="O595" s="98"/>
      <c r="P595" s="98"/>
      <c r="Q595" s="98"/>
      <c r="R595" s="46"/>
    </row>
    <row r="596" spans="1:18" ht="12.75" customHeight="1" x14ac:dyDescent="0.2">
      <c r="A596" s="267">
        <v>38</v>
      </c>
      <c r="B596" s="421" t="s">
        <v>38</v>
      </c>
      <c r="C596" s="555">
        <v>15000</v>
      </c>
      <c r="D596" s="904">
        <v>0</v>
      </c>
      <c r="E596" s="904">
        <f t="shared" ref="E596:E659" si="96">C596+D596</f>
        <v>15000</v>
      </c>
      <c r="F596" s="621">
        <f t="shared" si="95"/>
        <v>0</v>
      </c>
      <c r="G596" s="621">
        <f t="shared" si="95"/>
        <v>0</v>
      </c>
      <c r="H596" s="608">
        <f>F596/C596</f>
        <v>0</v>
      </c>
      <c r="I596" s="608">
        <v>0</v>
      </c>
      <c r="J596" s="609">
        <f>G596/C596</f>
        <v>0</v>
      </c>
      <c r="K596" s="98"/>
      <c r="L596" s="98"/>
      <c r="M596" s="98"/>
      <c r="N596" s="98"/>
      <c r="O596" s="98"/>
      <c r="P596" s="98"/>
      <c r="Q596" s="98"/>
      <c r="R596" s="46"/>
    </row>
    <row r="597" spans="1:18" ht="12.75" customHeight="1" x14ac:dyDescent="0.2">
      <c r="A597" s="300">
        <v>381</v>
      </c>
      <c r="B597" s="443" t="s">
        <v>70</v>
      </c>
      <c r="C597" s="538">
        <v>15000</v>
      </c>
      <c r="D597" s="887">
        <v>0</v>
      </c>
      <c r="E597" s="887">
        <f t="shared" si="96"/>
        <v>15000</v>
      </c>
      <c r="F597" s="610">
        <f t="shared" si="95"/>
        <v>0</v>
      </c>
      <c r="G597" s="610">
        <f t="shared" si="95"/>
        <v>0</v>
      </c>
      <c r="H597" s="611">
        <f>F597/C597</f>
        <v>0</v>
      </c>
      <c r="I597" s="611">
        <v>0</v>
      </c>
      <c r="J597" s="612">
        <f>G597/C597</f>
        <v>0</v>
      </c>
      <c r="K597" s="98"/>
      <c r="L597" s="98"/>
      <c r="M597" s="98"/>
      <c r="N597" s="98"/>
      <c r="O597" s="98"/>
      <c r="P597" s="98"/>
      <c r="Q597" s="98"/>
      <c r="R597" s="46"/>
    </row>
    <row r="598" spans="1:18" x14ac:dyDescent="0.2">
      <c r="A598" s="301">
        <v>381</v>
      </c>
      <c r="B598" s="444" t="s">
        <v>70</v>
      </c>
      <c r="C598" s="539">
        <v>15000</v>
      </c>
      <c r="D598" s="888">
        <v>0</v>
      </c>
      <c r="E598" s="888">
        <f t="shared" si="96"/>
        <v>15000</v>
      </c>
      <c r="F598" s="613"/>
      <c r="G598" s="613"/>
      <c r="H598" s="603"/>
      <c r="I598" s="603"/>
      <c r="J598" s="604"/>
      <c r="K598" s="98"/>
      <c r="L598" s="98"/>
      <c r="M598" s="98"/>
      <c r="N598" s="98"/>
      <c r="O598" s="98"/>
      <c r="P598" s="98"/>
      <c r="Q598" s="98"/>
      <c r="R598" s="46"/>
    </row>
    <row r="599" spans="1:18" ht="20.100000000000001" customHeight="1" x14ac:dyDescent="0.2">
      <c r="A599" s="366" t="s">
        <v>240</v>
      </c>
      <c r="B599" s="487" t="s">
        <v>239</v>
      </c>
      <c r="C599" s="560">
        <v>3000</v>
      </c>
      <c r="D599" s="908">
        <v>0</v>
      </c>
      <c r="E599" s="908">
        <f t="shared" si="96"/>
        <v>3000</v>
      </c>
      <c r="F599" s="592">
        <v>3000</v>
      </c>
      <c r="G599" s="592">
        <v>3000</v>
      </c>
      <c r="H599" s="637">
        <f>F599/C599</f>
        <v>1</v>
      </c>
      <c r="I599" s="637">
        <f>G599/F599</f>
        <v>1</v>
      </c>
      <c r="J599" s="638">
        <f>G599/C599</f>
        <v>1</v>
      </c>
      <c r="K599" s="98"/>
      <c r="L599" s="98"/>
      <c r="M599" s="98"/>
      <c r="N599" s="98"/>
      <c r="O599" s="98"/>
      <c r="P599" s="98"/>
      <c r="Q599" s="98"/>
      <c r="R599" s="46"/>
    </row>
    <row r="600" spans="1:18" ht="15" customHeight="1" x14ac:dyDescent="0.2">
      <c r="A600" s="366"/>
      <c r="B600" s="485" t="s">
        <v>320</v>
      </c>
      <c r="C600" s="560">
        <v>0</v>
      </c>
      <c r="D600" s="908"/>
      <c r="E600" s="908">
        <f t="shared" si="96"/>
        <v>0</v>
      </c>
      <c r="F600" s="587"/>
      <c r="G600" s="587"/>
      <c r="H600" s="590"/>
      <c r="I600" s="590"/>
      <c r="J600" s="591"/>
      <c r="K600" s="98"/>
      <c r="L600" s="98"/>
      <c r="M600" s="98"/>
      <c r="N600" s="98"/>
      <c r="O600" s="98"/>
      <c r="P600" s="98"/>
      <c r="Q600" s="98"/>
      <c r="R600" s="46"/>
    </row>
    <row r="601" spans="1:18" ht="15" customHeight="1" x14ac:dyDescent="0.2">
      <c r="A601" s="365" t="s">
        <v>102</v>
      </c>
      <c r="B601" s="489" t="s">
        <v>128</v>
      </c>
      <c r="C601" s="563"/>
      <c r="D601" s="911"/>
      <c r="E601" s="911"/>
      <c r="F601" s="602"/>
      <c r="G601" s="602"/>
      <c r="H601" s="603"/>
      <c r="I601" s="603"/>
      <c r="J601" s="604"/>
      <c r="K601" s="98"/>
      <c r="L601" s="98"/>
      <c r="M601" s="98"/>
      <c r="N601" s="98"/>
      <c r="O601" s="98"/>
      <c r="P601" s="98"/>
      <c r="Q601" s="98"/>
      <c r="R601" s="46"/>
    </row>
    <row r="602" spans="1:18" ht="15" customHeight="1" x14ac:dyDescent="0.2">
      <c r="A602" s="266">
        <v>3</v>
      </c>
      <c r="B602" s="420" t="s">
        <v>68</v>
      </c>
      <c r="C602" s="554">
        <v>3000</v>
      </c>
      <c r="D602" s="903">
        <v>0</v>
      </c>
      <c r="E602" s="903">
        <f t="shared" si="96"/>
        <v>3000</v>
      </c>
      <c r="F602" s="620">
        <f t="shared" ref="F602:G604" si="97">F603</f>
        <v>0</v>
      </c>
      <c r="G602" s="620">
        <f t="shared" si="97"/>
        <v>0</v>
      </c>
      <c r="H602" s="639">
        <f>F602/C602</f>
        <v>0</v>
      </c>
      <c r="I602" s="639">
        <v>0</v>
      </c>
      <c r="J602" s="640">
        <f>G602/C602</f>
        <v>0</v>
      </c>
      <c r="K602" s="98"/>
      <c r="L602" s="98"/>
      <c r="M602" s="98"/>
      <c r="N602" s="98"/>
      <c r="O602" s="98"/>
      <c r="P602" s="98"/>
      <c r="Q602" s="98"/>
      <c r="R602" s="46"/>
    </row>
    <row r="603" spans="1:18" ht="12.75" customHeight="1" x14ac:dyDescent="0.2">
      <c r="A603" s="267">
        <v>32</v>
      </c>
      <c r="B603" s="421" t="s">
        <v>30</v>
      </c>
      <c r="C603" s="555">
        <v>3000</v>
      </c>
      <c r="D603" s="904">
        <v>0</v>
      </c>
      <c r="E603" s="904">
        <f t="shared" si="96"/>
        <v>3000</v>
      </c>
      <c r="F603" s="621">
        <f t="shared" si="97"/>
        <v>0</v>
      </c>
      <c r="G603" s="621">
        <f t="shared" si="97"/>
        <v>0</v>
      </c>
      <c r="H603" s="641">
        <f>F603/C603</f>
        <v>0</v>
      </c>
      <c r="I603" s="641">
        <v>0</v>
      </c>
      <c r="J603" s="642">
        <f>G603/C603</f>
        <v>0</v>
      </c>
      <c r="K603" s="98"/>
      <c r="L603" s="98"/>
      <c r="M603" s="98"/>
      <c r="N603" s="98"/>
      <c r="O603" s="98"/>
      <c r="P603" s="98"/>
      <c r="Q603" s="98"/>
      <c r="R603" s="46"/>
    </row>
    <row r="604" spans="1:18" ht="12.75" customHeight="1" x14ac:dyDescent="0.2">
      <c r="A604" s="300">
        <v>329</v>
      </c>
      <c r="B604" s="443" t="s">
        <v>34</v>
      </c>
      <c r="C604" s="538">
        <v>3000</v>
      </c>
      <c r="D604" s="887">
        <v>0</v>
      </c>
      <c r="E604" s="887">
        <f t="shared" si="96"/>
        <v>3000</v>
      </c>
      <c r="F604" s="610">
        <f t="shared" si="97"/>
        <v>0</v>
      </c>
      <c r="G604" s="610">
        <f t="shared" si="97"/>
        <v>0</v>
      </c>
      <c r="H604" s="611">
        <f>F604/C604</f>
        <v>0</v>
      </c>
      <c r="I604" s="611">
        <v>0</v>
      </c>
      <c r="J604" s="612">
        <f>G604/C604</f>
        <v>0</v>
      </c>
      <c r="K604" s="98"/>
      <c r="L604" s="98"/>
      <c r="M604" s="98"/>
      <c r="N604" s="98"/>
      <c r="O604" s="98"/>
      <c r="P604" s="98"/>
      <c r="Q604" s="98"/>
      <c r="R604" s="46"/>
    </row>
    <row r="605" spans="1:18" x14ac:dyDescent="0.2">
      <c r="A605" s="301">
        <v>329</v>
      </c>
      <c r="B605" s="444" t="s">
        <v>34</v>
      </c>
      <c r="C605" s="539">
        <v>3000</v>
      </c>
      <c r="D605" s="888">
        <v>0</v>
      </c>
      <c r="E605" s="888">
        <f t="shared" si="96"/>
        <v>3000</v>
      </c>
      <c r="F605" s="613"/>
      <c r="G605" s="613"/>
      <c r="H605" s="603"/>
      <c r="I605" s="603"/>
      <c r="J605" s="604"/>
      <c r="K605" s="98"/>
      <c r="L605" s="98"/>
      <c r="M605" s="98"/>
      <c r="N605" s="98"/>
      <c r="O605" s="98"/>
      <c r="P605" s="98"/>
      <c r="Q605" s="98"/>
      <c r="R605" s="46"/>
    </row>
    <row r="606" spans="1:18" x14ac:dyDescent="0.2">
      <c r="A606" s="351" t="s">
        <v>242</v>
      </c>
      <c r="B606" s="487" t="s">
        <v>241</v>
      </c>
      <c r="C606" s="560">
        <v>25000</v>
      </c>
      <c r="D606" s="908">
        <v>0</v>
      </c>
      <c r="E606" s="908">
        <f t="shared" si="96"/>
        <v>25000</v>
      </c>
      <c r="F606" s="592">
        <v>25000</v>
      </c>
      <c r="G606" s="592">
        <v>25000</v>
      </c>
      <c r="H606" s="637">
        <f>F606/C606</f>
        <v>1</v>
      </c>
      <c r="I606" s="637">
        <f>G606/F606</f>
        <v>1</v>
      </c>
      <c r="J606" s="638">
        <f>G606/C606</f>
        <v>1</v>
      </c>
      <c r="K606" s="98"/>
      <c r="L606" s="98"/>
      <c r="M606" s="98"/>
      <c r="N606" s="98"/>
      <c r="O606" s="98"/>
      <c r="P606" s="98"/>
      <c r="Q606" s="98"/>
      <c r="R606" s="46"/>
    </row>
    <row r="607" spans="1:18" ht="12.75" customHeight="1" x14ac:dyDescent="0.2">
      <c r="A607" s="352"/>
      <c r="B607" s="485" t="s">
        <v>319</v>
      </c>
      <c r="C607" s="560">
        <v>0</v>
      </c>
      <c r="D607" s="908">
        <v>0</v>
      </c>
      <c r="E607" s="908">
        <f t="shared" si="96"/>
        <v>0</v>
      </c>
      <c r="F607" s="587"/>
      <c r="G607" s="587"/>
      <c r="H607" s="590"/>
      <c r="I607" s="590"/>
      <c r="J607" s="591"/>
      <c r="K607" s="98"/>
      <c r="L607" s="98"/>
      <c r="M607" s="98"/>
      <c r="N607" s="98"/>
      <c r="O607" s="98"/>
      <c r="P607" s="98"/>
      <c r="Q607" s="98"/>
      <c r="R607" s="46"/>
    </row>
    <row r="608" spans="1:18" ht="12.75" customHeight="1" x14ac:dyDescent="0.2">
      <c r="A608" s="365" t="s">
        <v>105</v>
      </c>
      <c r="B608" s="489" t="s">
        <v>128</v>
      </c>
      <c r="C608" s="563"/>
      <c r="D608" s="911"/>
      <c r="E608" s="911"/>
      <c r="F608" s="602"/>
      <c r="G608" s="602"/>
      <c r="H608" s="603"/>
      <c r="I608" s="603"/>
      <c r="J608" s="604"/>
      <c r="K608" s="98"/>
      <c r="L608" s="98"/>
      <c r="M608" s="98"/>
      <c r="N608" s="98"/>
      <c r="O608" s="98"/>
      <c r="P608" s="98"/>
      <c r="Q608" s="98"/>
      <c r="R608" s="46"/>
    </row>
    <row r="609" spans="1:18" ht="12.75" customHeight="1" x14ac:dyDescent="0.2">
      <c r="A609" s="266">
        <v>3</v>
      </c>
      <c r="B609" s="420" t="s">
        <v>68</v>
      </c>
      <c r="C609" s="554">
        <v>25000</v>
      </c>
      <c r="D609" s="903">
        <v>0</v>
      </c>
      <c r="E609" s="903">
        <f t="shared" si="96"/>
        <v>25000</v>
      </c>
      <c r="F609" s="620">
        <f t="shared" ref="F609:G611" si="98">F610</f>
        <v>0</v>
      </c>
      <c r="G609" s="620">
        <f t="shared" si="98"/>
        <v>0</v>
      </c>
      <c r="H609" s="639">
        <f>F609/C609</f>
        <v>0</v>
      </c>
      <c r="I609" s="639">
        <v>0</v>
      </c>
      <c r="J609" s="640">
        <f>G609/C609</f>
        <v>0</v>
      </c>
      <c r="K609" s="98"/>
      <c r="L609" s="98"/>
      <c r="M609" s="98"/>
      <c r="N609" s="98"/>
      <c r="O609" s="98"/>
      <c r="P609" s="98"/>
      <c r="Q609" s="98"/>
      <c r="R609" s="46"/>
    </row>
    <row r="610" spans="1:18" ht="12.75" customHeight="1" x14ac:dyDescent="0.2">
      <c r="A610" s="267">
        <v>38</v>
      </c>
      <c r="B610" s="421" t="s">
        <v>38</v>
      </c>
      <c r="C610" s="555">
        <v>25000</v>
      </c>
      <c r="D610" s="904">
        <v>0</v>
      </c>
      <c r="E610" s="904">
        <f t="shared" si="96"/>
        <v>25000</v>
      </c>
      <c r="F610" s="621">
        <f t="shared" si="98"/>
        <v>0</v>
      </c>
      <c r="G610" s="621">
        <f t="shared" si="98"/>
        <v>0</v>
      </c>
      <c r="H610" s="641">
        <f>F610/C610</f>
        <v>0</v>
      </c>
      <c r="I610" s="641">
        <v>0</v>
      </c>
      <c r="J610" s="642">
        <f>G610/C610</f>
        <v>0</v>
      </c>
      <c r="K610" s="98"/>
      <c r="L610" s="98"/>
      <c r="M610" s="98"/>
      <c r="N610" s="98"/>
      <c r="O610" s="98"/>
      <c r="P610" s="98"/>
      <c r="Q610" s="98"/>
      <c r="R610" s="46"/>
    </row>
    <row r="611" spans="1:18" ht="12.75" customHeight="1" x14ac:dyDescent="0.2">
      <c r="A611" s="300">
        <v>381</v>
      </c>
      <c r="B611" s="443" t="s">
        <v>70</v>
      </c>
      <c r="C611" s="538">
        <v>25000</v>
      </c>
      <c r="D611" s="887">
        <v>0</v>
      </c>
      <c r="E611" s="887">
        <f t="shared" si="96"/>
        <v>25000</v>
      </c>
      <c r="F611" s="610">
        <f t="shared" si="98"/>
        <v>0</v>
      </c>
      <c r="G611" s="610">
        <f t="shared" si="98"/>
        <v>0</v>
      </c>
      <c r="H611" s="611">
        <f>F611/C611</f>
        <v>0</v>
      </c>
      <c r="I611" s="611">
        <v>0</v>
      </c>
      <c r="J611" s="612">
        <f>G611/C611</f>
        <v>0</v>
      </c>
      <c r="K611" s="98"/>
      <c r="L611" s="98"/>
      <c r="M611" s="98"/>
      <c r="N611" s="98"/>
      <c r="O611" s="98"/>
      <c r="P611" s="98"/>
      <c r="Q611" s="98"/>
      <c r="R611" s="46"/>
    </row>
    <row r="612" spans="1:18" ht="12.75" customHeight="1" x14ac:dyDescent="0.2">
      <c r="A612" s="301">
        <v>381</v>
      </c>
      <c r="B612" s="444" t="s">
        <v>70</v>
      </c>
      <c r="C612" s="539">
        <v>25000</v>
      </c>
      <c r="D612" s="888">
        <v>0</v>
      </c>
      <c r="E612" s="888">
        <f t="shared" si="96"/>
        <v>25000</v>
      </c>
      <c r="F612" s="613"/>
      <c r="G612" s="613"/>
      <c r="H612" s="603"/>
      <c r="I612" s="603"/>
      <c r="J612" s="604"/>
      <c r="K612" s="98"/>
      <c r="L612" s="98"/>
      <c r="M612" s="98"/>
      <c r="N612" s="98"/>
      <c r="O612" s="98"/>
      <c r="P612" s="98"/>
      <c r="Q612" s="98"/>
      <c r="R612" s="46"/>
    </row>
    <row r="613" spans="1:18" ht="12.75" customHeight="1" x14ac:dyDescent="0.2">
      <c r="A613" s="351" t="s">
        <v>244</v>
      </c>
      <c r="B613" s="487" t="s">
        <v>243</v>
      </c>
      <c r="C613" s="560">
        <v>2000</v>
      </c>
      <c r="D613" s="908">
        <v>0</v>
      </c>
      <c r="E613" s="908">
        <f t="shared" si="96"/>
        <v>2000</v>
      </c>
      <c r="F613" s="592">
        <v>2000</v>
      </c>
      <c r="G613" s="592">
        <v>2000</v>
      </c>
      <c r="H613" s="637">
        <f>F613/C613</f>
        <v>1</v>
      </c>
      <c r="I613" s="637">
        <f>G613/F613</f>
        <v>1</v>
      </c>
      <c r="J613" s="638">
        <f>G613/C613</f>
        <v>1</v>
      </c>
      <c r="K613" s="98"/>
      <c r="L613" s="98"/>
      <c r="M613" s="98"/>
      <c r="N613" s="98"/>
      <c r="O613" s="98"/>
      <c r="P613" s="98"/>
      <c r="Q613" s="98"/>
      <c r="R613" s="46"/>
    </row>
    <row r="614" spans="1:18" ht="12.75" customHeight="1" x14ac:dyDescent="0.2">
      <c r="A614" s="352"/>
      <c r="B614" s="485" t="s">
        <v>319</v>
      </c>
      <c r="C614" s="560">
        <v>0</v>
      </c>
      <c r="D614" s="908"/>
      <c r="E614" s="908">
        <f t="shared" si="96"/>
        <v>0</v>
      </c>
      <c r="F614" s="587"/>
      <c r="G614" s="587"/>
      <c r="H614" s="590"/>
      <c r="I614" s="590"/>
      <c r="J614" s="591"/>
      <c r="K614" s="98"/>
      <c r="L614" s="98"/>
      <c r="M614" s="98"/>
      <c r="N614" s="98"/>
      <c r="O614" s="98"/>
      <c r="P614" s="98"/>
      <c r="Q614" s="98"/>
      <c r="R614" s="46"/>
    </row>
    <row r="615" spans="1:18" ht="12.75" customHeight="1" x14ac:dyDescent="0.2">
      <c r="A615" s="365" t="s">
        <v>105</v>
      </c>
      <c r="B615" s="489" t="s">
        <v>128</v>
      </c>
      <c r="C615" s="563"/>
      <c r="D615" s="911"/>
      <c r="E615" s="911"/>
      <c r="F615" s="602"/>
      <c r="G615" s="602"/>
      <c r="H615" s="603"/>
      <c r="I615" s="603"/>
      <c r="J615" s="604"/>
      <c r="K615" s="98"/>
      <c r="L615" s="98"/>
      <c r="M615" s="98"/>
      <c r="N615" s="98"/>
      <c r="O615" s="98"/>
      <c r="P615" s="98"/>
      <c r="Q615" s="98"/>
      <c r="R615" s="46"/>
    </row>
    <row r="616" spans="1:18" ht="20.100000000000001" customHeight="1" x14ac:dyDescent="0.2">
      <c r="A616" s="266">
        <v>3</v>
      </c>
      <c r="B616" s="420" t="s">
        <v>68</v>
      </c>
      <c r="C616" s="554">
        <v>2000</v>
      </c>
      <c r="D616" s="903">
        <v>0</v>
      </c>
      <c r="E616" s="903">
        <f t="shared" si="96"/>
        <v>2000</v>
      </c>
      <c r="F616" s="620">
        <f t="shared" ref="F616:G618" si="99">F617</f>
        <v>0</v>
      </c>
      <c r="G616" s="620">
        <f t="shared" si="99"/>
        <v>0</v>
      </c>
      <c r="H616" s="639">
        <f>F616/C616</f>
        <v>0</v>
      </c>
      <c r="I616" s="639">
        <v>0</v>
      </c>
      <c r="J616" s="640">
        <f>G616/C616</f>
        <v>0</v>
      </c>
      <c r="K616" s="98"/>
      <c r="L616" s="98"/>
      <c r="M616" s="98"/>
      <c r="N616" s="98"/>
      <c r="O616" s="98"/>
      <c r="P616" s="98"/>
      <c r="Q616" s="98"/>
      <c r="R616" s="46"/>
    </row>
    <row r="617" spans="1:18" ht="20.100000000000001" customHeight="1" x14ac:dyDescent="0.2">
      <c r="A617" s="267">
        <v>38</v>
      </c>
      <c r="B617" s="421" t="s">
        <v>38</v>
      </c>
      <c r="C617" s="555">
        <v>2000</v>
      </c>
      <c r="D617" s="904">
        <v>0</v>
      </c>
      <c r="E617" s="904">
        <f t="shared" si="96"/>
        <v>2000</v>
      </c>
      <c r="F617" s="621">
        <f t="shared" si="99"/>
        <v>0</v>
      </c>
      <c r="G617" s="621">
        <f t="shared" si="99"/>
        <v>0</v>
      </c>
      <c r="H617" s="641">
        <f>F617/C617</f>
        <v>0</v>
      </c>
      <c r="I617" s="641">
        <v>0</v>
      </c>
      <c r="J617" s="642">
        <f>G617/C617</f>
        <v>0</v>
      </c>
      <c r="K617" s="98"/>
      <c r="L617" s="98"/>
      <c r="M617" s="98"/>
      <c r="N617" s="98"/>
      <c r="O617" s="98"/>
      <c r="P617" s="98"/>
      <c r="Q617" s="98"/>
      <c r="R617" s="46"/>
    </row>
    <row r="618" spans="1:18" ht="15" customHeight="1" x14ac:dyDescent="0.2">
      <c r="A618" s="300">
        <v>381</v>
      </c>
      <c r="B618" s="443" t="s">
        <v>70</v>
      </c>
      <c r="C618" s="538">
        <v>2000</v>
      </c>
      <c r="D618" s="887">
        <v>0</v>
      </c>
      <c r="E618" s="887">
        <f t="shared" si="96"/>
        <v>2000</v>
      </c>
      <c r="F618" s="610">
        <f t="shared" si="99"/>
        <v>0</v>
      </c>
      <c r="G618" s="610">
        <f t="shared" si="99"/>
        <v>0</v>
      </c>
      <c r="H618" s="611">
        <f>F618/C618</f>
        <v>0</v>
      </c>
      <c r="I618" s="611">
        <v>0</v>
      </c>
      <c r="J618" s="612">
        <f>G618/C618</f>
        <v>0</v>
      </c>
      <c r="K618" s="98"/>
      <c r="L618" s="98"/>
      <c r="M618" s="98"/>
      <c r="N618" s="98"/>
      <c r="O618" s="98"/>
      <c r="P618" s="98"/>
      <c r="Q618" s="98"/>
      <c r="R618" s="46"/>
    </row>
    <row r="619" spans="1:18" ht="15" customHeight="1" x14ac:dyDescent="0.2">
      <c r="A619" s="301">
        <v>381</v>
      </c>
      <c r="B619" s="444" t="s">
        <v>70</v>
      </c>
      <c r="C619" s="539">
        <v>2000</v>
      </c>
      <c r="D619" s="888">
        <v>0</v>
      </c>
      <c r="E619" s="888">
        <f t="shared" si="96"/>
        <v>2000</v>
      </c>
      <c r="F619" s="613"/>
      <c r="G619" s="613"/>
      <c r="H619" s="603"/>
      <c r="I619" s="603"/>
      <c r="J619" s="604"/>
      <c r="K619" s="98"/>
      <c r="L619" s="98"/>
      <c r="M619" s="98"/>
      <c r="N619" s="98"/>
      <c r="O619" s="98"/>
      <c r="P619" s="98"/>
      <c r="Q619" s="98"/>
      <c r="R619" s="46"/>
    </row>
    <row r="620" spans="1:18" ht="15" customHeight="1" x14ac:dyDescent="0.2">
      <c r="A620" s="351" t="s">
        <v>246</v>
      </c>
      <c r="B620" s="487" t="s">
        <v>245</v>
      </c>
      <c r="C620" s="560">
        <v>3000</v>
      </c>
      <c r="D620" s="908">
        <v>0</v>
      </c>
      <c r="E620" s="908">
        <f t="shared" si="96"/>
        <v>3000</v>
      </c>
      <c r="F620" s="592">
        <v>3000</v>
      </c>
      <c r="G620" s="592">
        <v>3000</v>
      </c>
      <c r="H620" s="637">
        <f>F620/C620</f>
        <v>1</v>
      </c>
      <c r="I620" s="637">
        <f>G620/F620</f>
        <v>1</v>
      </c>
      <c r="J620" s="638">
        <f>G620/C620</f>
        <v>1</v>
      </c>
      <c r="K620" s="98"/>
      <c r="L620" s="98"/>
      <c r="M620" s="98"/>
      <c r="N620" s="98"/>
      <c r="O620" s="98"/>
      <c r="P620" s="98"/>
      <c r="Q620" s="98"/>
      <c r="R620" s="46"/>
    </row>
    <row r="621" spans="1:18" x14ac:dyDescent="0.2">
      <c r="A621" s="352"/>
      <c r="B621" s="485" t="s">
        <v>319</v>
      </c>
      <c r="C621" s="560">
        <v>0</v>
      </c>
      <c r="D621" s="908"/>
      <c r="E621" s="908">
        <f t="shared" si="96"/>
        <v>0</v>
      </c>
      <c r="F621" s="587"/>
      <c r="G621" s="587"/>
      <c r="H621" s="590"/>
      <c r="I621" s="590"/>
      <c r="J621" s="591"/>
      <c r="K621" s="98"/>
      <c r="L621" s="98"/>
      <c r="M621" s="98"/>
      <c r="N621" s="98"/>
      <c r="O621" s="98"/>
      <c r="P621" s="98"/>
      <c r="Q621" s="98"/>
      <c r="R621" s="46"/>
    </row>
    <row r="622" spans="1:18" x14ac:dyDescent="0.2">
      <c r="A622" s="365" t="s">
        <v>105</v>
      </c>
      <c r="B622" s="489" t="s">
        <v>128</v>
      </c>
      <c r="C622" s="563"/>
      <c r="D622" s="911"/>
      <c r="E622" s="911"/>
      <c r="F622" s="602"/>
      <c r="G622" s="602"/>
      <c r="H622" s="603"/>
      <c r="I622" s="603"/>
      <c r="J622" s="604"/>
      <c r="K622" s="98"/>
      <c r="L622" s="98"/>
      <c r="M622" s="98"/>
      <c r="N622" s="98"/>
      <c r="O622" s="98"/>
      <c r="P622" s="98"/>
      <c r="Q622" s="98"/>
      <c r="R622" s="46"/>
    </row>
    <row r="623" spans="1:18" x14ac:dyDescent="0.2">
      <c r="A623" s="266">
        <v>3</v>
      </c>
      <c r="B623" s="420" t="s">
        <v>68</v>
      </c>
      <c r="C623" s="554">
        <v>3000</v>
      </c>
      <c r="D623" s="903">
        <v>0</v>
      </c>
      <c r="E623" s="903">
        <f t="shared" si="96"/>
        <v>3000</v>
      </c>
      <c r="F623" s="620">
        <f t="shared" ref="F623:G625" si="100">F624</f>
        <v>0</v>
      </c>
      <c r="G623" s="620">
        <f t="shared" si="100"/>
        <v>0</v>
      </c>
      <c r="H623" s="639">
        <f>F623/C623</f>
        <v>0</v>
      </c>
      <c r="I623" s="639">
        <v>0</v>
      </c>
      <c r="J623" s="640">
        <f>G623/C623</f>
        <v>0</v>
      </c>
      <c r="K623" s="98"/>
      <c r="L623" s="98"/>
      <c r="M623" s="98"/>
      <c r="N623" s="98"/>
      <c r="O623" s="98"/>
      <c r="P623" s="98"/>
      <c r="Q623" s="98"/>
      <c r="R623" s="46"/>
    </row>
    <row r="624" spans="1:18" x14ac:dyDescent="0.2">
      <c r="A624" s="267">
        <v>38</v>
      </c>
      <c r="B624" s="421" t="s">
        <v>38</v>
      </c>
      <c r="C624" s="555">
        <v>3000</v>
      </c>
      <c r="D624" s="904">
        <v>0</v>
      </c>
      <c r="E624" s="904">
        <f t="shared" si="96"/>
        <v>3000</v>
      </c>
      <c r="F624" s="621">
        <f t="shared" si="100"/>
        <v>0</v>
      </c>
      <c r="G624" s="621">
        <f t="shared" si="100"/>
        <v>0</v>
      </c>
      <c r="H624" s="641">
        <f>F624/C624</f>
        <v>0</v>
      </c>
      <c r="I624" s="641">
        <v>0</v>
      </c>
      <c r="J624" s="642">
        <f>G624/C624</f>
        <v>0</v>
      </c>
      <c r="K624" s="98"/>
      <c r="L624" s="98"/>
      <c r="M624" s="98"/>
      <c r="N624" s="98"/>
      <c r="O624" s="98"/>
      <c r="P624" s="98"/>
      <c r="Q624" s="98"/>
      <c r="R624" s="46"/>
    </row>
    <row r="625" spans="1:18" x14ac:dyDescent="0.2">
      <c r="A625" s="300">
        <v>381</v>
      </c>
      <c r="B625" s="443" t="s">
        <v>70</v>
      </c>
      <c r="C625" s="538">
        <v>3000</v>
      </c>
      <c r="D625" s="887">
        <v>0</v>
      </c>
      <c r="E625" s="887">
        <f t="shared" si="96"/>
        <v>3000</v>
      </c>
      <c r="F625" s="610">
        <f t="shared" si="100"/>
        <v>0</v>
      </c>
      <c r="G625" s="610">
        <f t="shared" si="100"/>
        <v>0</v>
      </c>
      <c r="H625" s="611">
        <f>F625/C625</f>
        <v>0</v>
      </c>
      <c r="I625" s="611">
        <v>0</v>
      </c>
      <c r="J625" s="612">
        <f>G625/C625</f>
        <v>0</v>
      </c>
      <c r="K625" s="98"/>
      <c r="L625" s="98"/>
      <c r="M625" s="98"/>
      <c r="N625" s="98"/>
      <c r="O625" s="98"/>
      <c r="P625" s="98"/>
      <c r="Q625" s="98"/>
      <c r="R625" s="46"/>
    </row>
    <row r="626" spans="1:18" x14ac:dyDescent="0.2">
      <c r="A626" s="301">
        <v>381</v>
      </c>
      <c r="B626" s="444" t="s">
        <v>70</v>
      </c>
      <c r="C626" s="539">
        <v>3000</v>
      </c>
      <c r="D626" s="888">
        <v>0</v>
      </c>
      <c r="E626" s="888">
        <f t="shared" si="96"/>
        <v>3000</v>
      </c>
      <c r="F626" s="613"/>
      <c r="G626" s="613"/>
      <c r="H626" s="603"/>
      <c r="I626" s="603"/>
      <c r="J626" s="604"/>
      <c r="K626" s="98"/>
      <c r="L626" s="98"/>
      <c r="M626" s="98"/>
      <c r="N626" s="98"/>
      <c r="O626" s="98"/>
      <c r="P626" s="98"/>
      <c r="Q626" s="98"/>
      <c r="R626" s="46"/>
    </row>
    <row r="627" spans="1:18" x14ac:dyDescent="0.2">
      <c r="A627" s="351" t="s">
        <v>262</v>
      </c>
      <c r="B627" s="487" t="s">
        <v>261</v>
      </c>
      <c r="C627" s="560">
        <v>25000</v>
      </c>
      <c r="D627" s="908">
        <v>0</v>
      </c>
      <c r="E627" s="908">
        <f t="shared" si="96"/>
        <v>25000</v>
      </c>
      <c r="F627" s="592">
        <v>20000</v>
      </c>
      <c r="G627" s="592">
        <v>20000</v>
      </c>
      <c r="H627" s="637">
        <f>F627/C627</f>
        <v>0.8</v>
      </c>
      <c r="I627" s="637">
        <f>G627/F627</f>
        <v>1</v>
      </c>
      <c r="J627" s="638">
        <f>G627/C627</f>
        <v>0.8</v>
      </c>
      <c r="K627" s="98"/>
      <c r="L627" s="98"/>
      <c r="M627" s="98"/>
      <c r="N627" s="98"/>
      <c r="O627" s="98"/>
      <c r="P627" s="98"/>
      <c r="Q627" s="98"/>
      <c r="R627" s="46"/>
    </row>
    <row r="628" spans="1:18" x14ac:dyDescent="0.2">
      <c r="A628" s="352"/>
      <c r="B628" s="485" t="s">
        <v>319</v>
      </c>
      <c r="C628" s="560">
        <v>0</v>
      </c>
      <c r="D628" s="908"/>
      <c r="E628" s="908">
        <f t="shared" si="96"/>
        <v>0</v>
      </c>
      <c r="F628" s="587"/>
      <c r="G628" s="587"/>
      <c r="H628" s="590"/>
      <c r="I628" s="590"/>
      <c r="J628" s="591"/>
      <c r="K628" s="98"/>
      <c r="L628" s="98"/>
      <c r="M628" s="98"/>
      <c r="N628" s="98"/>
      <c r="O628" s="98"/>
      <c r="P628" s="98"/>
      <c r="Q628" s="98"/>
      <c r="R628" s="46"/>
    </row>
    <row r="629" spans="1:18" x14ac:dyDescent="0.2">
      <c r="A629" s="365" t="s">
        <v>105</v>
      </c>
      <c r="B629" s="489" t="s">
        <v>128</v>
      </c>
      <c r="C629" s="563"/>
      <c r="D629" s="911"/>
      <c r="E629" s="911"/>
      <c r="F629" s="602"/>
      <c r="G629" s="602"/>
      <c r="H629" s="603"/>
      <c r="I629" s="603"/>
      <c r="J629" s="604"/>
      <c r="K629" s="98"/>
      <c r="L629" s="98"/>
      <c r="M629" s="98"/>
      <c r="N629" s="98"/>
      <c r="O629" s="98"/>
      <c r="P629" s="98"/>
      <c r="Q629" s="98"/>
      <c r="R629" s="46"/>
    </row>
    <row r="630" spans="1:18" x14ac:dyDescent="0.2">
      <c r="A630" s="266">
        <v>3</v>
      </c>
      <c r="B630" s="420" t="s">
        <v>68</v>
      </c>
      <c r="C630" s="554">
        <v>25000</v>
      </c>
      <c r="D630" s="903">
        <v>0</v>
      </c>
      <c r="E630" s="903">
        <f t="shared" si="96"/>
        <v>25000</v>
      </c>
      <c r="F630" s="620">
        <f t="shared" ref="F630:G631" si="101">F631</f>
        <v>0</v>
      </c>
      <c r="G630" s="620">
        <f t="shared" si="101"/>
        <v>0</v>
      </c>
      <c r="H630" s="639">
        <f>F630/C630</f>
        <v>0</v>
      </c>
      <c r="I630" s="639">
        <v>0</v>
      </c>
      <c r="J630" s="640">
        <f>G630/C630</f>
        <v>0</v>
      </c>
      <c r="K630" s="98"/>
      <c r="L630" s="98"/>
      <c r="M630" s="98"/>
      <c r="N630" s="98"/>
      <c r="O630" s="98"/>
      <c r="P630" s="98"/>
      <c r="Q630" s="98"/>
      <c r="R630" s="46"/>
    </row>
    <row r="631" spans="1:18" x14ac:dyDescent="0.2">
      <c r="A631" s="267">
        <v>38</v>
      </c>
      <c r="B631" s="421" t="s">
        <v>38</v>
      </c>
      <c r="C631" s="555">
        <v>25000</v>
      </c>
      <c r="D631" s="904">
        <v>0</v>
      </c>
      <c r="E631" s="904">
        <f t="shared" si="96"/>
        <v>25000</v>
      </c>
      <c r="F631" s="621">
        <f t="shared" si="101"/>
        <v>0</v>
      </c>
      <c r="G631" s="621">
        <f t="shared" si="101"/>
        <v>0</v>
      </c>
      <c r="H631" s="641">
        <f>F631/C631</f>
        <v>0</v>
      </c>
      <c r="I631" s="641">
        <v>0</v>
      </c>
      <c r="J631" s="642">
        <f>G631/C631</f>
        <v>0</v>
      </c>
      <c r="K631" s="98"/>
      <c r="L631" s="98"/>
      <c r="M631" s="98"/>
      <c r="N631" s="98"/>
      <c r="O631" s="98"/>
      <c r="P631" s="98"/>
      <c r="Q631" s="98"/>
      <c r="R631" s="46"/>
    </row>
    <row r="632" spans="1:18" x14ac:dyDescent="0.2">
      <c r="A632" s="300">
        <v>381</v>
      </c>
      <c r="B632" s="443" t="s">
        <v>70</v>
      </c>
      <c r="C632" s="538">
        <v>25000</v>
      </c>
      <c r="D632" s="887">
        <v>0</v>
      </c>
      <c r="E632" s="887">
        <f t="shared" si="96"/>
        <v>25000</v>
      </c>
      <c r="F632" s="610">
        <f>F633+F634</f>
        <v>0</v>
      </c>
      <c r="G632" s="610">
        <f>G633+G634</f>
        <v>0</v>
      </c>
      <c r="H632" s="611">
        <f>F632/C632</f>
        <v>0</v>
      </c>
      <c r="I632" s="611">
        <v>0</v>
      </c>
      <c r="J632" s="612">
        <f>G632/C632</f>
        <v>0</v>
      </c>
      <c r="K632" s="98"/>
      <c r="L632" s="98"/>
      <c r="M632" s="98"/>
      <c r="N632" s="98"/>
      <c r="O632" s="98"/>
      <c r="P632" s="98"/>
      <c r="Q632" s="98"/>
      <c r="R632" s="46"/>
    </row>
    <row r="633" spans="1:18" x14ac:dyDescent="0.2">
      <c r="A633" s="301">
        <v>381</v>
      </c>
      <c r="B633" s="444" t="s">
        <v>70</v>
      </c>
      <c r="C633" s="782">
        <v>15000</v>
      </c>
      <c r="D633" s="782">
        <v>0</v>
      </c>
      <c r="E633" s="782">
        <f t="shared" si="96"/>
        <v>15000</v>
      </c>
      <c r="F633" s="783"/>
      <c r="G633" s="783"/>
      <c r="H633" s="784"/>
      <c r="I633" s="784"/>
      <c r="J633" s="785"/>
      <c r="K633" s="98"/>
      <c r="L633" s="98"/>
      <c r="M633" s="98"/>
      <c r="N633" s="98"/>
      <c r="O633" s="98"/>
      <c r="P633" s="98"/>
      <c r="Q633" s="98"/>
      <c r="R633" s="46"/>
    </row>
    <row r="634" spans="1:18" ht="22.5" x14ac:dyDescent="0.2">
      <c r="A634" s="301">
        <v>381</v>
      </c>
      <c r="B634" s="444" t="s">
        <v>437</v>
      </c>
      <c r="C634" s="539">
        <v>10000</v>
      </c>
      <c r="D634" s="888">
        <v>0</v>
      </c>
      <c r="E634" s="888">
        <f t="shared" si="96"/>
        <v>10000</v>
      </c>
      <c r="F634" s="613"/>
      <c r="G634" s="613"/>
      <c r="H634" s="603"/>
      <c r="I634" s="603"/>
      <c r="J634" s="604"/>
      <c r="K634" s="98"/>
      <c r="L634" s="98"/>
      <c r="M634" s="98"/>
      <c r="N634" s="98"/>
      <c r="O634" s="98"/>
      <c r="P634" s="98"/>
      <c r="Q634" s="98"/>
      <c r="R634" s="46"/>
    </row>
    <row r="635" spans="1:18" x14ac:dyDescent="0.2">
      <c r="A635" s="351" t="s">
        <v>263</v>
      </c>
      <c r="B635" s="487" t="s">
        <v>264</v>
      </c>
      <c r="C635" s="560">
        <v>10000</v>
      </c>
      <c r="D635" s="908">
        <v>0</v>
      </c>
      <c r="E635" s="908">
        <f t="shared" si="96"/>
        <v>10000</v>
      </c>
      <c r="F635" s="592">
        <v>15000</v>
      </c>
      <c r="G635" s="592">
        <v>15000</v>
      </c>
      <c r="H635" s="637">
        <f>F635/C635</f>
        <v>1.5</v>
      </c>
      <c r="I635" s="637">
        <f>G635/F635</f>
        <v>1</v>
      </c>
      <c r="J635" s="638">
        <f>G635/C635</f>
        <v>1.5</v>
      </c>
      <c r="K635" s="98"/>
      <c r="L635" s="98"/>
      <c r="M635" s="98"/>
      <c r="N635" s="98"/>
      <c r="O635" s="98"/>
      <c r="P635" s="98"/>
      <c r="Q635" s="98"/>
      <c r="R635" s="46"/>
    </row>
    <row r="636" spans="1:18" x14ac:dyDescent="0.2">
      <c r="A636" s="352"/>
      <c r="B636" s="485" t="s">
        <v>319</v>
      </c>
      <c r="C636" s="560">
        <v>0</v>
      </c>
      <c r="D636" s="908">
        <v>0</v>
      </c>
      <c r="E636" s="908">
        <f t="shared" si="96"/>
        <v>0</v>
      </c>
      <c r="F636" s="587"/>
      <c r="G636" s="587"/>
      <c r="H636" s="590"/>
      <c r="I636" s="590"/>
      <c r="J636" s="591"/>
      <c r="K636" s="98"/>
      <c r="L636" s="98"/>
      <c r="M636" s="98"/>
      <c r="N636" s="98"/>
      <c r="O636" s="98"/>
      <c r="P636" s="98"/>
      <c r="Q636" s="98"/>
      <c r="R636" s="46"/>
    </row>
    <row r="637" spans="1:18" x14ac:dyDescent="0.2">
      <c r="A637" s="365" t="s">
        <v>105</v>
      </c>
      <c r="B637" s="494" t="s">
        <v>128</v>
      </c>
      <c r="C637" s="570"/>
      <c r="D637" s="918"/>
      <c r="E637" s="918"/>
      <c r="F637" s="602"/>
      <c r="G637" s="602"/>
      <c r="H637" s="603"/>
      <c r="I637" s="603"/>
      <c r="J637" s="604"/>
      <c r="K637" s="98"/>
      <c r="L637" s="98"/>
      <c r="M637" s="98"/>
      <c r="N637" s="98"/>
      <c r="O637" s="98"/>
      <c r="P637" s="98"/>
      <c r="Q637" s="98"/>
      <c r="R637" s="46"/>
    </row>
    <row r="638" spans="1:18" x14ac:dyDescent="0.2">
      <c r="A638" s="266">
        <v>3</v>
      </c>
      <c r="B638" s="420" t="s">
        <v>68</v>
      </c>
      <c r="C638" s="554">
        <v>10000</v>
      </c>
      <c r="D638" s="903">
        <v>0</v>
      </c>
      <c r="E638" s="903">
        <f t="shared" si="96"/>
        <v>10000</v>
      </c>
      <c r="F638" s="620">
        <f t="shared" ref="F638:G640" si="102">F639</f>
        <v>0</v>
      </c>
      <c r="G638" s="620">
        <f t="shared" si="102"/>
        <v>0</v>
      </c>
      <c r="H638" s="639">
        <f>F638/C638</f>
        <v>0</v>
      </c>
      <c r="I638" s="639">
        <v>0</v>
      </c>
      <c r="J638" s="640">
        <f>G638/C638</f>
        <v>0</v>
      </c>
      <c r="K638" s="98"/>
      <c r="L638" s="98"/>
      <c r="M638" s="98"/>
      <c r="N638" s="98"/>
      <c r="O638" s="98"/>
      <c r="P638" s="98"/>
      <c r="Q638" s="98"/>
      <c r="R638" s="46"/>
    </row>
    <row r="639" spans="1:18" x14ac:dyDescent="0.2">
      <c r="A639" s="267">
        <v>38</v>
      </c>
      <c r="B639" s="421" t="s">
        <v>38</v>
      </c>
      <c r="C639" s="555">
        <v>10000</v>
      </c>
      <c r="D639" s="904">
        <v>0</v>
      </c>
      <c r="E639" s="904">
        <f t="shared" si="96"/>
        <v>10000</v>
      </c>
      <c r="F639" s="621">
        <f t="shared" si="102"/>
        <v>0</v>
      </c>
      <c r="G639" s="621">
        <f t="shared" si="102"/>
        <v>0</v>
      </c>
      <c r="H639" s="641">
        <f>F639/C639</f>
        <v>0</v>
      </c>
      <c r="I639" s="641">
        <v>0</v>
      </c>
      <c r="J639" s="642">
        <f>G639/C639</f>
        <v>0</v>
      </c>
      <c r="K639" s="98"/>
      <c r="L639" s="98"/>
      <c r="M639" s="98"/>
      <c r="N639" s="98"/>
      <c r="O639" s="98"/>
      <c r="P639" s="98"/>
      <c r="Q639" s="98"/>
      <c r="R639" s="46"/>
    </row>
    <row r="640" spans="1:18" x14ac:dyDescent="0.2">
      <c r="A640" s="300">
        <v>381</v>
      </c>
      <c r="B640" s="443" t="s">
        <v>70</v>
      </c>
      <c r="C640" s="538">
        <v>10000</v>
      </c>
      <c r="D640" s="887">
        <v>0</v>
      </c>
      <c r="E640" s="887">
        <f t="shared" si="96"/>
        <v>10000</v>
      </c>
      <c r="F640" s="610">
        <f t="shared" si="102"/>
        <v>0</v>
      </c>
      <c r="G640" s="610">
        <f t="shared" si="102"/>
        <v>0</v>
      </c>
      <c r="H640" s="611">
        <f>F640/C640</f>
        <v>0</v>
      </c>
      <c r="I640" s="611">
        <v>0</v>
      </c>
      <c r="J640" s="612">
        <f>G640/C640</f>
        <v>0</v>
      </c>
      <c r="K640" s="98"/>
      <c r="L640" s="98"/>
      <c r="M640" s="98"/>
      <c r="N640" s="98"/>
      <c r="O640" s="98"/>
      <c r="P640" s="98"/>
      <c r="Q640" s="98"/>
      <c r="R640" s="46"/>
    </row>
    <row r="641" spans="1:18" x14ac:dyDescent="0.2">
      <c r="A641" s="301">
        <v>381</v>
      </c>
      <c r="B641" s="444" t="s">
        <v>70</v>
      </c>
      <c r="C641" s="539">
        <v>10000</v>
      </c>
      <c r="D641" s="888">
        <v>0</v>
      </c>
      <c r="E641" s="888">
        <f t="shared" si="96"/>
        <v>10000</v>
      </c>
      <c r="F641" s="613"/>
      <c r="G641" s="613"/>
      <c r="H641" s="603"/>
      <c r="I641" s="603"/>
      <c r="J641" s="604"/>
      <c r="K641" s="98"/>
      <c r="L641" s="98"/>
      <c r="M641" s="98"/>
      <c r="N641" s="98"/>
      <c r="O641" s="98"/>
      <c r="P641" s="98"/>
      <c r="Q641" s="98"/>
      <c r="R641" s="46"/>
    </row>
    <row r="642" spans="1:18" ht="22.5" x14ac:dyDescent="0.2">
      <c r="A642" s="367" t="s">
        <v>387</v>
      </c>
      <c r="B642" s="495" t="s">
        <v>111</v>
      </c>
      <c r="C642" s="571">
        <v>874000</v>
      </c>
      <c r="D642" s="919">
        <f>D643</f>
        <v>1255000</v>
      </c>
      <c r="E642" s="919">
        <f t="shared" si="96"/>
        <v>2129000</v>
      </c>
      <c r="F642" s="594">
        <f>F643</f>
        <v>800000</v>
      </c>
      <c r="G642" s="594">
        <f>G643</f>
        <v>800000</v>
      </c>
      <c r="H642" s="645">
        <f>F642/C642</f>
        <v>0.91533180778032042</v>
      </c>
      <c r="I642" s="645">
        <f>G642/F642</f>
        <v>1</v>
      </c>
      <c r="J642" s="646">
        <f>G642/C642</f>
        <v>0.91533180778032042</v>
      </c>
      <c r="K642" s="98"/>
      <c r="L642" s="98"/>
      <c r="M642" s="98"/>
      <c r="N642" s="98"/>
      <c r="O642" s="98"/>
      <c r="P642" s="98"/>
      <c r="Q642" s="98"/>
      <c r="R642" s="46"/>
    </row>
    <row r="643" spans="1:18" ht="15" customHeight="1" x14ac:dyDescent="0.2">
      <c r="A643" s="382" t="s">
        <v>383</v>
      </c>
      <c r="B643" s="496"/>
      <c r="C643" s="504">
        <v>874000</v>
      </c>
      <c r="D643" s="874">
        <f>D648</f>
        <v>1255000</v>
      </c>
      <c r="E643" s="874">
        <f t="shared" si="96"/>
        <v>2129000</v>
      </c>
      <c r="F643" s="586">
        <f>F645</f>
        <v>800000</v>
      </c>
      <c r="G643" s="586">
        <f>G645</f>
        <v>800000</v>
      </c>
      <c r="H643" s="643">
        <f>F643/C643</f>
        <v>0.91533180778032042</v>
      </c>
      <c r="I643" s="643">
        <f>G643/F643</f>
        <v>1</v>
      </c>
      <c r="J643" s="644">
        <f>G643/C643</f>
        <v>0.91533180778032042</v>
      </c>
      <c r="K643" s="98"/>
      <c r="L643" s="98"/>
      <c r="M643" s="98"/>
      <c r="N643" s="98"/>
      <c r="O643" s="98"/>
      <c r="P643" s="98"/>
      <c r="Q643" s="98"/>
      <c r="R643" s="46"/>
    </row>
    <row r="644" spans="1:18" ht="22.5" x14ac:dyDescent="0.2">
      <c r="A644" s="368" t="s">
        <v>384</v>
      </c>
      <c r="B644" s="233" t="s">
        <v>216</v>
      </c>
      <c r="C644" s="535">
        <v>0</v>
      </c>
      <c r="D644" s="884"/>
      <c r="E644" s="884">
        <f t="shared" si="96"/>
        <v>0</v>
      </c>
      <c r="F644" s="588"/>
      <c r="G644" s="588"/>
      <c r="H644" s="637"/>
      <c r="I644" s="637"/>
      <c r="J644" s="638"/>
      <c r="K644" s="98"/>
      <c r="L644" s="98"/>
      <c r="M644" s="98"/>
      <c r="N644" s="98"/>
      <c r="O644" s="98"/>
      <c r="P644" s="98"/>
      <c r="Q644" s="98"/>
      <c r="R644" s="46"/>
    </row>
    <row r="645" spans="1:18" x14ac:dyDescent="0.2">
      <c r="A645" s="369"/>
      <c r="B645" s="235" t="s">
        <v>112</v>
      </c>
      <c r="C645" s="535">
        <v>874000</v>
      </c>
      <c r="D645" s="884">
        <f>D648</f>
        <v>1255000</v>
      </c>
      <c r="E645" s="884">
        <f t="shared" si="96"/>
        <v>2129000</v>
      </c>
      <c r="F645" s="588">
        <v>800000</v>
      </c>
      <c r="G645" s="588">
        <v>800000</v>
      </c>
      <c r="H645" s="637">
        <f>F645/C645</f>
        <v>0.91533180778032042</v>
      </c>
      <c r="I645" s="637">
        <f>G645/F645</f>
        <v>1</v>
      </c>
      <c r="J645" s="638">
        <f>G645/C645</f>
        <v>0.91533180778032042</v>
      </c>
      <c r="K645" s="98"/>
      <c r="L645" s="98"/>
      <c r="M645" s="98"/>
      <c r="N645" s="98"/>
      <c r="O645" s="98"/>
      <c r="P645" s="98"/>
      <c r="Q645" s="98"/>
      <c r="R645" s="46"/>
    </row>
    <row r="646" spans="1:18" x14ac:dyDescent="0.2">
      <c r="A646" s="370"/>
      <c r="B646" s="497" t="s">
        <v>318</v>
      </c>
      <c r="C646" s="535">
        <v>0</v>
      </c>
      <c r="D646" s="884"/>
      <c r="E646" s="884">
        <f t="shared" si="96"/>
        <v>0</v>
      </c>
      <c r="F646" s="587"/>
      <c r="G646" s="587"/>
      <c r="H646" s="590"/>
      <c r="I646" s="590"/>
      <c r="J646" s="591"/>
      <c r="K646" s="98"/>
      <c r="L646" s="98"/>
      <c r="M646" s="98"/>
      <c r="N646" s="98"/>
      <c r="O646" s="98"/>
      <c r="P646" s="98"/>
      <c r="Q646" s="98"/>
      <c r="R646" s="46"/>
    </row>
    <row r="647" spans="1:18" x14ac:dyDescent="0.2">
      <c r="A647" s="371" t="s">
        <v>107</v>
      </c>
      <c r="B647" s="498" t="s">
        <v>129</v>
      </c>
      <c r="C647" s="545">
        <v>0</v>
      </c>
      <c r="D647" s="894"/>
      <c r="E647" s="894">
        <f t="shared" si="96"/>
        <v>0</v>
      </c>
      <c r="F647" s="602"/>
      <c r="G647" s="602"/>
      <c r="H647" s="603"/>
      <c r="I647" s="603"/>
      <c r="J647" s="604"/>
      <c r="K647" s="98"/>
      <c r="L647" s="98"/>
      <c r="M647" s="98"/>
      <c r="N647" s="98"/>
      <c r="O647" s="98"/>
      <c r="P647" s="98"/>
      <c r="Q647" s="98"/>
      <c r="R647" s="46"/>
    </row>
    <row r="648" spans="1:18" x14ac:dyDescent="0.2">
      <c r="A648" s="372">
        <v>3</v>
      </c>
      <c r="B648" s="439" t="s">
        <v>68</v>
      </c>
      <c r="C648" s="523">
        <v>874000</v>
      </c>
      <c r="D648" s="871">
        <f>D649+D658</f>
        <v>1255000</v>
      </c>
      <c r="E648" s="871">
        <f t="shared" si="96"/>
        <v>2129000</v>
      </c>
      <c r="F648" s="620">
        <f>F649+F653+F658</f>
        <v>0</v>
      </c>
      <c r="G648" s="620">
        <f>G649+G653+G658</f>
        <v>0</v>
      </c>
      <c r="H648" s="639">
        <f>F648/C648</f>
        <v>0</v>
      </c>
      <c r="I648" s="639">
        <v>0</v>
      </c>
      <c r="J648" s="640">
        <f>G648/C648</f>
        <v>0</v>
      </c>
      <c r="K648" s="98"/>
      <c r="L648" s="98"/>
      <c r="M648" s="98"/>
      <c r="N648" s="98"/>
      <c r="O648" s="98"/>
      <c r="P648" s="98"/>
      <c r="Q648" s="98"/>
      <c r="R648" s="46"/>
    </row>
    <row r="649" spans="1:18" x14ac:dyDescent="0.2">
      <c r="A649" s="267">
        <v>36</v>
      </c>
      <c r="B649" s="421" t="s">
        <v>26</v>
      </c>
      <c r="C649" s="508">
        <v>710000</v>
      </c>
      <c r="D649" s="856">
        <f>D650+D651+D652</f>
        <v>145000</v>
      </c>
      <c r="E649" s="856">
        <f t="shared" si="96"/>
        <v>855000</v>
      </c>
      <c r="F649" s="621">
        <f>F650+F651+F652</f>
        <v>0</v>
      </c>
      <c r="G649" s="621">
        <f>G650+G651+G652</f>
        <v>0</v>
      </c>
      <c r="H649" s="641">
        <f>F649/C649</f>
        <v>0</v>
      </c>
      <c r="I649" s="641">
        <v>0</v>
      </c>
      <c r="J649" s="642">
        <f>G649/C649</f>
        <v>0</v>
      </c>
      <c r="K649" s="98"/>
      <c r="L649" s="98"/>
      <c r="M649" s="98"/>
      <c r="N649" s="98"/>
      <c r="O649" s="98"/>
      <c r="P649" s="98"/>
      <c r="Q649" s="98"/>
      <c r="R649" s="46"/>
    </row>
    <row r="650" spans="1:18" x14ac:dyDescent="0.2">
      <c r="A650" s="269">
        <v>367</v>
      </c>
      <c r="B650" s="423" t="s">
        <v>58</v>
      </c>
      <c r="C650" s="510">
        <v>580000</v>
      </c>
      <c r="D650" s="738">
        <v>125000</v>
      </c>
      <c r="E650" s="738">
        <f t="shared" si="96"/>
        <v>705000</v>
      </c>
      <c r="F650" s="602"/>
      <c r="G650" s="602"/>
      <c r="H650" s="603"/>
      <c r="I650" s="603"/>
      <c r="J650" s="604"/>
      <c r="K650" s="98"/>
      <c r="L650" s="98"/>
      <c r="M650" s="98"/>
      <c r="N650" s="98"/>
      <c r="O650" s="98"/>
      <c r="P650" s="98"/>
      <c r="Q650" s="98"/>
      <c r="R650" s="46"/>
    </row>
    <row r="651" spans="1:18" x14ac:dyDescent="0.2">
      <c r="A651" s="269">
        <v>367</v>
      </c>
      <c r="B651" s="423" t="s">
        <v>28</v>
      </c>
      <c r="C651" s="510">
        <v>30000</v>
      </c>
      <c r="D651" s="738">
        <v>0</v>
      </c>
      <c r="E651" s="738">
        <f t="shared" si="96"/>
        <v>30000</v>
      </c>
      <c r="F651" s="602"/>
      <c r="G651" s="602"/>
      <c r="H651" s="603"/>
      <c r="I651" s="603"/>
      <c r="J651" s="604"/>
      <c r="K651" s="98"/>
      <c r="L651" s="98"/>
      <c r="M651" s="98"/>
      <c r="N651" s="98"/>
      <c r="O651" s="98"/>
      <c r="P651" s="98"/>
      <c r="Q651" s="98"/>
      <c r="R651" s="46"/>
    </row>
    <row r="652" spans="1:18" x14ac:dyDescent="0.2">
      <c r="A652" s="269">
        <v>367</v>
      </c>
      <c r="B652" s="423" t="s">
        <v>121</v>
      </c>
      <c r="C652" s="510">
        <v>100000</v>
      </c>
      <c r="D652" s="738">
        <v>20000</v>
      </c>
      <c r="E652" s="738">
        <f t="shared" si="96"/>
        <v>120000</v>
      </c>
      <c r="F652" s="602"/>
      <c r="G652" s="602"/>
      <c r="H652" s="603"/>
      <c r="I652" s="603"/>
      <c r="J652" s="604"/>
      <c r="K652" s="98"/>
      <c r="L652" s="98"/>
      <c r="M652" s="98"/>
      <c r="N652" s="98"/>
      <c r="O652" s="98"/>
      <c r="P652" s="98"/>
      <c r="Q652" s="98"/>
      <c r="R652" s="46"/>
    </row>
    <row r="653" spans="1:18" x14ac:dyDescent="0.2">
      <c r="A653" s="267">
        <v>36</v>
      </c>
      <c r="B653" s="421" t="s">
        <v>30</v>
      </c>
      <c r="C653" s="508">
        <v>160000</v>
      </c>
      <c r="D653" s="856">
        <v>0</v>
      </c>
      <c r="E653" s="856">
        <f t="shared" si="96"/>
        <v>160000</v>
      </c>
      <c r="F653" s="621">
        <f>F654+F655+F656+F657</f>
        <v>0</v>
      </c>
      <c r="G653" s="621">
        <f>G654+G655+G656+G657</f>
        <v>0</v>
      </c>
      <c r="H653" s="641">
        <f>F653/C653</f>
        <v>0</v>
      </c>
      <c r="I653" s="641">
        <v>0</v>
      </c>
      <c r="J653" s="642">
        <f>G653/C653</f>
        <v>0</v>
      </c>
      <c r="K653" s="98"/>
      <c r="L653" s="98"/>
      <c r="M653" s="98"/>
      <c r="N653" s="98"/>
      <c r="O653" s="98"/>
      <c r="P653" s="98"/>
      <c r="Q653" s="98"/>
      <c r="R653" s="46"/>
    </row>
    <row r="654" spans="1:18" x14ac:dyDescent="0.2">
      <c r="A654" s="305">
        <v>367</v>
      </c>
      <c r="B654" s="419" t="s">
        <v>31</v>
      </c>
      <c r="C654" s="525">
        <v>25000</v>
      </c>
      <c r="D654" s="873">
        <v>0</v>
      </c>
      <c r="E654" s="873">
        <f t="shared" si="96"/>
        <v>25000</v>
      </c>
      <c r="F654" s="602"/>
      <c r="G654" s="602"/>
      <c r="H654" s="603"/>
      <c r="I654" s="603"/>
      <c r="J654" s="604"/>
      <c r="K654" s="98"/>
      <c r="L654" s="98"/>
      <c r="M654" s="98"/>
      <c r="N654" s="98"/>
      <c r="O654" s="98"/>
      <c r="P654" s="98"/>
      <c r="Q654" s="98"/>
      <c r="R654" s="46"/>
    </row>
    <row r="655" spans="1:18" x14ac:dyDescent="0.2">
      <c r="A655" s="305">
        <v>367</v>
      </c>
      <c r="B655" s="419" t="s">
        <v>32</v>
      </c>
      <c r="C655" s="525">
        <v>40000</v>
      </c>
      <c r="D655" s="873">
        <v>0</v>
      </c>
      <c r="E655" s="873">
        <f t="shared" si="96"/>
        <v>40000</v>
      </c>
      <c r="F655" s="602"/>
      <c r="G655" s="602"/>
      <c r="H655" s="603"/>
      <c r="I655" s="603"/>
      <c r="J655" s="604"/>
      <c r="K655" s="98"/>
      <c r="L655" s="98"/>
      <c r="M655" s="98"/>
      <c r="N655" s="98"/>
      <c r="O655" s="98"/>
      <c r="P655" s="98"/>
      <c r="Q655" s="98"/>
      <c r="R655" s="46"/>
    </row>
    <row r="656" spans="1:18" x14ac:dyDescent="0.2">
      <c r="A656" s="269">
        <v>367</v>
      </c>
      <c r="B656" s="423" t="s">
        <v>33</v>
      </c>
      <c r="C656" s="510">
        <v>30000</v>
      </c>
      <c r="D656" s="738">
        <v>0</v>
      </c>
      <c r="E656" s="738">
        <f t="shared" si="96"/>
        <v>30000</v>
      </c>
      <c r="F656" s="602"/>
      <c r="G656" s="602"/>
      <c r="H656" s="603"/>
      <c r="I656" s="603"/>
      <c r="J656" s="604"/>
      <c r="K656" s="98"/>
      <c r="L656" s="98"/>
      <c r="M656" s="98"/>
      <c r="N656" s="98"/>
      <c r="O656" s="98"/>
      <c r="P656" s="98"/>
      <c r="Q656" s="98"/>
      <c r="R656" s="46"/>
    </row>
    <row r="657" spans="1:18" x14ac:dyDescent="0.2">
      <c r="A657" s="269">
        <v>367</v>
      </c>
      <c r="B657" s="423" t="s">
        <v>34</v>
      </c>
      <c r="C657" s="510">
        <v>65000</v>
      </c>
      <c r="D657" s="738">
        <v>0</v>
      </c>
      <c r="E657" s="738">
        <f t="shared" si="96"/>
        <v>65000</v>
      </c>
      <c r="F657" s="602"/>
      <c r="G657" s="602"/>
      <c r="H657" s="603"/>
      <c r="I657" s="603"/>
      <c r="J657" s="604"/>
      <c r="K657" s="98"/>
      <c r="L657" s="98"/>
      <c r="M657" s="98"/>
      <c r="N657" s="98"/>
      <c r="O657" s="98"/>
      <c r="P657" s="98"/>
      <c r="Q657" s="98"/>
      <c r="R657" s="46"/>
    </row>
    <row r="658" spans="1:18" x14ac:dyDescent="0.2">
      <c r="A658" s="303">
        <v>36</v>
      </c>
      <c r="B658" s="440" t="s">
        <v>35</v>
      </c>
      <c r="C658" s="537">
        <v>4000</v>
      </c>
      <c r="D658" s="886">
        <f>D660+D661+D662</f>
        <v>1110000</v>
      </c>
      <c r="E658" s="886">
        <f t="shared" si="96"/>
        <v>1114000</v>
      </c>
      <c r="F658" s="621">
        <f>F659</f>
        <v>0</v>
      </c>
      <c r="G658" s="621">
        <f>G659</f>
        <v>0</v>
      </c>
      <c r="H658" s="641">
        <f>F658/C658</f>
        <v>0</v>
      </c>
      <c r="I658" s="641">
        <v>0</v>
      </c>
      <c r="J658" s="642">
        <f>G658/C658</f>
        <v>0</v>
      </c>
      <c r="K658" s="98"/>
      <c r="L658" s="98"/>
      <c r="M658" s="98"/>
      <c r="N658" s="98"/>
      <c r="O658" s="98"/>
      <c r="P658" s="98"/>
      <c r="Q658" s="98"/>
      <c r="R658" s="46"/>
    </row>
    <row r="659" spans="1:18" x14ac:dyDescent="0.2">
      <c r="A659" s="301">
        <v>367</v>
      </c>
      <c r="B659" s="444" t="s">
        <v>36</v>
      </c>
      <c r="C659" s="539">
        <v>4000</v>
      </c>
      <c r="D659" s="888">
        <v>0</v>
      </c>
      <c r="E659" s="888">
        <f t="shared" si="96"/>
        <v>4000</v>
      </c>
      <c r="F659" s="629"/>
      <c r="G659" s="629"/>
      <c r="H659" s="647"/>
      <c r="I659" s="647"/>
      <c r="J659" s="648"/>
      <c r="K659" s="98"/>
      <c r="L659" s="98"/>
      <c r="M659" s="98"/>
      <c r="N659" s="98"/>
      <c r="O659" s="98"/>
      <c r="P659" s="98"/>
      <c r="Q659" s="98"/>
      <c r="R659" s="46"/>
    </row>
    <row r="660" spans="1:18" x14ac:dyDescent="0.2">
      <c r="A660" s="742">
        <v>367</v>
      </c>
      <c r="B660" s="444" t="s">
        <v>467</v>
      </c>
      <c r="C660" s="888"/>
      <c r="D660" s="888">
        <v>400000</v>
      </c>
      <c r="E660" s="888">
        <f>D660</f>
        <v>400000</v>
      </c>
      <c r="F660" s="931"/>
      <c r="G660" s="931"/>
      <c r="H660" s="743"/>
      <c r="I660" s="743"/>
      <c r="J660" s="744"/>
      <c r="K660" s="98"/>
      <c r="L660" s="98"/>
      <c r="M660" s="98"/>
      <c r="N660" s="98"/>
      <c r="O660" s="98"/>
      <c r="P660" s="98"/>
      <c r="Q660" s="98"/>
      <c r="R660" s="46"/>
    </row>
    <row r="661" spans="1:18" x14ac:dyDescent="0.2">
      <c r="A661" s="742">
        <v>367</v>
      </c>
      <c r="B661" s="444" t="s">
        <v>466</v>
      </c>
      <c r="C661" s="888"/>
      <c r="D661" s="888">
        <v>660000</v>
      </c>
      <c r="E661" s="888">
        <f>D661</f>
        <v>660000</v>
      </c>
      <c r="F661" s="931"/>
      <c r="G661" s="931"/>
      <c r="H661" s="743"/>
      <c r="I661" s="743"/>
      <c r="J661" s="744"/>
      <c r="K661" s="98"/>
      <c r="L661" s="98"/>
      <c r="M661" s="98"/>
      <c r="N661" s="98"/>
      <c r="O661" s="98"/>
      <c r="P661" s="98"/>
      <c r="Q661" s="98"/>
      <c r="R661" s="46"/>
    </row>
    <row r="662" spans="1:18" x14ac:dyDescent="0.2">
      <c r="A662" s="742">
        <v>367</v>
      </c>
      <c r="B662" s="444" t="s">
        <v>468</v>
      </c>
      <c r="C662" s="888"/>
      <c r="D662" s="888">
        <v>50000</v>
      </c>
      <c r="E662" s="888">
        <f>D662</f>
        <v>50000</v>
      </c>
      <c r="F662" s="931"/>
      <c r="G662" s="931"/>
      <c r="H662" s="743"/>
      <c r="I662" s="743"/>
      <c r="J662" s="744"/>
      <c r="K662" s="98"/>
      <c r="L662" s="98"/>
      <c r="M662" s="98"/>
      <c r="N662" s="98"/>
      <c r="O662" s="98"/>
      <c r="P662" s="98"/>
      <c r="Q662" s="98"/>
      <c r="R662" s="46"/>
    </row>
    <row r="663" spans="1:18" x14ac:dyDescent="0.2">
      <c r="A663" s="373" t="s">
        <v>388</v>
      </c>
      <c r="B663" s="499" t="s">
        <v>114</v>
      </c>
      <c r="C663" s="572">
        <v>214000</v>
      </c>
      <c r="D663" s="920">
        <f>D664</f>
        <v>13750</v>
      </c>
      <c r="E663" s="920">
        <f t="shared" ref="E663:E685" si="103">C663+D663</f>
        <v>227750</v>
      </c>
      <c r="F663" s="594">
        <f>F664</f>
        <v>180000</v>
      </c>
      <c r="G663" s="594">
        <f>G664</f>
        <v>180000</v>
      </c>
      <c r="H663" s="645">
        <f>F663/C663</f>
        <v>0.84112149532710279</v>
      </c>
      <c r="I663" s="645">
        <f>G663/F663</f>
        <v>1</v>
      </c>
      <c r="J663" s="646">
        <f>G663/C663</f>
        <v>0.84112149532710279</v>
      </c>
      <c r="K663" s="98"/>
      <c r="L663" s="98"/>
      <c r="M663" s="98"/>
      <c r="N663" s="98"/>
      <c r="O663" s="98"/>
      <c r="P663" s="98"/>
      <c r="Q663" s="98"/>
      <c r="R663" s="46"/>
    </row>
    <row r="664" spans="1:18" x14ac:dyDescent="0.2">
      <c r="A664" s="350" t="s">
        <v>385</v>
      </c>
      <c r="B664" s="500"/>
      <c r="C664" s="559">
        <v>214000</v>
      </c>
      <c r="D664" s="907">
        <f>D666</f>
        <v>13750</v>
      </c>
      <c r="E664" s="907">
        <f t="shared" si="103"/>
        <v>227750</v>
      </c>
      <c r="F664" s="586">
        <f>F666</f>
        <v>180000</v>
      </c>
      <c r="G664" s="586">
        <f>G666</f>
        <v>180000</v>
      </c>
      <c r="H664" s="643">
        <f>F664/C664</f>
        <v>0.84112149532710279</v>
      </c>
      <c r="I664" s="643">
        <f>G664/F664</f>
        <v>1</v>
      </c>
      <c r="J664" s="644">
        <f>G664/C664</f>
        <v>0.84112149532710279</v>
      </c>
      <c r="K664" s="98"/>
      <c r="L664" s="98"/>
      <c r="M664" s="98"/>
      <c r="N664" s="98"/>
      <c r="O664" s="98"/>
      <c r="P664" s="98"/>
      <c r="Q664" s="98"/>
      <c r="R664" s="46"/>
    </row>
    <row r="665" spans="1:18" x14ac:dyDescent="0.2">
      <c r="A665" s="331" t="s">
        <v>386</v>
      </c>
      <c r="B665" s="233" t="s">
        <v>225</v>
      </c>
      <c r="C665" s="544">
        <v>0</v>
      </c>
      <c r="D665" s="893"/>
      <c r="E665" s="893">
        <f t="shared" si="103"/>
        <v>0</v>
      </c>
      <c r="F665" s="595"/>
      <c r="G665" s="588"/>
      <c r="H665" s="637"/>
      <c r="I665" s="637"/>
      <c r="J665" s="638"/>
      <c r="K665" s="98"/>
      <c r="L665" s="98"/>
      <c r="M665" s="98"/>
      <c r="N665" s="98"/>
      <c r="O665" s="98"/>
      <c r="P665" s="98"/>
      <c r="Q665" s="98"/>
      <c r="R665" s="46"/>
    </row>
    <row r="666" spans="1:18" x14ac:dyDescent="0.2">
      <c r="A666" s="374"/>
      <c r="B666" s="501" t="s">
        <v>226</v>
      </c>
      <c r="C666" s="535">
        <v>214000</v>
      </c>
      <c r="D666" s="884">
        <f>D669</f>
        <v>13750</v>
      </c>
      <c r="E666" s="884">
        <f t="shared" si="103"/>
        <v>227750</v>
      </c>
      <c r="F666" s="588">
        <v>180000</v>
      </c>
      <c r="G666" s="588">
        <v>180000</v>
      </c>
      <c r="H666" s="637">
        <f>F666/C666</f>
        <v>0.84112149532710279</v>
      </c>
      <c r="I666" s="637">
        <f>G666/F666</f>
        <v>1</v>
      </c>
      <c r="J666" s="638">
        <f>G666/C666</f>
        <v>0.84112149532710279</v>
      </c>
      <c r="K666" s="98"/>
      <c r="L666" s="98"/>
      <c r="M666" s="98"/>
      <c r="N666" s="98"/>
      <c r="O666" s="98"/>
      <c r="P666" s="98"/>
      <c r="Q666" s="98"/>
      <c r="R666" s="46"/>
    </row>
    <row r="667" spans="1:18" x14ac:dyDescent="0.2">
      <c r="A667" s="375"/>
      <c r="B667" s="502" t="s">
        <v>317</v>
      </c>
      <c r="C667" s="573">
        <v>0</v>
      </c>
      <c r="D667" s="921"/>
      <c r="E667" s="921">
        <f t="shared" si="103"/>
        <v>0</v>
      </c>
      <c r="F667" s="587"/>
      <c r="G667" s="587"/>
      <c r="H667" s="590"/>
      <c r="I667" s="590"/>
      <c r="J667" s="591"/>
      <c r="K667" s="98"/>
      <c r="L667" s="98"/>
      <c r="M667" s="98"/>
      <c r="N667" s="98"/>
      <c r="O667" s="98"/>
      <c r="P667" s="98"/>
      <c r="Q667" s="98"/>
      <c r="R667" s="46"/>
    </row>
    <row r="668" spans="1:18" x14ac:dyDescent="0.2">
      <c r="A668" s="376" t="s">
        <v>107</v>
      </c>
      <c r="B668" s="498" t="s">
        <v>129</v>
      </c>
      <c r="C668" s="553"/>
      <c r="D668" s="902"/>
      <c r="E668" s="902"/>
      <c r="F668" s="602"/>
      <c r="G668" s="602"/>
      <c r="H668" s="603"/>
      <c r="I668" s="603"/>
      <c r="J668" s="604"/>
      <c r="K668" s="98"/>
      <c r="L668" s="98"/>
      <c r="M668" s="98"/>
      <c r="N668" s="98"/>
      <c r="O668" s="98"/>
      <c r="P668" s="98"/>
      <c r="Q668" s="98"/>
      <c r="R668" s="46"/>
    </row>
    <row r="669" spans="1:18" x14ac:dyDescent="0.2">
      <c r="A669" s="377">
        <v>3</v>
      </c>
      <c r="B669" s="420" t="s">
        <v>68</v>
      </c>
      <c r="C669" s="554">
        <v>214000</v>
      </c>
      <c r="D669" s="903">
        <f>D670</f>
        <v>13750</v>
      </c>
      <c r="E669" s="903">
        <f t="shared" si="103"/>
        <v>227750</v>
      </c>
      <c r="F669" s="620">
        <f>F670+F675+F680+F682+F684</f>
        <v>0</v>
      </c>
      <c r="G669" s="620">
        <f>G670+G675+G680+G682+G684</f>
        <v>0</v>
      </c>
      <c r="H669" s="639">
        <f>F669/C669</f>
        <v>0</v>
      </c>
      <c r="I669" s="639">
        <v>0</v>
      </c>
      <c r="J669" s="640">
        <f>G669/C669</f>
        <v>0</v>
      </c>
      <c r="K669" s="98"/>
      <c r="L669" s="98"/>
      <c r="M669" s="98"/>
      <c r="N669" s="98"/>
      <c r="O669" s="98"/>
      <c r="P669" s="98"/>
      <c r="Q669" s="98"/>
      <c r="R669" s="46"/>
    </row>
    <row r="670" spans="1:18" x14ac:dyDescent="0.2">
      <c r="A670" s="303">
        <v>36</v>
      </c>
      <c r="B670" s="470" t="s">
        <v>26</v>
      </c>
      <c r="C670" s="537">
        <v>115000</v>
      </c>
      <c r="D670" s="886">
        <f>D671+D672+D673+D674</f>
        <v>13750</v>
      </c>
      <c r="E670" s="886">
        <f t="shared" si="103"/>
        <v>128750</v>
      </c>
      <c r="F670" s="621">
        <f>F671+F672+F673+F674</f>
        <v>0</v>
      </c>
      <c r="G670" s="621">
        <f>G671+G672+G673+G674</f>
        <v>0</v>
      </c>
      <c r="H670" s="641">
        <f>F670/C670</f>
        <v>0</v>
      </c>
      <c r="I670" s="641">
        <v>0</v>
      </c>
      <c r="J670" s="642">
        <f>G670/C670</f>
        <v>0</v>
      </c>
      <c r="K670" s="98"/>
      <c r="L670" s="98"/>
      <c r="M670" s="98"/>
      <c r="N670" s="98"/>
      <c r="O670" s="98"/>
      <c r="P670" s="98"/>
      <c r="Q670" s="98"/>
      <c r="R670" s="46"/>
    </row>
    <row r="671" spans="1:18" x14ac:dyDescent="0.2">
      <c r="A671" s="301">
        <v>367</v>
      </c>
      <c r="B671" s="482" t="s">
        <v>73</v>
      </c>
      <c r="C671" s="510">
        <v>90000</v>
      </c>
      <c r="D671" s="738">
        <v>12000</v>
      </c>
      <c r="E671" s="738">
        <f t="shared" si="103"/>
        <v>102000</v>
      </c>
      <c r="F671" s="602"/>
      <c r="G671" s="602"/>
      <c r="H671" s="647"/>
      <c r="I671" s="647"/>
      <c r="J671" s="648"/>
      <c r="K671" s="98"/>
      <c r="L671" s="98"/>
      <c r="M671" s="98"/>
      <c r="N671" s="98"/>
      <c r="O671" s="98"/>
      <c r="P671" s="98"/>
      <c r="Q671" s="98"/>
      <c r="R671" s="46"/>
    </row>
    <row r="672" spans="1:18" x14ac:dyDescent="0.2">
      <c r="A672" s="301">
        <v>367</v>
      </c>
      <c r="B672" s="444" t="s">
        <v>28</v>
      </c>
      <c r="C672" s="510">
        <v>3500</v>
      </c>
      <c r="D672" s="738">
        <v>0</v>
      </c>
      <c r="E672" s="738">
        <f t="shared" si="103"/>
        <v>3500</v>
      </c>
      <c r="F672" s="602"/>
      <c r="G672" s="602"/>
      <c r="H672" s="647"/>
      <c r="I672" s="647"/>
      <c r="J672" s="648"/>
      <c r="K672" s="98"/>
      <c r="L672" s="98"/>
      <c r="M672" s="98"/>
      <c r="N672" s="98"/>
      <c r="O672" s="98"/>
      <c r="P672" s="98"/>
      <c r="Q672" s="98"/>
      <c r="R672" s="46"/>
    </row>
    <row r="673" spans="1:18" x14ac:dyDescent="0.2">
      <c r="A673" s="301">
        <v>367</v>
      </c>
      <c r="B673" s="444" t="s">
        <v>121</v>
      </c>
      <c r="C673" s="510">
        <v>15000</v>
      </c>
      <c r="D673" s="738">
        <v>1750</v>
      </c>
      <c r="E673" s="738">
        <f t="shared" si="103"/>
        <v>16750</v>
      </c>
      <c r="F673" s="602"/>
      <c r="G673" s="602"/>
      <c r="H673" s="647"/>
      <c r="I673" s="647"/>
      <c r="J673" s="648"/>
      <c r="K673" s="98"/>
      <c r="L673" s="98"/>
      <c r="M673" s="98"/>
      <c r="N673" s="98"/>
      <c r="O673" s="98"/>
      <c r="P673" s="98"/>
      <c r="Q673" s="98"/>
      <c r="R673" s="46"/>
    </row>
    <row r="674" spans="1:18" x14ac:dyDescent="0.2">
      <c r="A674" s="742">
        <v>367</v>
      </c>
      <c r="B674" s="444" t="s">
        <v>431</v>
      </c>
      <c r="C674" s="738">
        <v>6500</v>
      </c>
      <c r="D674" s="738">
        <v>0</v>
      </c>
      <c r="E674" s="738">
        <f t="shared" si="103"/>
        <v>6500</v>
      </c>
      <c r="F674" s="736"/>
      <c r="G674" s="736"/>
      <c r="H674" s="743"/>
      <c r="I674" s="743"/>
      <c r="J674" s="744"/>
      <c r="K674" s="98"/>
      <c r="L674" s="98"/>
      <c r="M674" s="98"/>
      <c r="N674" s="98"/>
      <c r="O674" s="98"/>
      <c r="P674" s="98"/>
      <c r="Q674" s="98"/>
      <c r="R674" s="46"/>
    </row>
    <row r="675" spans="1:18" x14ac:dyDescent="0.2">
      <c r="A675" s="303">
        <v>36</v>
      </c>
      <c r="B675" s="440" t="s">
        <v>30</v>
      </c>
      <c r="C675" s="537">
        <v>77000</v>
      </c>
      <c r="D675" s="886">
        <v>0</v>
      </c>
      <c r="E675" s="886">
        <f t="shared" si="103"/>
        <v>77000</v>
      </c>
      <c r="F675" s="621">
        <f>F676+F677+F678+F679</f>
        <v>0</v>
      </c>
      <c r="G675" s="621">
        <f>G676+G677+G678+G679</f>
        <v>0</v>
      </c>
      <c r="H675" s="641">
        <f>F675/C675</f>
        <v>0</v>
      </c>
      <c r="I675" s="641">
        <v>0</v>
      </c>
      <c r="J675" s="642">
        <f>G675/C675</f>
        <v>0</v>
      </c>
      <c r="K675" s="98"/>
      <c r="L675" s="98"/>
      <c r="M675" s="98"/>
      <c r="N675" s="98"/>
      <c r="O675" s="98"/>
      <c r="P675" s="98"/>
      <c r="Q675" s="98"/>
      <c r="R675" s="46"/>
    </row>
    <row r="676" spans="1:18" x14ac:dyDescent="0.2">
      <c r="A676" s="301">
        <v>367</v>
      </c>
      <c r="B676" s="444" t="s">
        <v>31</v>
      </c>
      <c r="C676" s="539">
        <v>2000</v>
      </c>
      <c r="D676" s="888">
        <v>0</v>
      </c>
      <c r="E676" s="888">
        <f t="shared" si="103"/>
        <v>2000</v>
      </c>
      <c r="F676" s="602"/>
      <c r="G676" s="602"/>
      <c r="H676" s="647"/>
      <c r="I676" s="647"/>
      <c r="J676" s="648"/>
      <c r="K676" s="98"/>
      <c r="L676" s="98"/>
      <c r="M676" s="98"/>
      <c r="N676" s="98"/>
      <c r="O676" s="98"/>
      <c r="P676" s="98"/>
      <c r="Q676" s="98"/>
      <c r="R676" s="46"/>
    </row>
    <row r="677" spans="1:18" x14ac:dyDescent="0.2">
      <c r="A677" s="301">
        <v>367</v>
      </c>
      <c r="B677" s="444" t="s">
        <v>32</v>
      </c>
      <c r="C677" s="539">
        <v>30000</v>
      </c>
      <c r="D677" s="888">
        <v>0</v>
      </c>
      <c r="E677" s="888">
        <f t="shared" si="103"/>
        <v>30000</v>
      </c>
      <c r="F677" s="602"/>
      <c r="G677" s="602"/>
      <c r="H677" s="647"/>
      <c r="I677" s="647"/>
      <c r="J677" s="648"/>
      <c r="K677" s="98"/>
      <c r="L677" s="98"/>
      <c r="M677" s="98"/>
      <c r="N677" s="98"/>
      <c r="O677" s="98"/>
      <c r="P677" s="98"/>
      <c r="Q677" s="98"/>
      <c r="R677" s="46"/>
    </row>
    <row r="678" spans="1:18" x14ac:dyDescent="0.2">
      <c r="A678" s="301">
        <v>367</v>
      </c>
      <c r="B678" s="444" t="s">
        <v>33</v>
      </c>
      <c r="C678" s="539">
        <v>15000</v>
      </c>
      <c r="D678" s="888">
        <v>0</v>
      </c>
      <c r="E678" s="888">
        <f t="shared" si="103"/>
        <v>15000</v>
      </c>
      <c r="F678" s="602"/>
      <c r="G678" s="602"/>
      <c r="H678" s="647"/>
      <c r="I678" s="647"/>
      <c r="J678" s="648"/>
      <c r="K678" s="98"/>
      <c r="L678" s="98"/>
      <c r="M678" s="98"/>
      <c r="N678" s="98"/>
      <c r="O678" s="98"/>
      <c r="P678" s="98"/>
      <c r="Q678" s="98"/>
      <c r="R678" s="46"/>
    </row>
    <row r="679" spans="1:18" x14ac:dyDescent="0.2">
      <c r="A679" s="301">
        <v>367</v>
      </c>
      <c r="B679" s="444" t="s">
        <v>34</v>
      </c>
      <c r="C679" s="539">
        <v>30000</v>
      </c>
      <c r="D679" s="888">
        <v>0</v>
      </c>
      <c r="E679" s="888">
        <f t="shared" si="103"/>
        <v>30000</v>
      </c>
      <c r="F679" s="602"/>
      <c r="G679" s="602"/>
      <c r="H679" s="647"/>
      <c r="I679" s="647"/>
      <c r="J679" s="648"/>
      <c r="K679" s="98"/>
      <c r="L679" s="98"/>
      <c r="M679" s="98"/>
      <c r="N679" s="98"/>
      <c r="O679" s="98"/>
      <c r="P679" s="98"/>
      <c r="Q679" s="98"/>
      <c r="R679" s="46"/>
    </row>
    <row r="680" spans="1:18" x14ac:dyDescent="0.2">
      <c r="A680" s="303">
        <v>36</v>
      </c>
      <c r="B680" s="440" t="s">
        <v>35</v>
      </c>
      <c r="C680" s="537">
        <v>2000</v>
      </c>
      <c r="D680" s="886">
        <v>0</v>
      </c>
      <c r="E680" s="886">
        <f t="shared" si="103"/>
        <v>2000</v>
      </c>
      <c r="F680" s="621">
        <f>F681</f>
        <v>0</v>
      </c>
      <c r="G680" s="621">
        <f>G681</f>
        <v>0</v>
      </c>
      <c r="H680" s="641">
        <f>F680/C680</f>
        <v>0</v>
      </c>
      <c r="I680" s="641">
        <v>0</v>
      </c>
      <c r="J680" s="642">
        <f>G680/C680</f>
        <v>0</v>
      </c>
      <c r="K680" s="98"/>
      <c r="L680" s="98"/>
      <c r="M680" s="98"/>
      <c r="N680" s="98"/>
      <c r="O680" s="98"/>
      <c r="P680" s="98"/>
      <c r="Q680" s="98"/>
      <c r="R680" s="46"/>
    </row>
    <row r="681" spans="1:18" x14ac:dyDescent="0.2">
      <c r="A681" s="301">
        <v>367</v>
      </c>
      <c r="B681" s="444" t="s">
        <v>36</v>
      </c>
      <c r="C681" s="539">
        <v>2000</v>
      </c>
      <c r="D681" s="888">
        <v>0</v>
      </c>
      <c r="E681" s="888">
        <f t="shared" si="103"/>
        <v>2000</v>
      </c>
      <c r="F681" s="629"/>
      <c r="G681" s="629"/>
      <c r="H681" s="647"/>
      <c r="I681" s="647"/>
      <c r="J681" s="648"/>
      <c r="K681" s="98"/>
      <c r="L681" s="98"/>
      <c r="M681" s="98"/>
      <c r="N681" s="98"/>
      <c r="O681" s="98"/>
      <c r="P681" s="98"/>
      <c r="Q681" s="98"/>
      <c r="R681" s="46"/>
    </row>
    <row r="682" spans="1:18" x14ac:dyDescent="0.2">
      <c r="A682" s="303">
        <v>36</v>
      </c>
      <c r="B682" s="440" t="s">
        <v>357</v>
      </c>
      <c r="C682" s="537">
        <v>5000</v>
      </c>
      <c r="D682" s="886">
        <v>0</v>
      </c>
      <c r="E682" s="886">
        <f t="shared" si="103"/>
        <v>5000</v>
      </c>
      <c r="F682" s="621">
        <f>F683</f>
        <v>0</v>
      </c>
      <c r="G682" s="621">
        <f>G683</f>
        <v>0</v>
      </c>
      <c r="H682" s="641">
        <f>F682/C682</f>
        <v>0</v>
      </c>
      <c r="I682" s="641">
        <v>0</v>
      </c>
      <c r="J682" s="642">
        <f>G682/C682</f>
        <v>0</v>
      </c>
      <c r="K682" s="98"/>
      <c r="L682" s="98"/>
      <c r="M682" s="98"/>
      <c r="N682" s="98"/>
      <c r="O682" s="98"/>
      <c r="P682" s="98"/>
      <c r="Q682" s="98"/>
      <c r="R682" s="46"/>
    </row>
    <row r="683" spans="1:18" x14ac:dyDescent="0.2">
      <c r="A683" s="301">
        <v>367</v>
      </c>
      <c r="B683" s="444" t="s">
        <v>358</v>
      </c>
      <c r="C683" s="539">
        <v>5000</v>
      </c>
      <c r="D683" s="888">
        <v>0</v>
      </c>
      <c r="E683" s="888">
        <f t="shared" si="103"/>
        <v>5000</v>
      </c>
      <c r="F683" s="629"/>
      <c r="G683" s="629"/>
      <c r="H683" s="647"/>
      <c r="I683" s="647"/>
      <c r="J683" s="648"/>
      <c r="K683" s="98"/>
      <c r="L683" s="98"/>
      <c r="M683" s="98"/>
      <c r="N683" s="98"/>
      <c r="O683" s="98"/>
      <c r="P683" s="98"/>
      <c r="Q683" s="98"/>
      <c r="R683" s="46"/>
    </row>
    <row r="684" spans="1:18" x14ac:dyDescent="0.2">
      <c r="A684" s="303">
        <v>36</v>
      </c>
      <c r="B684" s="440" t="s">
        <v>86</v>
      </c>
      <c r="C684" s="537">
        <v>15000</v>
      </c>
      <c r="D684" s="886">
        <v>0</v>
      </c>
      <c r="E684" s="886">
        <f t="shared" si="103"/>
        <v>15000</v>
      </c>
      <c r="F684" s="621">
        <f>F685</f>
        <v>0</v>
      </c>
      <c r="G684" s="621">
        <f>G685</f>
        <v>0</v>
      </c>
      <c r="H684" s="641">
        <f>F684/C684</f>
        <v>0</v>
      </c>
      <c r="I684" s="641">
        <v>0</v>
      </c>
      <c r="J684" s="642">
        <f>G684/C684</f>
        <v>0</v>
      </c>
      <c r="K684" s="98"/>
      <c r="L684" s="98"/>
      <c r="M684" s="98"/>
      <c r="N684" s="98"/>
      <c r="O684" s="98"/>
      <c r="P684" s="98"/>
      <c r="Q684" s="98"/>
      <c r="R684" s="46"/>
    </row>
    <row r="685" spans="1:18" ht="13.5" thickBot="1" x14ac:dyDescent="0.25">
      <c r="A685" s="378">
        <v>367</v>
      </c>
      <c r="B685" s="503" t="s">
        <v>74</v>
      </c>
      <c r="C685" s="581">
        <v>15000</v>
      </c>
      <c r="D685" s="922">
        <v>0</v>
      </c>
      <c r="E685" s="922">
        <f t="shared" si="103"/>
        <v>15000</v>
      </c>
      <c r="F685" s="630"/>
      <c r="G685" s="630"/>
      <c r="H685" s="649"/>
      <c r="I685" s="649"/>
      <c r="J685" s="650"/>
      <c r="K685" s="98"/>
      <c r="L685" s="98"/>
      <c r="M685" s="98"/>
      <c r="N685" s="98"/>
      <c r="O685" s="98"/>
      <c r="P685" s="98"/>
      <c r="Q685" s="98"/>
      <c r="R685" s="46"/>
    </row>
    <row r="686" spans="1:18" x14ac:dyDescent="0.2">
      <c r="F686" s="95"/>
      <c r="G686" s="95"/>
      <c r="H686" s="95"/>
      <c r="I686" s="95"/>
      <c r="J686" s="95"/>
      <c r="K686" s="98"/>
      <c r="L686" s="98"/>
      <c r="M686" s="98"/>
      <c r="N686" s="98"/>
      <c r="O686" s="98"/>
      <c r="P686" s="98"/>
      <c r="Q686" s="98"/>
      <c r="R686" s="46"/>
    </row>
    <row r="687" spans="1:18" x14ac:dyDescent="0.2">
      <c r="B687" s="27"/>
      <c r="C687" s="27"/>
      <c r="D687" s="27"/>
      <c r="E687" s="27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46"/>
    </row>
    <row r="688" spans="1:18" x14ac:dyDescent="0.2">
      <c r="B688" s="27"/>
      <c r="C688" s="27"/>
      <c r="D688" s="27"/>
      <c r="E688" s="27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46"/>
    </row>
    <row r="689" spans="2:18" x14ac:dyDescent="0.2">
      <c r="B689" s="27"/>
      <c r="C689" s="27"/>
      <c r="D689" s="27"/>
      <c r="E689" s="27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46"/>
    </row>
    <row r="690" spans="2:18" x14ac:dyDescent="0.2">
      <c r="B690" s="27"/>
      <c r="C690" s="27"/>
      <c r="D690" s="27"/>
      <c r="E690" s="27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46"/>
    </row>
    <row r="691" spans="2:18" x14ac:dyDescent="0.2">
      <c r="B691" s="27"/>
      <c r="C691" s="27"/>
      <c r="D691" s="27"/>
      <c r="E691" s="27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46"/>
    </row>
    <row r="692" spans="2:18" x14ac:dyDescent="0.2">
      <c r="B692" s="27"/>
      <c r="C692" s="27"/>
      <c r="D692" s="27"/>
      <c r="E692" s="27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46"/>
    </row>
    <row r="693" spans="2:18" x14ac:dyDescent="0.2">
      <c r="B693" s="27"/>
      <c r="C693" s="27"/>
      <c r="D693" s="27"/>
      <c r="E693" s="27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46"/>
    </row>
    <row r="694" spans="2:18" x14ac:dyDescent="0.2">
      <c r="B694" s="27"/>
      <c r="C694" s="27"/>
      <c r="D694" s="27"/>
      <c r="E694" s="27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46"/>
    </row>
    <row r="695" spans="2:18" x14ac:dyDescent="0.2">
      <c r="B695" s="27"/>
      <c r="C695" s="27"/>
      <c r="D695" s="27"/>
      <c r="E695" s="27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46"/>
    </row>
    <row r="696" spans="2:18" x14ac:dyDescent="0.2">
      <c r="B696" s="27"/>
      <c r="C696" s="27"/>
      <c r="D696" s="27"/>
      <c r="E696" s="27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46"/>
    </row>
    <row r="697" spans="2:18" x14ac:dyDescent="0.2">
      <c r="B697" s="27"/>
      <c r="C697" s="27"/>
      <c r="D697" s="27"/>
      <c r="E697" s="27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46"/>
    </row>
    <row r="698" spans="2:18" x14ac:dyDescent="0.2">
      <c r="B698" s="27"/>
      <c r="C698" s="27"/>
      <c r="D698" s="27"/>
      <c r="E698" s="27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46"/>
    </row>
    <row r="699" spans="2:18" x14ac:dyDescent="0.2">
      <c r="B699" s="27"/>
      <c r="C699" s="27"/>
      <c r="D699" s="27"/>
      <c r="E699" s="27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46"/>
    </row>
    <row r="700" spans="2:18" x14ac:dyDescent="0.2">
      <c r="B700" s="27"/>
      <c r="C700" s="27"/>
      <c r="D700" s="27"/>
      <c r="E700" s="27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46"/>
    </row>
    <row r="701" spans="2:18" x14ac:dyDescent="0.2">
      <c r="B701" s="27"/>
      <c r="C701" s="27"/>
      <c r="D701" s="27"/>
      <c r="E701" s="27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46"/>
    </row>
    <row r="702" spans="2:18" x14ac:dyDescent="0.2">
      <c r="B702" s="27"/>
      <c r="C702" s="27"/>
      <c r="D702" s="27"/>
      <c r="E702" s="27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46"/>
    </row>
    <row r="703" spans="2:18" x14ac:dyDescent="0.2">
      <c r="B703" s="27"/>
      <c r="C703" s="27"/>
      <c r="D703" s="27"/>
      <c r="E703" s="27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46"/>
    </row>
    <row r="704" spans="2:18" x14ac:dyDescent="0.2">
      <c r="B704" s="27"/>
      <c r="C704" s="27"/>
      <c r="D704" s="27"/>
      <c r="E704" s="27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46"/>
    </row>
    <row r="705" spans="2:18" x14ac:dyDescent="0.2">
      <c r="B705" s="27"/>
      <c r="C705" s="27"/>
      <c r="D705" s="27"/>
      <c r="E705" s="27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46"/>
    </row>
    <row r="706" spans="2:18" x14ac:dyDescent="0.2">
      <c r="B706" s="27"/>
      <c r="C706" s="27"/>
      <c r="D706" s="27"/>
      <c r="E706" s="27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46"/>
    </row>
    <row r="707" spans="2:18" x14ac:dyDescent="0.2">
      <c r="B707" s="27"/>
      <c r="C707" s="27"/>
      <c r="D707" s="27"/>
      <c r="E707" s="27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46"/>
    </row>
    <row r="708" spans="2:18" x14ac:dyDescent="0.2">
      <c r="B708" s="27"/>
      <c r="C708" s="27"/>
      <c r="D708" s="27"/>
      <c r="E708" s="27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46"/>
    </row>
    <row r="709" spans="2:18" x14ac:dyDescent="0.2">
      <c r="B709" s="27"/>
      <c r="C709" s="27"/>
      <c r="D709" s="27"/>
      <c r="E709" s="27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46"/>
    </row>
    <row r="710" spans="2:18" x14ac:dyDescent="0.2">
      <c r="B710" s="27"/>
      <c r="C710" s="27"/>
      <c r="D710" s="27"/>
      <c r="E710" s="27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46"/>
    </row>
    <row r="711" spans="2:18" x14ac:dyDescent="0.2">
      <c r="B711" s="27"/>
      <c r="C711" s="27"/>
      <c r="D711" s="27"/>
      <c r="E711" s="27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46"/>
    </row>
    <row r="712" spans="2:18" x14ac:dyDescent="0.2">
      <c r="B712" s="27"/>
      <c r="C712" s="27"/>
      <c r="D712" s="27"/>
      <c r="E712" s="27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46"/>
    </row>
    <row r="713" spans="2:18" x14ac:dyDescent="0.2">
      <c r="B713" s="27"/>
      <c r="C713" s="27"/>
      <c r="D713" s="27"/>
      <c r="E713" s="27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46"/>
    </row>
    <row r="714" spans="2:18" x14ac:dyDescent="0.2">
      <c r="B714" s="27"/>
      <c r="C714" s="27"/>
      <c r="D714" s="27"/>
      <c r="E714" s="27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46"/>
    </row>
    <row r="715" spans="2:18" x14ac:dyDescent="0.2">
      <c r="B715" s="27"/>
      <c r="C715" s="27"/>
      <c r="D715" s="27"/>
      <c r="E715" s="27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46"/>
    </row>
    <row r="716" spans="2:18" x14ac:dyDescent="0.2">
      <c r="B716" s="27"/>
      <c r="C716" s="27"/>
      <c r="D716" s="27"/>
      <c r="E716" s="27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46"/>
    </row>
    <row r="717" spans="2:18" x14ac:dyDescent="0.2">
      <c r="B717" s="27"/>
      <c r="C717" s="27"/>
      <c r="D717" s="27"/>
      <c r="E717" s="27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46"/>
    </row>
    <row r="718" spans="2:18" x14ac:dyDescent="0.2">
      <c r="B718" s="27"/>
      <c r="C718" s="27"/>
      <c r="D718" s="27"/>
      <c r="E718" s="27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46"/>
    </row>
    <row r="719" spans="2:18" x14ac:dyDescent="0.2">
      <c r="B719" s="27"/>
      <c r="C719" s="27"/>
      <c r="D719" s="27"/>
      <c r="E719" s="27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46"/>
    </row>
    <row r="720" spans="2:18" x14ac:dyDescent="0.2">
      <c r="B720" s="27"/>
      <c r="C720" s="27"/>
      <c r="D720" s="27"/>
      <c r="E720" s="27"/>
      <c r="F720" s="46"/>
      <c r="G720" s="46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46"/>
    </row>
    <row r="721" spans="2:18" x14ac:dyDescent="0.2">
      <c r="B721" s="27"/>
      <c r="C721" s="27"/>
      <c r="D721" s="27"/>
      <c r="E721" s="27"/>
      <c r="F721" s="46"/>
      <c r="G721" s="46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46"/>
    </row>
    <row r="722" spans="2:18" x14ac:dyDescent="0.2">
      <c r="B722" s="27"/>
      <c r="C722" s="27"/>
      <c r="D722" s="27"/>
      <c r="E722" s="27"/>
      <c r="F722" s="46"/>
      <c r="G722" s="46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46"/>
    </row>
    <row r="723" spans="2:18" x14ac:dyDescent="0.2">
      <c r="B723" s="27"/>
      <c r="C723" s="27"/>
      <c r="D723" s="27"/>
      <c r="E723" s="27"/>
      <c r="F723" s="46"/>
      <c r="G723" s="46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46"/>
    </row>
    <row r="724" spans="2:18" x14ac:dyDescent="0.2">
      <c r="B724" s="27"/>
      <c r="C724" s="27"/>
      <c r="D724" s="27"/>
      <c r="E724" s="27"/>
      <c r="F724" s="46"/>
      <c r="G724" s="46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46"/>
    </row>
    <row r="725" spans="2:18" x14ac:dyDescent="0.2">
      <c r="B725" s="27"/>
      <c r="C725" s="27"/>
      <c r="D725" s="27"/>
      <c r="E725" s="27"/>
      <c r="F725" s="46"/>
      <c r="G725" s="46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46"/>
    </row>
    <row r="726" spans="2:18" x14ac:dyDescent="0.2">
      <c r="B726" s="27"/>
      <c r="C726" s="27"/>
      <c r="D726" s="27"/>
      <c r="E726" s="27"/>
      <c r="F726" s="46"/>
      <c r="G726" s="46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46"/>
    </row>
    <row r="727" spans="2:18" x14ac:dyDescent="0.2">
      <c r="B727" s="27"/>
      <c r="C727" s="27"/>
      <c r="D727" s="27"/>
      <c r="E727" s="27"/>
      <c r="F727" s="46"/>
      <c r="G727" s="46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46"/>
    </row>
    <row r="728" spans="2:18" x14ac:dyDescent="0.2">
      <c r="B728" s="27"/>
      <c r="C728" s="27"/>
      <c r="D728" s="27"/>
      <c r="E728" s="27"/>
      <c r="F728" s="46"/>
      <c r="G728" s="46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46"/>
    </row>
    <row r="729" spans="2:18" x14ac:dyDescent="0.2">
      <c r="B729" s="27"/>
      <c r="C729" s="27"/>
      <c r="D729" s="27"/>
      <c r="E729" s="27"/>
      <c r="F729" s="46"/>
      <c r="G729" s="46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46"/>
    </row>
    <row r="730" spans="2:18" x14ac:dyDescent="0.2">
      <c r="B730" s="27"/>
      <c r="C730" s="27"/>
      <c r="D730" s="27"/>
      <c r="E730" s="27"/>
      <c r="F730" s="46"/>
      <c r="G730" s="46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46"/>
    </row>
    <row r="731" spans="2:18" x14ac:dyDescent="0.2">
      <c r="B731" s="27"/>
      <c r="C731" s="27"/>
      <c r="D731" s="27"/>
      <c r="E731" s="27"/>
      <c r="F731" s="46"/>
      <c r="G731" s="46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46"/>
    </row>
    <row r="732" spans="2:18" x14ac:dyDescent="0.2">
      <c r="B732" s="27"/>
      <c r="C732" s="27"/>
      <c r="D732" s="27"/>
      <c r="E732" s="27"/>
      <c r="F732" s="46"/>
      <c r="G732" s="46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46"/>
    </row>
    <row r="733" spans="2:18" x14ac:dyDescent="0.2">
      <c r="B733" s="27"/>
      <c r="C733" s="27"/>
      <c r="D733" s="27"/>
      <c r="E733" s="27"/>
      <c r="F733" s="46"/>
      <c r="G733" s="46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46"/>
    </row>
    <row r="734" spans="2:18" x14ac:dyDescent="0.2">
      <c r="B734" s="27"/>
      <c r="C734" s="27"/>
      <c r="D734" s="27"/>
      <c r="E734" s="27"/>
      <c r="F734" s="46"/>
      <c r="G734" s="46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46"/>
    </row>
    <row r="735" spans="2:18" x14ac:dyDescent="0.2">
      <c r="B735" s="27"/>
      <c r="C735" s="27"/>
      <c r="D735" s="27"/>
      <c r="E735" s="27"/>
      <c r="F735" s="46"/>
      <c r="G735" s="46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46"/>
    </row>
    <row r="736" spans="2:18" x14ac:dyDescent="0.2">
      <c r="B736" s="27"/>
      <c r="C736" s="27"/>
      <c r="D736" s="27"/>
      <c r="E736" s="27"/>
      <c r="F736" s="46"/>
      <c r="G736" s="46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46"/>
    </row>
    <row r="737" spans="2:18" x14ac:dyDescent="0.2">
      <c r="B737" s="27"/>
      <c r="C737" s="27"/>
      <c r="D737" s="27"/>
      <c r="E737" s="27"/>
      <c r="F737" s="46"/>
      <c r="G737" s="46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46"/>
    </row>
    <row r="738" spans="2:18" x14ac:dyDescent="0.2">
      <c r="B738" s="27"/>
      <c r="C738" s="27"/>
      <c r="D738" s="27"/>
      <c r="E738" s="27"/>
      <c r="F738" s="46"/>
      <c r="G738" s="46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46"/>
    </row>
    <row r="739" spans="2:18" x14ac:dyDescent="0.2">
      <c r="B739" s="27"/>
      <c r="C739" s="27"/>
      <c r="D739" s="27"/>
      <c r="E739" s="27"/>
      <c r="F739" s="46"/>
      <c r="G739" s="46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46"/>
    </row>
    <row r="740" spans="2:18" x14ac:dyDescent="0.2">
      <c r="B740" s="27"/>
      <c r="C740" s="27"/>
      <c r="D740" s="27"/>
      <c r="E740" s="27"/>
      <c r="F740" s="46"/>
      <c r="G740" s="46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46"/>
    </row>
    <row r="741" spans="2:18" x14ac:dyDescent="0.2">
      <c r="B741" s="27"/>
      <c r="C741" s="27"/>
      <c r="D741" s="27"/>
      <c r="E741" s="27"/>
      <c r="F741" s="46"/>
      <c r="G741" s="46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46"/>
    </row>
    <row r="742" spans="2:18" x14ac:dyDescent="0.2">
      <c r="B742" s="27"/>
      <c r="C742" s="27"/>
      <c r="D742" s="27"/>
      <c r="E742" s="27"/>
      <c r="F742" s="46"/>
      <c r="G742" s="46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46"/>
    </row>
    <row r="743" spans="2:18" x14ac:dyDescent="0.2">
      <c r="B743" s="27"/>
      <c r="C743" s="27"/>
      <c r="D743" s="27"/>
      <c r="E743" s="27"/>
      <c r="F743" s="46"/>
      <c r="G743" s="46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46"/>
    </row>
    <row r="744" spans="2:18" x14ac:dyDescent="0.2">
      <c r="B744" s="27"/>
      <c r="C744" s="27"/>
      <c r="D744" s="27"/>
      <c r="E744" s="27"/>
      <c r="F744" s="46"/>
      <c r="G744" s="46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46"/>
    </row>
    <row r="745" spans="2:18" x14ac:dyDescent="0.2">
      <c r="B745" s="27"/>
      <c r="C745" s="27"/>
      <c r="D745" s="27"/>
      <c r="E745" s="27"/>
      <c r="F745" s="46"/>
      <c r="G745" s="46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46"/>
    </row>
    <row r="746" spans="2:18" x14ac:dyDescent="0.2">
      <c r="B746" s="27"/>
      <c r="C746" s="27"/>
      <c r="D746" s="27"/>
      <c r="E746" s="27"/>
      <c r="F746" s="46"/>
      <c r="G746" s="46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46"/>
    </row>
    <row r="747" spans="2:18" x14ac:dyDescent="0.2">
      <c r="B747" s="27"/>
      <c r="C747" s="27"/>
      <c r="D747" s="27"/>
      <c r="E747" s="27"/>
      <c r="F747" s="46"/>
      <c r="G747" s="46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46"/>
    </row>
    <row r="748" spans="2:18" x14ac:dyDescent="0.2">
      <c r="B748" s="27"/>
      <c r="C748" s="27"/>
      <c r="D748" s="27"/>
      <c r="E748" s="27"/>
      <c r="F748" s="46"/>
      <c r="G748" s="46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46"/>
    </row>
    <row r="749" spans="2:18" x14ac:dyDescent="0.2">
      <c r="B749" s="27"/>
      <c r="C749" s="27"/>
      <c r="D749" s="27"/>
      <c r="E749" s="27"/>
      <c r="F749" s="46"/>
      <c r="G749" s="46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46"/>
    </row>
    <row r="750" spans="2:18" x14ac:dyDescent="0.2">
      <c r="B750" s="27"/>
      <c r="C750" s="27"/>
      <c r="D750" s="27"/>
      <c r="E750" s="27"/>
      <c r="F750" s="46"/>
      <c r="G750" s="46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46"/>
    </row>
    <row r="751" spans="2:18" x14ac:dyDescent="0.2">
      <c r="B751" s="27"/>
      <c r="C751" s="27"/>
      <c r="D751" s="27"/>
      <c r="E751" s="27"/>
      <c r="F751" s="46"/>
      <c r="G751" s="46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46"/>
    </row>
    <row r="752" spans="2:18" x14ac:dyDescent="0.2">
      <c r="B752" s="27"/>
      <c r="C752" s="27"/>
      <c r="D752" s="27"/>
      <c r="E752" s="27"/>
      <c r="F752" s="46"/>
      <c r="G752" s="46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46"/>
    </row>
    <row r="753" spans="2:18" x14ac:dyDescent="0.2">
      <c r="B753" s="27"/>
      <c r="C753" s="27"/>
      <c r="D753" s="27"/>
      <c r="E753" s="27"/>
      <c r="F753" s="46"/>
      <c r="G753" s="46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46"/>
    </row>
    <row r="754" spans="2:18" x14ac:dyDescent="0.2">
      <c r="B754" s="27"/>
      <c r="C754" s="27"/>
      <c r="D754" s="27"/>
      <c r="E754" s="27"/>
      <c r="F754" s="46"/>
      <c r="G754" s="46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46"/>
    </row>
    <row r="755" spans="2:18" x14ac:dyDescent="0.2">
      <c r="B755" s="27"/>
      <c r="C755" s="27"/>
      <c r="D755" s="27"/>
      <c r="E755" s="27"/>
      <c r="F755" s="46"/>
      <c r="G755" s="46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46"/>
    </row>
    <row r="756" spans="2:18" x14ac:dyDescent="0.2">
      <c r="B756" s="27"/>
      <c r="C756" s="27"/>
      <c r="D756" s="27"/>
      <c r="E756" s="27"/>
      <c r="F756" s="46"/>
      <c r="G756" s="46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46"/>
    </row>
    <row r="757" spans="2:18" x14ac:dyDescent="0.2">
      <c r="B757" s="27"/>
      <c r="C757" s="27"/>
      <c r="D757" s="27"/>
      <c r="E757" s="27"/>
      <c r="F757" s="46"/>
      <c r="G757" s="46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46"/>
    </row>
    <row r="758" spans="2:18" x14ac:dyDescent="0.2">
      <c r="B758" s="27"/>
      <c r="C758" s="27"/>
      <c r="D758" s="27"/>
      <c r="E758" s="27"/>
      <c r="F758" s="46"/>
      <c r="G758" s="46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46"/>
    </row>
    <row r="759" spans="2:18" x14ac:dyDescent="0.2">
      <c r="B759" s="27"/>
      <c r="C759" s="27"/>
      <c r="D759" s="27"/>
      <c r="E759" s="27"/>
      <c r="F759" s="46"/>
      <c r="G759" s="46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46"/>
    </row>
    <row r="760" spans="2:18" x14ac:dyDescent="0.2">
      <c r="B760" s="27"/>
      <c r="C760" s="27"/>
      <c r="D760" s="27"/>
      <c r="E760" s="27"/>
      <c r="F760" s="46"/>
      <c r="G760" s="46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46"/>
    </row>
    <row r="761" spans="2:18" x14ac:dyDescent="0.2">
      <c r="B761" s="27"/>
      <c r="C761" s="27"/>
      <c r="D761" s="27"/>
      <c r="E761" s="27"/>
      <c r="F761" s="46"/>
      <c r="G761" s="46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46"/>
    </row>
    <row r="762" spans="2:18" x14ac:dyDescent="0.2">
      <c r="B762" s="27"/>
      <c r="C762" s="27"/>
      <c r="D762" s="27"/>
      <c r="E762" s="27"/>
      <c r="F762" s="46"/>
      <c r="G762" s="46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46"/>
    </row>
    <row r="763" spans="2:18" x14ac:dyDescent="0.2">
      <c r="B763" s="27"/>
      <c r="C763" s="27"/>
      <c r="D763" s="27"/>
      <c r="E763" s="27"/>
      <c r="F763" s="46"/>
      <c r="G763" s="46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46"/>
    </row>
    <row r="764" spans="2:18" x14ac:dyDescent="0.2">
      <c r="B764" s="27"/>
      <c r="C764" s="27"/>
      <c r="D764" s="27"/>
      <c r="E764" s="27"/>
      <c r="F764" s="46"/>
      <c r="G764" s="46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46"/>
    </row>
    <row r="765" spans="2:18" x14ac:dyDescent="0.2">
      <c r="B765" s="27"/>
      <c r="C765" s="27"/>
      <c r="D765" s="27"/>
      <c r="E765" s="27"/>
      <c r="F765" s="46"/>
      <c r="G765" s="46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46"/>
    </row>
    <row r="766" spans="2:18" x14ac:dyDescent="0.2">
      <c r="B766" s="27"/>
      <c r="C766" s="27"/>
      <c r="D766" s="27"/>
      <c r="E766" s="27"/>
      <c r="F766" s="46"/>
      <c r="G766" s="46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46"/>
    </row>
    <row r="767" spans="2:18" x14ac:dyDescent="0.2">
      <c r="B767" s="27"/>
      <c r="C767" s="27"/>
      <c r="D767" s="27"/>
      <c r="E767" s="27"/>
      <c r="F767" s="46"/>
      <c r="G767" s="46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46"/>
    </row>
    <row r="768" spans="2:18" x14ac:dyDescent="0.2">
      <c r="B768" s="27"/>
      <c r="C768" s="27"/>
      <c r="D768" s="27"/>
      <c r="E768" s="27"/>
      <c r="F768" s="46"/>
      <c r="G768" s="46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46"/>
    </row>
    <row r="769" spans="2:18" x14ac:dyDescent="0.2">
      <c r="B769" s="27"/>
      <c r="C769" s="27"/>
      <c r="D769" s="27"/>
      <c r="E769" s="27"/>
      <c r="F769" s="46"/>
      <c r="G769" s="46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46"/>
    </row>
    <row r="770" spans="2:18" x14ac:dyDescent="0.2">
      <c r="B770" s="27"/>
      <c r="C770" s="27"/>
      <c r="D770" s="27"/>
      <c r="E770" s="27"/>
      <c r="F770" s="46"/>
      <c r="G770" s="46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46"/>
    </row>
    <row r="771" spans="2:18" x14ac:dyDescent="0.2">
      <c r="B771" s="27"/>
      <c r="C771" s="27"/>
      <c r="D771" s="27"/>
      <c r="E771" s="27"/>
      <c r="F771" s="46"/>
      <c r="G771" s="46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46"/>
    </row>
    <row r="772" spans="2:18" x14ac:dyDescent="0.2">
      <c r="B772" s="27"/>
      <c r="C772" s="27"/>
      <c r="D772" s="27"/>
      <c r="E772" s="27"/>
      <c r="F772" s="46"/>
      <c r="G772" s="46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46"/>
    </row>
    <row r="773" spans="2:18" x14ac:dyDescent="0.2">
      <c r="B773" s="27"/>
      <c r="C773" s="27"/>
      <c r="D773" s="27"/>
      <c r="E773" s="27"/>
      <c r="F773" s="46"/>
      <c r="G773" s="46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46"/>
    </row>
    <row r="774" spans="2:18" x14ac:dyDescent="0.2">
      <c r="B774" s="27"/>
      <c r="C774" s="27"/>
      <c r="D774" s="27"/>
      <c r="E774" s="27"/>
      <c r="F774" s="46"/>
      <c r="G774" s="46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46"/>
    </row>
    <row r="775" spans="2:18" x14ac:dyDescent="0.2">
      <c r="B775" s="27"/>
      <c r="C775" s="27"/>
      <c r="D775" s="27"/>
      <c r="E775" s="27"/>
      <c r="F775" s="46"/>
      <c r="G775" s="46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46"/>
    </row>
    <row r="776" spans="2:18" x14ac:dyDescent="0.2">
      <c r="B776" s="27"/>
      <c r="C776" s="27"/>
      <c r="D776" s="27"/>
      <c r="E776" s="27"/>
      <c r="F776" s="46"/>
      <c r="G776" s="46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46"/>
    </row>
    <row r="777" spans="2:18" x14ac:dyDescent="0.2">
      <c r="B777" s="27"/>
      <c r="C777" s="27"/>
      <c r="D777" s="27"/>
      <c r="E777" s="27"/>
      <c r="F777" s="46"/>
      <c r="G777" s="46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46"/>
    </row>
    <row r="778" spans="2:18" x14ac:dyDescent="0.2">
      <c r="B778" s="27"/>
      <c r="C778" s="27"/>
      <c r="D778" s="27"/>
      <c r="E778" s="27"/>
      <c r="F778" s="46"/>
      <c r="G778" s="46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46"/>
    </row>
    <row r="779" spans="2:18" x14ac:dyDescent="0.2">
      <c r="B779" s="27"/>
      <c r="C779" s="27"/>
      <c r="D779" s="27"/>
      <c r="E779" s="27"/>
      <c r="F779" s="46"/>
      <c r="G779" s="46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46"/>
    </row>
    <row r="780" spans="2:18" x14ac:dyDescent="0.2">
      <c r="B780" s="27"/>
      <c r="C780" s="27"/>
      <c r="D780" s="27"/>
      <c r="E780" s="27"/>
      <c r="F780" s="46"/>
      <c r="G780" s="46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46"/>
    </row>
    <row r="781" spans="2:18" x14ac:dyDescent="0.2">
      <c r="B781" s="27"/>
      <c r="C781" s="27"/>
      <c r="D781" s="27"/>
      <c r="E781" s="27"/>
      <c r="F781" s="46"/>
      <c r="G781" s="46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46"/>
    </row>
    <row r="782" spans="2:18" x14ac:dyDescent="0.2">
      <c r="B782" s="27"/>
      <c r="C782" s="27"/>
      <c r="D782" s="27"/>
      <c r="E782" s="27"/>
      <c r="F782" s="46"/>
      <c r="G782" s="46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46"/>
    </row>
    <row r="783" spans="2:18" x14ac:dyDescent="0.2">
      <c r="B783" s="27"/>
      <c r="C783" s="27"/>
      <c r="D783" s="27"/>
      <c r="E783" s="27"/>
      <c r="F783" s="46"/>
      <c r="G783" s="46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46"/>
    </row>
    <row r="784" spans="2:18" x14ac:dyDescent="0.2">
      <c r="B784" s="27"/>
      <c r="C784" s="27"/>
      <c r="D784" s="27"/>
      <c r="E784" s="27"/>
      <c r="F784" s="46"/>
      <c r="G784" s="46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46"/>
    </row>
    <row r="785" spans="2:18" x14ac:dyDescent="0.2">
      <c r="B785" s="27"/>
      <c r="C785" s="27"/>
      <c r="D785" s="27"/>
      <c r="E785" s="27"/>
      <c r="F785" s="46"/>
      <c r="G785" s="46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46"/>
    </row>
    <row r="786" spans="2:18" x14ac:dyDescent="0.2">
      <c r="B786" s="27"/>
      <c r="C786" s="27"/>
      <c r="D786" s="27"/>
      <c r="E786" s="27"/>
      <c r="F786" s="46"/>
      <c r="G786" s="46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46"/>
    </row>
    <row r="787" spans="2:18" x14ac:dyDescent="0.2">
      <c r="B787" s="27"/>
      <c r="C787" s="27"/>
      <c r="D787" s="27"/>
      <c r="E787" s="27"/>
      <c r="F787" s="46"/>
      <c r="G787" s="46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46"/>
    </row>
    <row r="788" spans="2:18" x14ac:dyDescent="0.2">
      <c r="B788" s="27"/>
      <c r="C788" s="27"/>
      <c r="D788" s="27"/>
      <c r="E788" s="27"/>
      <c r="F788" s="46"/>
      <c r="G788" s="46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46"/>
    </row>
    <row r="789" spans="2:18" x14ac:dyDescent="0.2">
      <c r="B789" s="27"/>
      <c r="C789" s="27"/>
      <c r="D789" s="27"/>
      <c r="E789" s="27"/>
      <c r="F789" s="46"/>
      <c r="G789" s="46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46"/>
    </row>
    <row r="790" spans="2:18" x14ac:dyDescent="0.2">
      <c r="B790" s="27"/>
      <c r="C790" s="27"/>
      <c r="D790" s="27"/>
      <c r="E790" s="27"/>
      <c r="F790" s="46"/>
      <c r="G790" s="46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46"/>
    </row>
    <row r="791" spans="2:18" x14ac:dyDescent="0.2">
      <c r="B791" s="27"/>
      <c r="C791" s="27"/>
      <c r="D791" s="27"/>
      <c r="E791" s="27"/>
      <c r="F791" s="46"/>
      <c r="G791" s="46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46"/>
    </row>
    <row r="792" spans="2:18" x14ac:dyDescent="0.2">
      <c r="B792" s="27"/>
      <c r="C792" s="27"/>
      <c r="D792" s="27"/>
      <c r="E792" s="27"/>
      <c r="F792" s="46"/>
      <c r="G792" s="46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46"/>
    </row>
    <row r="793" spans="2:18" x14ac:dyDescent="0.2">
      <c r="B793" s="27"/>
      <c r="C793" s="27"/>
      <c r="D793" s="27"/>
      <c r="E793" s="27"/>
      <c r="F793" s="46"/>
      <c r="G793" s="46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46"/>
    </row>
    <row r="794" spans="2:18" x14ac:dyDescent="0.2">
      <c r="B794" s="27"/>
      <c r="C794" s="27"/>
      <c r="D794" s="27"/>
      <c r="E794" s="27"/>
      <c r="F794" s="46"/>
      <c r="G794" s="46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46"/>
    </row>
    <row r="795" spans="2:18" x14ac:dyDescent="0.2">
      <c r="B795" s="27"/>
      <c r="C795" s="27"/>
      <c r="D795" s="27"/>
      <c r="E795" s="27"/>
      <c r="F795" s="46"/>
      <c r="G795" s="46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46"/>
    </row>
    <row r="796" spans="2:18" x14ac:dyDescent="0.2">
      <c r="B796" s="27"/>
      <c r="C796" s="27"/>
      <c r="D796" s="27"/>
      <c r="E796" s="27"/>
      <c r="F796" s="46"/>
      <c r="G796" s="46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46"/>
    </row>
    <row r="797" spans="2:18" x14ac:dyDescent="0.2">
      <c r="B797" s="27"/>
      <c r="C797" s="27"/>
      <c r="D797" s="27"/>
      <c r="E797" s="27"/>
      <c r="F797" s="46"/>
      <c r="G797" s="46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46"/>
    </row>
    <row r="798" spans="2:18" x14ac:dyDescent="0.2">
      <c r="B798" s="27"/>
      <c r="C798" s="27"/>
      <c r="D798" s="27"/>
      <c r="E798" s="27"/>
      <c r="F798" s="46"/>
      <c r="G798" s="46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46"/>
    </row>
    <row r="799" spans="2:18" x14ac:dyDescent="0.2">
      <c r="B799" s="27"/>
      <c r="C799" s="27"/>
      <c r="D799" s="27"/>
      <c r="E799" s="27"/>
      <c r="F799" s="46"/>
      <c r="G799" s="46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46"/>
    </row>
    <row r="800" spans="2:18" x14ac:dyDescent="0.2">
      <c r="B800" s="27"/>
      <c r="C800" s="27"/>
      <c r="D800" s="27"/>
      <c r="E800" s="27"/>
      <c r="F800" s="46"/>
      <c r="G800" s="46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46"/>
    </row>
    <row r="801" spans="2:18" x14ac:dyDescent="0.2">
      <c r="B801" s="27"/>
      <c r="C801" s="27"/>
      <c r="D801" s="27"/>
      <c r="E801" s="27"/>
      <c r="F801" s="46"/>
      <c r="G801" s="46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46"/>
    </row>
    <row r="802" spans="2:18" x14ac:dyDescent="0.2">
      <c r="B802" s="27"/>
      <c r="C802" s="27"/>
      <c r="D802" s="27"/>
      <c r="E802" s="27"/>
      <c r="F802" s="46"/>
      <c r="G802" s="46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46"/>
    </row>
    <row r="803" spans="2:18" x14ac:dyDescent="0.2">
      <c r="B803" s="27"/>
      <c r="C803" s="27"/>
      <c r="D803" s="27"/>
      <c r="E803" s="27"/>
      <c r="F803" s="46"/>
      <c r="G803" s="46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46"/>
    </row>
    <row r="804" spans="2:18" x14ac:dyDescent="0.2">
      <c r="B804" s="27"/>
      <c r="C804" s="27"/>
      <c r="D804" s="27"/>
      <c r="E804" s="27"/>
      <c r="F804" s="46"/>
      <c r="G804" s="46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46"/>
    </row>
    <row r="805" spans="2:18" x14ac:dyDescent="0.2">
      <c r="B805" s="27"/>
      <c r="C805" s="27"/>
      <c r="D805" s="27"/>
      <c r="E805" s="27"/>
      <c r="F805" s="46"/>
      <c r="G805" s="46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46"/>
    </row>
    <row r="806" spans="2:18" x14ac:dyDescent="0.2">
      <c r="B806" s="27"/>
      <c r="C806" s="27"/>
      <c r="D806" s="27"/>
      <c r="E806" s="27"/>
      <c r="F806" s="46"/>
      <c r="G806" s="46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46"/>
    </row>
    <row r="807" spans="2:18" x14ac:dyDescent="0.2">
      <c r="B807" s="27"/>
      <c r="C807" s="27"/>
      <c r="D807" s="27"/>
      <c r="E807" s="27"/>
      <c r="F807" s="46"/>
      <c r="G807" s="46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46"/>
    </row>
    <row r="808" spans="2:18" x14ac:dyDescent="0.2">
      <c r="B808" s="27"/>
      <c r="C808" s="27"/>
      <c r="D808" s="27"/>
      <c r="E808" s="27"/>
      <c r="F808" s="46"/>
      <c r="G808" s="46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46"/>
    </row>
    <row r="809" spans="2:18" x14ac:dyDescent="0.2">
      <c r="B809" s="27"/>
      <c r="C809" s="27"/>
      <c r="D809" s="27"/>
      <c r="E809" s="27"/>
      <c r="F809" s="46"/>
      <c r="G809" s="46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46"/>
    </row>
    <row r="810" spans="2:18" x14ac:dyDescent="0.2">
      <c r="B810" s="27"/>
      <c r="C810" s="27"/>
      <c r="D810" s="27"/>
      <c r="E810" s="27"/>
      <c r="F810" s="46"/>
      <c r="G810" s="46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46"/>
    </row>
    <row r="811" spans="2:18" x14ac:dyDescent="0.2">
      <c r="B811" s="27"/>
      <c r="C811" s="27"/>
      <c r="D811" s="27"/>
      <c r="E811" s="27"/>
      <c r="F811" s="46"/>
      <c r="G811" s="46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46"/>
    </row>
    <row r="812" spans="2:18" x14ac:dyDescent="0.2">
      <c r="B812" s="27"/>
      <c r="C812" s="27"/>
      <c r="D812" s="27"/>
      <c r="E812" s="27"/>
      <c r="F812" s="46"/>
      <c r="G812" s="46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46"/>
    </row>
    <row r="813" spans="2:18" x14ac:dyDescent="0.2">
      <c r="B813" s="27"/>
      <c r="C813" s="27"/>
      <c r="D813" s="27"/>
      <c r="E813" s="27"/>
      <c r="F813" s="46"/>
      <c r="G813" s="46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46"/>
    </row>
    <row r="814" spans="2:18" x14ac:dyDescent="0.2">
      <c r="B814" s="27"/>
      <c r="C814" s="27"/>
      <c r="D814" s="27"/>
      <c r="E814" s="27"/>
      <c r="F814" s="46"/>
      <c r="G814" s="46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46"/>
    </row>
    <row r="815" spans="2:18" x14ac:dyDescent="0.2">
      <c r="B815" s="27"/>
      <c r="C815" s="27"/>
      <c r="D815" s="27"/>
      <c r="E815" s="27"/>
      <c r="F815" s="46"/>
      <c r="G815" s="46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46"/>
    </row>
    <row r="816" spans="2:18" x14ac:dyDescent="0.2">
      <c r="B816" s="27"/>
      <c r="C816" s="27"/>
      <c r="D816" s="27"/>
      <c r="E816" s="27"/>
      <c r="F816" s="46"/>
      <c r="G816" s="46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46"/>
    </row>
    <row r="817" spans="2:18" x14ac:dyDescent="0.2">
      <c r="B817" s="27"/>
      <c r="C817" s="27"/>
      <c r="D817" s="27"/>
      <c r="E817" s="27"/>
      <c r="F817" s="46"/>
      <c r="G817" s="46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46"/>
    </row>
    <row r="818" spans="2:18" x14ac:dyDescent="0.2">
      <c r="B818" s="27"/>
      <c r="C818" s="27"/>
      <c r="D818" s="27"/>
      <c r="E818" s="27"/>
      <c r="F818" s="46"/>
      <c r="G818" s="46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46"/>
    </row>
    <row r="819" spans="2:18" x14ac:dyDescent="0.2">
      <c r="B819" s="27"/>
      <c r="C819" s="27"/>
      <c r="D819" s="27"/>
      <c r="E819" s="27"/>
      <c r="F819" s="46"/>
      <c r="G819" s="46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46"/>
    </row>
    <row r="820" spans="2:18" x14ac:dyDescent="0.2">
      <c r="B820" s="27"/>
      <c r="C820" s="27"/>
      <c r="D820" s="27"/>
      <c r="E820" s="27"/>
      <c r="F820" s="46"/>
      <c r="G820" s="46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46"/>
    </row>
    <row r="821" spans="2:18" x14ac:dyDescent="0.2">
      <c r="B821" s="27"/>
      <c r="C821" s="27"/>
      <c r="D821" s="27"/>
      <c r="E821" s="27"/>
      <c r="F821" s="46"/>
      <c r="G821" s="46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46"/>
    </row>
    <row r="822" spans="2:18" x14ac:dyDescent="0.2">
      <c r="B822" s="27"/>
      <c r="C822" s="27"/>
      <c r="D822" s="27"/>
      <c r="E822" s="27"/>
      <c r="F822" s="46"/>
      <c r="G822" s="46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46"/>
    </row>
    <row r="823" spans="2:18" x14ac:dyDescent="0.2">
      <c r="B823" s="27"/>
      <c r="C823" s="27"/>
      <c r="D823" s="27"/>
      <c r="E823" s="27"/>
      <c r="F823" s="46"/>
      <c r="G823" s="46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46"/>
    </row>
    <row r="824" spans="2:18" x14ac:dyDescent="0.2">
      <c r="B824" s="27"/>
      <c r="C824" s="27"/>
      <c r="D824" s="27"/>
      <c r="E824" s="27"/>
      <c r="F824" s="46"/>
      <c r="G824" s="46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46"/>
    </row>
    <row r="825" spans="2:18" x14ac:dyDescent="0.2">
      <c r="B825" s="27"/>
      <c r="C825" s="27"/>
      <c r="D825" s="27"/>
      <c r="E825" s="27"/>
      <c r="F825" s="46"/>
      <c r="G825" s="46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46"/>
    </row>
    <row r="826" spans="2:18" x14ac:dyDescent="0.2">
      <c r="B826" s="27"/>
      <c r="C826" s="27"/>
      <c r="D826" s="27"/>
      <c r="E826" s="27"/>
      <c r="F826" s="46"/>
      <c r="G826" s="46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46"/>
    </row>
    <row r="827" spans="2:18" x14ac:dyDescent="0.2">
      <c r="B827" s="27"/>
      <c r="C827" s="27"/>
      <c r="D827" s="27"/>
      <c r="E827" s="27"/>
      <c r="F827" s="46"/>
      <c r="G827" s="46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46"/>
    </row>
    <row r="828" spans="2:18" x14ac:dyDescent="0.2">
      <c r="B828" s="27"/>
      <c r="C828" s="27"/>
      <c r="D828" s="27"/>
      <c r="E828" s="27"/>
      <c r="F828" s="46"/>
      <c r="G828" s="46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46"/>
    </row>
    <row r="829" spans="2:18" x14ac:dyDescent="0.2">
      <c r="B829" s="27"/>
      <c r="C829" s="27"/>
      <c r="D829" s="27"/>
      <c r="E829" s="27"/>
      <c r="F829" s="46"/>
      <c r="G829" s="46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46"/>
    </row>
    <row r="830" spans="2:18" x14ac:dyDescent="0.2">
      <c r="B830" s="27"/>
      <c r="C830" s="27"/>
      <c r="D830" s="27"/>
      <c r="E830" s="27"/>
      <c r="F830" s="46"/>
      <c r="G830" s="46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46"/>
    </row>
    <row r="831" spans="2:18" x14ac:dyDescent="0.2">
      <c r="B831" s="27"/>
      <c r="C831" s="27"/>
      <c r="D831" s="27"/>
      <c r="E831" s="27"/>
      <c r="F831" s="46"/>
      <c r="G831" s="46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46"/>
    </row>
    <row r="832" spans="2:18" x14ac:dyDescent="0.2">
      <c r="B832" s="27"/>
      <c r="C832" s="27"/>
      <c r="D832" s="27"/>
      <c r="E832" s="27"/>
      <c r="F832" s="46"/>
      <c r="G832" s="46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46"/>
    </row>
    <row r="833" spans="2:18" x14ac:dyDescent="0.2">
      <c r="B833" s="27"/>
      <c r="C833" s="27"/>
      <c r="D833" s="27"/>
      <c r="E833" s="27"/>
      <c r="F833" s="46"/>
      <c r="G833" s="46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46"/>
    </row>
    <row r="834" spans="2:18" x14ac:dyDescent="0.2">
      <c r="B834" s="27"/>
      <c r="C834" s="27"/>
      <c r="D834" s="27"/>
      <c r="E834" s="27"/>
      <c r="F834" s="46"/>
      <c r="G834" s="46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46"/>
    </row>
    <row r="835" spans="2:18" x14ac:dyDescent="0.2">
      <c r="B835" s="27"/>
      <c r="C835" s="27"/>
      <c r="D835" s="27"/>
      <c r="E835" s="27"/>
      <c r="F835" s="46"/>
      <c r="G835" s="46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46"/>
    </row>
    <row r="836" spans="2:18" x14ac:dyDescent="0.2">
      <c r="B836" s="27"/>
      <c r="C836" s="27"/>
      <c r="D836" s="27"/>
      <c r="E836" s="27"/>
      <c r="F836" s="46"/>
      <c r="G836" s="46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46"/>
    </row>
    <row r="837" spans="2:18" x14ac:dyDescent="0.2">
      <c r="B837" s="27"/>
      <c r="C837" s="27"/>
      <c r="D837" s="27"/>
      <c r="E837" s="27"/>
      <c r="F837" s="46"/>
      <c r="G837" s="46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46"/>
    </row>
    <row r="838" spans="2:18" x14ac:dyDescent="0.2">
      <c r="B838" s="27"/>
      <c r="C838" s="27"/>
      <c r="D838" s="27"/>
      <c r="E838" s="27"/>
      <c r="F838" s="46"/>
      <c r="G838" s="46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46"/>
    </row>
    <row r="839" spans="2:18" x14ac:dyDescent="0.2">
      <c r="B839" s="27"/>
      <c r="C839" s="27"/>
      <c r="D839" s="27"/>
      <c r="E839" s="27"/>
      <c r="F839" s="46"/>
      <c r="G839" s="46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46"/>
    </row>
    <row r="840" spans="2:18" x14ac:dyDescent="0.2">
      <c r="B840" s="27"/>
      <c r="C840" s="27"/>
      <c r="D840" s="27"/>
      <c r="E840" s="27"/>
      <c r="F840" s="46"/>
      <c r="G840" s="46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46"/>
    </row>
    <row r="841" spans="2:18" x14ac:dyDescent="0.2">
      <c r="B841" s="27"/>
      <c r="C841" s="27"/>
      <c r="D841" s="27"/>
      <c r="E841" s="27"/>
      <c r="F841" s="46"/>
      <c r="G841" s="46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46"/>
    </row>
    <row r="842" spans="2:18" x14ac:dyDescent="0.2">
      <c r="B842" s="27"/>
      <c r="C842" s="27"/>
      <c r="D842" s="27"/>
      <c r="E842" s="27"/>
      <c r="F842" s="46"/>
      <c r="G842" s="46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46"/>
    </row>
    <row r="843" spans="2:18" x14ac:dyDescent="0.2">
      <c r="B843" s="27"/>
      <c r="C843" s="27"/>
      <c r="D843" s="27"/>
      <c r="E843" s="27"/>
      <c r="F843" s="46"/>
      <c r="G843" s="46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46"/>
    </row>
    <row r="844" spans="2:18" x14ac:dyDescent="0.2">
      <c r="B844" s="27"/>
      <c r="C844" s="27"/>
      <c r="D844" s="27"/>
      <c r="E844" s="27"/>
      <c r="F844" s="46"/>
      <c r="G844" s="46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46"/>
    </row>
    <row r="845" spans="2:18" x14ac:dyDescent="0.2">
      <c r="B845" s="27"/>
      <c r="C845" s="27"/>
      <c r="D845" s="27"/>
      <c r="E845" s="27"/>
      <c r="F845" s="46"/>
      <c r="G845" s="46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46"/>
    </row>
    <row r="846" spans="2:18" x14ac:dyDescent="0.2">
      <c r="B846" s="27"/>
      <c r="C846" s="27"/>
      <c r="D846" s="27"/>
      <c r="E846" s="27"/>
      <c r="F846" s="46"/>
      <c r="G846" s="46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46"/>
    </row>
    <row r="847" spans="2:18" x14ac:dyDescent="0.2">
      <c r="B847" s="27"/>
      <c r="C847" s="27"/>
      <c r="D847" s="27"/>
      <c r="E847" s="27"/>
      <c r="F847" s="46"/>
      <c r="G847" s="46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46"/>
    </row>
    <row r="848" spans="2:18" x14ac:dyDescent="0.2">
      <c r="B848" s="27"/>
      <c r="C848" s="27"/>
      <c r="D848" s="27"/>
      <c r="E848" s="27"/>
      <c r="F848" s="46"/>
      <c r="G848" s="46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46"/>
    </row>
    <row r="849" spans="2:18" x14ac:dyDescent="0.2">
      <c r="B849" s="27"/>
      <c r="C849" s="27"/>
      <c r="D849" s="27"/>
      <c r="E849" s="27"/>
      <c r="F849" s="46"/>
      <c r="G849" s="46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46"/>
    </row>
    <row r="850" spans="2:18" x14ac:dyDescent="0.2">
      <c r="B850" s="27"/>
      <c r="C850" s="27"/>
      <c r="D850" s="27"/>
      <c r="E850" s="27"/>
      <c r="F850" s="46"/>
      <c r="G850" s="46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46"/>
    </row>
    <row r="851" spans="2:18" x14ac:dyDescent="0.2">
      <c r="B851" s="27"/>
      <c r="C851" s="27"/>
      <c r="D851" s="27"/>
      <c r="E851" s="27"/>
      <c r="F851" s="46"/>
      <c r="G851" s="46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46"/>
    </row>
    <row r="852" spans="2:18" x14ac:dyDescent="0.2">
      <c r="B852" s="27"/>
      <c r="C852" s="27"/>
      <c r="D852" s="27"/>
      <c r="E852" s="27"/>
      <c r="F852" s="46"/>
      <c r="G852" s="46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46"/>
    </row>
    <row r="853" spans="2:18" x14ac:dyDescent="0.2">
      <c r="B853" s="27"/>
      <c r="C853" s="27"/>
      <c r="D853" s="27"/>
      <c r="E853" s="27"/>
      <c r="F853" s="46"/>
      <c r="G853" s="46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46"/>
    </row>
    <row r="854" spans="2:18" x14ac:dyDescent="0.2">
      <c r="B854" s="27"/>
      <c r="C854" s="27"/>
      <c r="D854" s="27"/>
      <c r="E854" s="27"/>
      <c r="F854" s="46"/>
      <c r="G854" s="46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46"/>
    </row>
    <row r="855" spans="2:18" x14ac:dyDescent="0.2">
      <c r="B855" s="27"/>
      <c r="C855" s="27"/>
      <c r="D855" s="27"/>
      <c r="E855" s="27"/>
      <c r="F855" s="46"/>
      <c r="G855" s="46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46"/>
    </row>
    <row r="856" spans="2:18" x14ac:dyDescent="0.2">
      <c r="B856" s="27"/>
      <c r="C856" s="27"/>
      <c r="D856" s="27"/>
      <c r="E856" s="27"/>
      <c r="F856" s="46"/>
      <c r="G856" s="46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46"/>
    </row>
    <row r="857" spans="2:18" x14ac:dyDescent="0.2">
      <c r="B857" s="27"/>
      <c r="C857" s="27"/>
      <c r="D857" s="27"/>
      <c r="E857" s="27"/>
      <c r="F857" s="46"/>
      <c r="G857" s="46"/>
      <c r="H857" s="98"/>
      <c r="I857" s="98"/>
      <c r="J857" s="98"/>
      <c r="K857" s="98"/>
      <c r="L857" s="98"/>
      <c r="M857" s="98"/>
      <c r="N857" s="46"/>
      <c r="O857" s="46"/>
      <c r="P857" s="46"/>
      <c r="Q857" s="46"/>
    </row>
    <row r="858" spans="2:18" x14ac:dyDescent="0.2">
      <c r="B858" s="27"/>
      <c r="C858" s="27"/>
      <c r="D858" s="27"/>
      <c r="E858" s="27"/>
      <c r="F858" s="46"/>
      <c r="G858" s="46"/>
      <c r="H858" s="98"/>
      <c r="I858" s="98"/>
      <c r="J858" s="98"/>
      <c r="K858" s="98"/>
      <c r="L858" s="98"/>
      <c r="M858" s="98"/>
      <c r="N858" s="46"/>
      <c r="O858" s="46"/>
      <c r="P858" s="46"/>
      <c r="Q858" s="46"/>
    </row>
    <row r="859" spans="2:18" x14ac:dyDescent="0.2">
      <c r="B859" s="27"/>
      <c r="C859" s="27"/>
      <c r="D859" s="27"/>
      <c r="E859" s="27"/>
      <c r="F859" s="46"/>
      <c r="G859" s="46"/>
      <c r="H859" s="98"/>
      <c r="I859" s="98"/>
      <c r="J859" s="98"/>
      <c r="K859" s="98"/>
      <c r="L859" s="98"/>
      <c r="M859" s="98"/>
    </row>
    <row r="860" spans="2:18" x14ac:dyDescent="0.2">
      <c r="B860" s="27"/>
      <c r="C860" s="27"/>
      <c r="D860" s="27"/>
      <c r="E860" s="27"/>
      <c r="F860" s="46"/>
      <c r="G860" s="46"/>
      <c r="H860" s="98"/>
      <c r="I860" s="98"/>
      <c r="J860" s="98"/>
      <c r="K860" s="98"/>
      <c r="L860" s="98"/>
      <c r="M860" s="98"/>
    </row>
    <row r="861" spans="2:18" x14ac:dyDescent="0.2">
      <c r="B861" s="27"/>
      <c r="C861" s="27"/>
      <c r="D861" s="27"/>
      <c r="E861" s="27"/>
      <c r="F861" s="46"/>
      <c r="G861" s="46"/>
      <c r="H861" s="98"/>
      <c r="I861" s="98"/>
      <c r="J861" s="98"/>
      <c r="K861" s="46"/>
      <c r="L861" s="98"/>
      <c r="M861" s="98"/>
    </row>
    <row r="862" spans="2:18" x14ac:dyDescent="0.2">
      <c r="B862" s="27"/>
      <c r="C862" s="27"/>
      <c r="D862" s="27"/>
      <c r="E862" s="27"/>
      <c r="F862" s="46"/>
      <c r="G862" s="46"/>
      <c r="H862" s="98"/>
      <c r="I862" s="98"/>
      <c r="J862" s="98"/>
      <c r="K862" s="46"/>
      <c r="L862" s="98"/>
      <c r="M862" s="98"/>
    </row>
    <row r="863" spans="2:18" x14ac:dyDescent="0.2">
      <c r="B863" s="27"/>
      <c r="C863" s="27"/>
      <c r="D863" s="27"/>
      <c r="E863" s="27"/>
      <c r="F863" s="46"/>
      <c r="G863" s="46"/>
      <c r="H863" s="98"/>
      <c r="I863" s="98"/>
      <c r="J863" s="98"/>
      <c r="L863" s="98"/>
      <c r="M863" s="98"/>
    </row>
    <row r="864" spans="2:18" x14ac:dyDescent="0.2">
      <c r="B864" s="27"/>
      <c r="C864" s="27"/>
      <c r="D864" s="27"/>
      <c r="E864" s="27"/>
      <c r="F864" s="46"/>
      <c r="G864" s="46"/>
      <c r="H864" s="98"/>
      <c r="I864" s="98"/>
      <c r="J864" s="98"/>
      <c r="L864" s="46"/>
      <c r="M864" s="98"/>
    </row>
    <row r="865" spans="2:13" x14ac:dyDescent="0.2">
      <c r="B865" s="27"/>
      <c r="C865" s="27"/>
      <c r="D865" s="27"/>
      <c r="E865" s="27"/>
      <c r="F865" s="46"/>
      <c r="G865" s="46"/>
      <c r="H865" s="98"/>
      <c r="I865" s="98"/>
      <c r="J865" s="98"/>
      <c r="L865" s="46"/>
      <c r="M865" s="46"/>
    </row>
    <row r="866" spans="2:13" x14ac:dyDescent="0.2">
      <c r="B866" s="27"/>
      <c r="C866" s="27"/>
      <c r="D866" s="27"/>
      <c r="E866" s="27"/>
      <c r="F866" s="46"/>
      <c r="G866" s="46"/>
      <c r="H866" s="98"/>
      <c r="I866" s="98"/>
      <c r="J866" s="98"/>
      <c r="M866" s="46"/>
    </row>
    <row r="867" spans="2:13" x14ac:dyDescent="0.2">
      <c r="B867" s="27"/>
      <c r="C867" s="27"/>
      <c r="D867" s="27"/>
      <c r="E867" s="27"/>
      <c r="F867" s="46"/>
      <c r="G867" s="46"/>
      <c r="H867" s="98"/>
      <c r="I867" s="98"/>
      <c r="J867" s="98"/>
    </row>
    <row r="868" spans="2:13" x14ac:dyDescent="0.2">
      <c r="B868" s="27"/>
      <c r="C868" s="27"/>
      <c r="D868" s="27"/>
      <c r="E868" s="27"/>
      <c r="F868" s="46"/>
      <c r="G868" s="46"/>
      <c r="H868" s="98"/>
      <c r="I868" s="98"/>
      <c r="J868" s="98"/>
    </row>
    <row r="869" spans="2:13" x14ac:dyDescent="0.2">
      <c r="B869" s="27"/>
      <c r="C869" s="27"/>
      <c r="D869" s="27"/>
      <c r="E869" s="27"/>
      <c r="F869" s="46"/>
      <c r="G869" s="46"/>
      <c r="H869" s="98"/>
      <c r="I869" s="98"/>
      <c r="J869" s="98"/>
    </row>
    <row r="870" spans="2:13" x14ac:dyDescent="0.2">
      <c r="B870" s="27"/>
      <c r="C870" s="27"/>
      <c r="D870" s="27"/>
      <c r="E870" s="27"/>
      <c r="F870" s="46"/>
      <c r="G870" s="46"/>
      <c r="H870" s="98"/>
      <c r="I870" s="98"/>
      <c r="J870" s="98"/>
    </row>
    <row r="871" spans="2:13" x14ac:dyDescent="0.2">
      <c r="B871" s="27"/>
      <c r="C871" s="27"/>
      <c r="D871" s="27"/>
      <c r="E871" s="27"/>
      <c r="F871" s="46"/>
      <c r="G871" s="46"/>
      <c r="H871" s="98"/>
      <c r="I871" s="98"/>
      <c r="J871" s="98"/>
    </row>
    <row r="872" spans="2:13" x14ac:dyDescent="0.2">
      <c r="B872" s="27"/>
      <c r="C872" s="27"/>
      <c r="D872" s="27"/>
      <c r="E872" s="27"/>
      <c r="F872" s="46"/>
      <c r="G872" s="46"/>
      <c r="H872" s="98"/>
      <c r="I872" s="98"/>
      <c r="J872" s="98"/>
    </row>
    <row r="873" spans="2:13" x14ac:dyDescent="0.2">
      <c r="B873" s="27"/>
      <c r="C873" s="27"/>
      <c r="D873" s="27"/>
      <c r="E873" s="27"/>
      <c r="F873" s="46"/>
      <c r="G873" s="46"/>
      <c r="H873" s="98"/>
      <c r="I873" s="98"/>
      <c r="J873" s="98"/>
    </row>
    <row r="874" spans="2:13" x14ac:dyDescent="0.2">
      <c r="B874" s="27"/>
      <c r="C874" s="27"/>
      <c r="D874" s="27"/>
      <c r="E874" s="27"/>
      <c r="F874" s="46"/>
      <c r="G874" s="46"/>
      <c r="H874" s="98"/>
      <c r="I874" s="98"/>
      <c r="J874" s="98"/>
    </row>
    <row r="875" spans="2:13" x14ac:dyDescent="0.2">
      <c r="B875" s="27"/>
      <c r="C875" s="27"/>
      <c r="D875" s="27"/>
      <c r="E875" s="27"/>
      <c r="F875" s="46"/>
      <c r="G875" s="46"/>
      <c r="H875" s="98"/>
      <c r="I875" s="98"/>
      <c r="J875" s="98"/>
    </row>
    <row r="876" spans="2:13" x14ac:dyDescent="0.2">
      <c r="B876" s="27"/>
      <c r="C876" s="27"/>
      <c r="D876" s="27"/>
      <c r="E876" s="27"/>
      <c r="F876" s="46"/>
      <c r="G876" s="46"/>
      <c r="H876" s="98"/>
      <c r="I876" s="98"/>
      <c r="J876" s="98"/>
    </row>
    <row r="877" spans="2:13" x14ac:dyDescent="0.2">
      <c r="B877" s="27"/>
      <c r="C877" s="27"/>
      <c r="D877" s="27"/>
      <c r="E877" s="27"/>
      <c r="F877" s="46"/>
      <c r="G877" s="46"/>
      <c r="H877" s="98"/>
      <c r="I877" s="98"/>
      <c r="J877" s="98"/>
    </row>
    <row r="878" spans="2:13" x14ac:dyDescent="0.2">
      <c r="B878" s="27"/>
      <c r="C878" s="27"/>
      <c r="D878" s="27"/>
      <c r="E878" s="27"/>
      <c r="F878" s="46"/>
      <c r="G878" s="46"/>
      <c r="H878" s="98"/>
      <c r="I878" s="98"/>
      <c r="J878" s="98"/>
    </row>
    <row r="879" spans="2:13" x14ac:dyDescent="0.2">
      <c r="B879" s="27"/>
      <c r="C879" s="27"/>
      <c r="D879" s="27"/>
      <c r="E879" s="27"/>
      <c r="F879" s="46"/>
      <c r="G879" s="46"/>
      <c r="H879" s="98"/>
      <c r="I879" s="98"/>
      <c r="J879" s="98"/>
    </row>
    <row r="880" spans="2:13" x14ac:dyDescent="0.2">
      <c r="B880" s="27"/>
      <c r="C880" s="27"/>
      <c r="D880" s="27"/>
      <c r="E880" s="27"/>
      <c r="F880" s="46"/>
      <c r="G880" s="46"/>
      <c r="H880" s="98"/>
      <c r="I880" s="98"/>
      <c r="J880" s="98"/>
    </row>
    <row r="881" spans="2:10" x14ac:dyDescent="0.2">
      <c r="B881" s="27"/>
      <c r="C881" s="27"/>
      <c r="D881" s="27"/>
      <c r="E881" s="27"/>
      <c r="F881" s="46"/>
      <c r="G881" s="46"/>
      <c r="H881" s="98"/>
      <c r="I881" s="98"/>
      <c r="J881" s="98"/>
    </row>
    <row r="882" spans="2:10" x14ac:dyDescent="0.2">
      <c r="B882" s="27"/>
      <c r="C882" s="27"/>
      <c r="D882" s="27"/>
      <c r="E882" s="27"/>
      <c r="F882" s="46"/>
      <c r="G882" s="46"/>
      <c r="H882" s="98"/>
      <c r="I882" s="98"/>
      <c r="J882" s="98"/>
    </row>
    <row r="883" spans="2:10" x14ac:dyDescent="0.2">
      <c r="B883" s="27"/>
      <c r="C883" s="27"/>
      <c r="D883" s="27"/>
      <c r="E883" s="27"/>
      <c r="F883" s="46"/>
      <c r="G883" s="46"/>
      <c r="H883" s="98"/>
      <c r="I883" s="98"/>
      <c r="J883" s="98"/>
    </row>
    <row r="884" spans="2:10" x14ac:dyDescent="0.2">
      <c r="B884" s="27"/>
      <c r="C884" s="27"/>
      <c r="D884" s="27"/>
      <c r="E884" s="27"/>
      <c r="F884" s="46"/>
      <c r="G884" s="46"/>
      <c r="H884" s="98"/>
      <c r="I884" s="98"/>
      <c r="J884" s="98"/>
    </row>
    <row r="885" spans="2:10" x14ac:dyDescent="0.2">
      <c r="B885" s="27"/>
      <c r="C885" s="27"/>
      <c r="D885" s="27"/>
      <c r="E885" s="27"/>
      <c r="F885" s="46"/>
      <c r="G885" s="46"/>
      <c r="H885" s="98"/>
      <c r="I885" s="98"/>
      <c r="J885" s="98"/>
    </row>
    <row r="886" spans="2:10" x14ac:dyDescent="0.2">
      <c r="B886" s="27"/>
      <c r="C886" s="27"/>
      <c r="D886" s="27"/>
      <c r="E886" s="27"/>
      <c r="F886" s="46"/>
      <c r="G886" s="46"/>
      <c r="H886" s="98"/>
      <c r="I886" s="98"/>
      <c r="J886" s="98"/>
    </row>
    <row r="887" spans="2:10" x14ac:dyDescent="0.2">
      <c r="B887" s="27"/>
      <c r="C887" s="27"/>
      <c r="D887" s="27"/>
      <c r="E887" s="27"/>
      <c r="F887" s="46"/>
      <c r="G887" s="46"/>
      <c r="H887" s="98"/>
      <c r="I887" s="98"/>
      <c r="J887" s="98"/>
    </row>
    <row r="888" spans="2:10" x14ac:dyDescent="0.2">
      <c r="B888" s="27"/>
      <c r="C888" s="27"/>
      <c r="D888" s="27"/>
      <c r="E888" s="27"/>
      <c r="F888" s="46"/>
      <c r="G888" s="46"/>
      <c r="H888" s="98"/>
      <c r="I888" s="98"/>
      <c r="J888" s="98"/>
    </row>
    <row r="889" spans="2:10" x14ac:dyDescent="0.2">
      <c r="B889" s="27"/>
      <c r="C889" s="27"/>
      <c r="D889" s="27"/>
      <c r="E889" s="27"/>
      <c r="F889" s="46"/>
      <c r="G889" s="46"/>
      <c r="H889" s="98"/>
      <c r="I889" s="98"/>
      <c r="J889" s="98"/>
    </row>
    <row r="890" spans="2:10" x14ac:dyDescent="0.2">
      <c r="B890" s="27"/>
      <c r="C890" s="27"/>
      <c r="D890" s="27"/>
      <c r="E890" s="27"/>
      <c r="F890" s="46"/>
      <c r="G890" s="46"/>
      <c r="H890" s="98"/>
      <c r="I890" s="98"/>
      <c r="J890" s="98"/>
    </row>
    <row r="891" spans="2:10" x14ac:dyDescent="0.2">
      <c r="B891" s="27"/>
      <c r="C891" s="27"/>
      <c r="D891" s="27"/>
      <c r="E891" s="27"/>
      <c r="F891" s="46"/>
      <c r="G891" s="46"/>
      <c r="H891" s="98"/>
      <c r="I891" s="98"/>
      <c r="J891" s="98"/>
    </row>
    <row r="892" spans="2:10" x14ac:dyDescent="0.2">
      <c r="B892" s="27"/>
      <c r="C892" s="27"/>
      <c r="D892" s="27"/>
      <c r="E892" s="27"/>
      <c r="F892" s="46"/>
      <c r="G892" s="46"/>
      <c r="H892" s="98"/>
      <c r="I892" s="98"/>
      <c r="J892" s="98"/>
    </row>
    <row r="893" spans="2:10" x14ac:dyDescent="0.2">
      <c r="B893" s="27"/>
      <c r="C893" s="27"/>
      <c r="D893" s="27"/>
      <c r="E893" s="27"/>
      <c r="F893" s="46"/>
      <c r="G893" s="46"/>
      <c r="H893" s="98"/>
      <c r="I893" s="98"/>
      <c r="J893" s="98"/>
    </row>
    <row r="894" spans="2:10" x14ac:dyDescent="0.2">
      <c r="B894" s="27"/>
      <c r="C894" s="27"/>
      <c r="D894" s="27"/>
      <c r="E894" s="27"/>
      <c r="F894" s="46"/>
      <c r="G894" s="46"/>
      <c r="H894" s="98"/>
      <c r="I894" s="98"/>
      <c r="J894" s="98"/>
    </row>
    <row r="895" spans="2:10" x14ac:dyDescent="0.2">
      <c r="B895" s="27"/>
      <c r="C895" s="27"/>
      <c r="D895" s="27"/>
      <c r="E895" s="27"/>
      <c r="F895" s="46"/>
      <c r="G895" s="46"/>
      <c r="H895" s="98"/>
      <c r="I895" s="98"/>
      <c r="J895" s="98"/>
    </row>
    <row r="896" spans="2:10" x14ac:dyDescent="0.2">
      <c r="B896" s="27"/>
      <c r="C896" s="27"/>
      <c r="D896" s="27"/>
      <c r="E896" s="27"/>
      <c r="F896" s="46"/>
      <c r="G896" s="46"/>
      <c r="H896" s="98"/>
      <c r="I896" s="98"/>
      <c r="J896" s="98"/>
    </row>
    <row r="897" spans="2:10" x14ac:dyDescent="0.2">
      <c r="B897" s="27"/>
      <c r="C897" s="27"/>
      <c r="D897" s="27"/>
      <c r="E897" s="27"/>
      <c r="F897" s="46"/>
      <c r="G897" s="46"/>
      <c r="H897" s="98"/>
      <c r="I897" s="98"/>
      <c r="J897" s="98"/>
    </row>
    <row r="898" spans="2:10" x14ac:dyDescent="0.2">
      <c r="B898" s="27"/>
      <c r="C898" s="27"/>
      <c r="D898" s="27"/>
      <c r="E898" s="27"/>
      <c r="F898" s="46"/>
      <c r="G898" s="46"/>
      <c r="H898" s="98"/>
      <c r="I898" s="98"/>
      <c r="J898" s="98"/>
    </row>
    <row r="899" spans="2:10" x14ac:dyDescent="0.2">
      <c r="B899" s="27"/>
      <c r="C899" s="27"/>
      <c r="D899" s="27"/>
      <c r="E899" s="27"/>
      <c r="F899" s="46"/>
      <c r="G899" s="46"/>
      <c r="H899" s="98"/>
      <c r="I899" s="98"/>
      <c r="J899" s="98"/>
    </row>
    <row r="900" spans="2:10" x14ac:dyDescent="0.2">
      <c r="B900" s="27"/>
      <c r="C900" s="27"/>
      <c r="D900" s="27"/>
      <c r="E900" s="27"/>
      <c r="F900" s="46"/>
      <c r="G900" s="46"/>
      <c r="H900" s="98"/>
      <c r="I900" s="98"/>
      <c r="J900" s="98"/>
    </row>
    <row r="901" spans="2:10" x14ac:dyDescent="0.2">
      <c r="B901" s="27"/>
      <c r="C901" s="27"/>
      <c r="D901" s="27"/>
      <c r="E901" s="27"/>
      <c r="F901" s="46"/>
      <c r="G901" s="46"/>
      <c r="H901" s="98"/>
      <c r="I901" s="98"/>
      <c r="J901" s="98"/>
    </row>
    <row r="902" spans="2:10" x14ac:dyDescent="0.2">
      <c r="B902" s="27"/>
      <c r="C902" s="27"/>
      <c r="D902" s="27"/>
      <c r="E902" s="27"/>
      <c r="F902" s="46"/>
      <c r="G902" s="46"/>
      <c r="H902" s="98"/>
      <c r="I902" s="98"/>
      <c r="J902" s="98"/>
    </row>
    <row r="903" spans="2:10" x14ac:dyDescent="0.2">
      <c r="B903" s="27"/>
      <c r="C903" s="27"/>
      <c r="D903" s="27"/>
      <c r="E903" s="27"/>
      <c r="F903" s="46"/>
      <c r="G903" s="46"/>
      <c r="H903" s="98"/>
      <c r="I903" s="98"/>
      <c r="J903" s="98"/>
    </row>
    <row r="904" spans="2:10" x14ac:dyDescent="0.2">
      <c r="B904" s="27"/>
      <c r="C904" s="27"/>
      <c r="D904" s="27"/>
      <c r="E904" s="27"/>
      <c r="F904" s="46"/>
      <c r="G904" s="46"/>
      <c r="H904" s="98"/>
      <c r="I904" s="98"/>
      <c r="J904" s="98"/>
    </row>
    <row r="905" spans="2:10" x14ac:dyDescent="0.2">
      <c r="B905" s="27"/>
      <c r="C905" s="27"/>
      <c r="D905" s="27"/>
      <c r="E905" s="27"/>
      <c r="F905" s="46"/>
      <c r="G905" s="46"/>
      <c r="H905" s="98"/>
      <c r="I905" s="98"/>
      <c r="J905" s="98"/>
    </row>
    <row r="906" spans="2:10" x14ac:dyDescent="0.2">
      <c r="B906" s="27"/>
      <c r="C906" s="27"/>
      <c r="D906" s="27"/>
      <c r="E906" s="27"/>
      <c r="F906" s="46"/>
      <c r="G906" s="46"/>
      <c r="H906" s="98"/>
      <c r="I906" s="98"/>
      <c r="J906" s="98"/>
    </row>
    <row r="907" spans="2:10" x14ac:dyDescent="0.2">
      <c r="B907" s="27"/>
      <c r="C907" s="27"/>
      <c r="D907" s="27"/>
      <c r="E907" s="27"/>
      <c r="F907" s="46"/>
      <c r="G907" s="46"/>
      <c r="H907" s="98"/>
      <c r="I907" s="98"/>
      <c r="J907" s="98"/>
    </row>
    <row r="908" spans="2:10" x14ac:dyDescent="0.2">
      <c r="B908" s="27"/>
      <c r="C908" s="27"/>
      <c r="D908" s="27"/>
      <c r="E908" s="27"/>
      <c r="F908" s="46"/>
      <c r="G908" s="46"/>
      <c r="H908" s="98"/>
      <c r="I908" s="98"/>
      <c r="J908" s="98"/>
    </row>
    <row r="909" spans="2:10" x14ac:dyDescent="0.2">
      <c r="B909" s="27"/>
      <c r="C909" s="27"/>
      <c r="D909" s="27"/>
      <c r="E909" s="27"/>
      <c r="F909" s="46"/>
      <c r="G909" s="46"/>
      <c r="H909" s="98"/>
      <c r="I909" s="98"/>
      <c r="J909" s="98"/>
    </row>
    <row r="910" spans="2:10" x14ac:dyDescent="0.2">
      <c r="B910" s="27"/>
      <c r="C910" s="27"/>
      <c r="D910" s="27"/>
      <c r="E910" s="27"/>
      <c r="F910" s="46"/>
      <c r="G910" s="46"/>
      <c r="H910" s="98"/>
      <c r="I910" s="98"/>
      <c r="J910" s="98"/>
    </row>
    <row r="911" spans="2:10" x14ac:dyDescent="0.2">
      <c r="B911" s="27"/>
      <c r="C911" s="27"/>
      <c r="D911" s="27"/>
      <c r="E911" s="27"/>
      <c r="F911" s="46"/>
      <c r="G911" s="46"/>
      <c r="H911" s="98"/>
      <c r="I911" s="98"/>
      <c r="J911" s="98"/>
    </row>
    <row r="912" spans="2:10" x14ac:dyDescent="0.2">
      <c r="B912" s="27"/>
      <c r="C912" s="27"/>
      <c r="D912" s="27"/>
      <c r="E912" s="27"/>
      <c r="F912" s="46"/>
      <c r="G912" s="46"/>
      <c r="H912" s="98"/>
      <c r="I912" s="98"/>
      <c r="J912" s="98"/>
    </row>
    <row r="913" spans="2:10" x14ac:dyDescent="0.2">
      <c r="B913" s="27"/>
      <c r="C913" s="27"/>
      <c r="D913" s="27"/>
      <c r="E913" s="27"/>
      <c r="F913" s="46"/>
      <c r="G913" s="46"/>
      <c r="H913" s="98"/>
      <c r="I913" s="98"/>
      <c r="J913" s="98"/>
    </row>
    <row r="914" spans="2:10" x14ac:dyDescent="0.2">
      <c r="B914" s="27"/>
      <c r="C914" s="27"/>
      <c r="D914" s="27"/>
      <c r="E914" s="27"/>
      <c r="F914" s="46"/>
      <c r="G914" s="46"/>
      <c r="H914" s="98"/>
      <c r="I914" s="98"/>
      <c r="J914" s="98"/>
    </row>
    <row r="915" spans="2:10" x14ac:dyDescent="0.2">
      <c r="B915" s="27"/>
      <c r="C915" s="27"/>
      <c r="D915" s="27"/>
      <c r="E915" s="27"/>
      <c r="F915" s="46"/>
      <c r="G915" s="46"/>
      <c r="H915" s="98"/>
      <c r="I915" s="98"/>
      <c r="J915" s="98"/>
    </row>
    <row r="916" spans="2:10" x14ac:dyDescent="0.2">
      <c r="B916" s="27"/>
      <c r="C916" s="27"/>
      <c r="D916" s="27"/>
      <c r="E916" s="27"/>
      <c r="F916" s="46"/>
      <c r="G916" s="46"/>
      <c r="H916" s="98"/>
      <c r="I916" s="98"/>
      <c r="J916" s="98"/>
    </row>
    <row r="917" spans="2:10" x14ac:dyDescent="0.2">
      <c r="B917" s="27"/>
      <c r="C917" s="27"/>
      <c r="D917" s="27"/>
      <c r="E917" s="27"/>
      <c r="F917" s="46"/>
      <c r="G917" s="46"/>
      <c r="H917" s="98"/>
      <c r="I917" s="98"/>
      <c r="J917" s="98"/>
    </row>
    <row r="918" spans="2:10" x14ac:dyDescent="0.2">
      <c r="B918" s="27"/>
      <c r="C918" s="27"/>
      <c r="D918" s="27"/>
      <c r="E918" s="27"/>
      <c r="F918" s="46"/>
      <c r="G918" s="46"/>
      <c r="H918" s="98"/>
      <c r="I918" s="98"/>
      <c r="J918" s="98"/>
    </row>
    <row r="919" spans="2:10" x14ac:dyDescent="0.2">
      <c r="B919" s="27"/>
      <c r="C919" s="27"/>
      <c r="D919" s="27"/>
      <c r="E919" s="27"/>
      <c r="F919" s="46"/>
      <c r="G919" s="46"/>
      <c r="H919" s="98"/>
      <c r="I919" s="98"/>
      <c r="J919" s="98"/>
    </row>
    <row r="920" spans="2:10" x14ac:dyDescent="0.2">
      <c r="B920" s="27"/>
      <c r="C920" s="27"/>
      <c r="D920" s="27"/>
      <c r="E920" s="27"/>
      <c r="F920" s="46"/>
      <c r="G920" s="46"/>
      <c r="H920" s="98"/>
      <c r="I920" s="98"/>
      <c r="J920" s="98"/>
    </row>
    <row r="921" spans="2:10" x14ac:dyDescent="0.2">
      <c r="B921" s="27"/>
      <c r="C921" s="27"/>
      <c r="D921" s="27"/>
      <c r="E921" s="27"/>
      <c r="F921" s="46"/>
      <c r="G921" s="46"/>
      <c r="H921" s="98"/>
      <c r="I921" s="98"/>
      <c r="J921" s="98"/>
    </row>
    <row r="922" spans="2:10" x14ac:dyDescent="0.2">
      <c r="B922" s="27"/>
      <c r="C922" s="27"/>
      <c r="D922" s="27"/>
      <c r="E922" s="27"/>
      <c r="F922" s="46"/>
      <c r="G922" s="46"/>
      <c r="H922" s="98"/>
      <c r="I922" s="98"/>
      <c r="J922" s="98"/>
    </row>
    <row r="923" spans="2:10" x14ac:dyDescent="0.2">
      <c r="B923" s="27"/>
      <c r="C923" s="27"/>
      <c r="D923" s="27"/>
      <c r="E923" s="27"/>
      <c r="F923" s="46"/>
      <c r="G923" s="46"/>
      <c r="H923" s="98"/>
      <c r="I923" s="98"/>
      <c r="J923" s="98"/>
    </row>
    <row r="924" spans="2:10" x14ac:dyDescent="0.2">
      <c r="B924" s="27"/>
      <c r="C924" s="27"/>
      <c r="D924" s="27"/>
      <c r="E924" s="27"/>
      <c r="F924" s="46"/>
      <c r="G924" s="46"/>
      <c r="H924" s="98"/>
      <c r="I924" s="98"/>
      <c r="J924" s="98"/>
    </row>
    <row r="925" spans="2:10" x14ac:dyDescent="0.2">
      <c r="B925" s="27"/>
      <c r="C925" s="27"/>
      <c r="D925" s="27"/>
      <c r="E925" s="27"/>
      <c r="F925" s="46"/>
      <c r="G925" s="46"/>
      <c r="H925" s="98"/>
      <c r="I925" s="98"/>
      <c r="J925" s="98"/>
    </row>
    <row r="926" spans="2:10" x14ac:dyDescent="0.2">
      <c r="B926" s="27"/>
      <c r="C926" s="27"/>
      <c r="D926" s="27"/>
      <c r="E926" s="27"/>
      <c r="F926" s="46"/>
      <c r="G926" s="46"/>
      <c r="H926" s="98"/>
      <c r="I926" s="98"/>
      <c r="J926" s="98"/>
    </row>
    <row r="927" spans="2:10" x14ac:dyDescent="0.2">
      <c r="B927" s="27"/>
      <c r="C927" s="27"/>
      <c r="D927" s="27"/>
      <c r="E927" s="27"/>
      <c r="F927" s="46"/>
      <c r="G927" s="46"/>
      <c r="H927" s="98"/>
      <c r="I927" s="98"/>
      <c r="J927" s="98"/>
    </row>
    <row r="928" spans="2:10" x14ac:dyDescent="0.2">
      <c r="B928" s="27"/>
      <c r="C928" s="27"/>
      <c r="D928" s="27"/>
      <c r="E928" s="27"/>
      <c r="F928" s="46"/>
      <c r="G928" s="46"/>
      <c r="H928" s="98"/>
      <c r="I928" s="98"/>
      <c r="J928" s="98"/>
    </row>
    <row r="929" spans="2:10" x14ac:dyDescent="0.2">
      <c r="B929" s="27"/>
      <c r="C929" s="27"/>
      <c r="D929" s="27"/>
      <c r="E929" s="27"/>
      <c r="F929" s="46"/>
      <c r="G929" s="46"/>
      <c r="H929" s="98"/>
      <c r="I929" s="98"/>
      <c r="J929" s="98"/>
    </row>
    <row r="930" spans="2:10" x14ac:dyDescent="0.2">
      <c r="B930" s="27"/>
      <c r="C930" s="27"/>
      <c r="D930" s="27"/>
      <c r="E930" s="27"/>
      <c r="F930" s="46"/>
      <c r="G930" s="46"/>
      <c r="H930" s="98"/>
      <c r="I930" s="98"/>
      <c r="J930" s="98"/>
    </row>
    <row r="931" spans="2:10" x14ac:dyDescent="0.2">
      <c r="B931" s="27"/>
      <c r="C931" s="27"/>
      <c r="D931" s="27"/>
      <c r="E931" s="27"/>
      <c r="F931" s="46"/>
      <c r="G931" s="46"/>
      <c r="H931" s="98"/>
      <c r="I931" s="98"/>
      <c r="J931" s="98"/>
    </row>
    <row r="932" spans="2:10" x14ac:dyDescent="0.2">
      <c r="B932" s="27"/>
      <c r="C932" s="27"/>
      <c r="D932" s="27"/>
      <c r="E932" s="27"/>
      <c r="F932" s="46"/>
      <c r="G932" s="46"/>
      <c r="H932" s="98"/>
      <c r="I932" s="98"/>
      <c r="J932" s="98"/>
    </row>
    <row r="933" spans="2:10" x14ac:dyDescent="0.2">
      <c r="B933" s="27"/>
      <c r="C933" s="27"/>
      <c r="D933" s="27"/>
      <c r="E933" s="27"/>
      <c r="F933" s="46"/>
      <c r="G933" s="46"/>
      <c r="H933" s="98"/>
      <c r="I933" s="98"/>
      <c r="J933" s="98"/>
    </row>
    <row r="934" spans="2:10" x14ac:dyDescent="0.2">
      <c r="B934" s="27"/>
      <c r="C934" s="27"/>
      <c r="D934" s="27"/>
      <c r="E934" s="27"/>
      <c r="F934" s="46"/>
      <c r="G934" s="46"/>
      <c r="H934" s="98"/>
      <c r="I934" s="98"/>
      <c r="J934" s="98"/>
    </row>
    <row r="935" spans="2:10" x14ac:dyDescent="0.2">
      <c r="B935" s="27"/>
      <c r="C935" s="27"/>
      <c r="D935" s="27"/>
      <c r="E935" s="27"/>
      <c r="F935" s="46"/>
      <c r="G935" s="46"/>
      <c r="H935" s="98"/>
      <c r="I935" s="98"/>
      <c r="J935" s="98"/>
    </row>
    <row r="936" spans="2:10" x14ac:dyDescent="0.2">
      <c r="B936" s="27"/>
      <c r="C936" s="27"/>
      <c r="D936" s="27"/>
      <c r="E936" s="27"/>
      <c r="F936" s="46"/>
      <c r="G936" s="46"/>
      <c r="H936" s="98"/>
      <c r="I936" s="98"/>
      <c r="J936" s="98"/>
    </row>
    <row r="937" spans="2:10" x14ac:dyDescent="0.2">
      <c r="B937" s="27"/>
      <c r="C937" s="27"/>
      <c r="D937" s="27"/>
      <c r="E937" s="27"/>
      <c r="F937" s="46"/>
      <c r="G937" s="46"/>
      <c r="H937" s="98"/>
      <c r="I937" s="98"/>
      <c r="J937" s="98"/>
    </row>
    <row r="938" spans="2:10" x14ac:dyDescent="0.2">
      <c r="B938" s="27"/>
      <c r="C938" s="27"/>
      <c r="D938" s="27"/>
      <c r="E938" s="27"/>
      <c r="F938" s="46"/>
      <c r="G938" s="46"/>
      <c r="H938" s="98"/>
      <c r="I938" s="98"/>
      <c r="J938" s="98"/>
    </row>
    <row r="939" spans="2:10" x14ac:dyDescent="0.2">
      <c r="B939" s="27"/>
      <c r="C939" s="27"/>
      <c r="D939" s="27"/>
      <c r="E939" s="27"/>
      <c r="F939" s="46"/>
      <c r="G939" s="46"/>
      <c r="H939" s="98"/>
      <c r="I939" s="98"/>
      <c r="J939" s="98"/>
    </row>
    <row r="940" spans="2:10" x14ac:dyDescent="0.2">
      <c r="B940" s="27"/>
      <c r="C940" s="27"/>
      <c r="D940" s="27"/>
      <c r="E940" s="27"/>
      <c r="F940" s="46"/>
      <c r="G940" s="46"/>
      <c r="H940" s="98"/>
      <c r="I940" s="98"/>
      <c r="J940" s="98"/>
    </row>
    <row r="941" spans="2:10" x14ac:dyDescent="0.2">
      <c r="B941" s="27"/>
      <c r="C941" s="27"/>
      <c r="D941" s="27"/>
      <c r="E941" s="27"/>
      <c r="F941" s="46"/>
      <c r="G941" s="46"/>
      <c r="H941" s="98"/>
      <c r="I941" s="98"/>
      <c r="J941" s="98"/>
    </row>
    <row r="942" spans="2:10" x14ac:dyDescent="0.2">
      <c r="B942" s="27"/>
      <c r="C942" s="27"/>
      <c r="D942" s="27"/>
      <c r="E942" s="27"/>
      <c r="F942" s="46"/>
      <c r="G942" s="46"/>
      <c r="H942" s="98"/>
      <c r="I942" s="98"/>
      <c r="J942" s="98"/>
    </row>
    <row r="943" spans="2:10" x14ac:dyDescent="0.2">
      <c r="B943" s="27"/>
      <c r="C943" s="27"/>
      <c r="D943" s="27"/>
      <c r="E943" s="27"/>
      <c r="F943" s="46"/>
      <c r="G943" s="46"/>
      <c r="H943" s="98"/>
      <c r="I943" s="98"/>
      <c r="J943" s="98"/>
    </row>
    <row r="944" spans="2:10" x14ac:dyDescent="0.2">
      <c r="B944" s="27"/>
      <c r="C944" s="27"/>
      <c r="D944" s="27"/>
      <c r="E944" s="27"/>
      <c r="F944" s="46"/>
      <c r="G944" s="46"/>
      <c r="H944" s="98"/>
      <c r="I944" s="98"/>
      <c r="J944" s="98"/>
    </row>
    <row r="945" spans="2:10" x14ac:dyDescent="0.2">
      <c r="B945" s="27"/>
      <c r="C945" s="27"/>
      <c r="D945" s="27"/>
      <c r="E945" s="27"/>
      <c r="F945" s="46"/>
      <c r="G945" s="46"/>
      <c r="H945" s="98"/>
      <c r="I945" s="98"/>
      <c r="J945" s="98"/>
    </row>
    <row r="946" spans="2:10" x14ac:dyDescent="0.2">
      <c r="B946" s="27"/>
      <c r="C946" s="27"/>
      <c r="D946" s="27"/>
      <c r="E946" s="27"/>
      <c r="F946" s="46"/>
      <c r="G946" s="46"/>
      <c r="H946" s="98"/>
      <c r="I946" s="98"/>
      <c r="J946" s="98"/>
    </row>
    <row r="947" spans="2:10" x14ac:dyDescent="0.2">
      <c r="B947" s="27"/>
      <c r="C947" s="27"/>
      <c r="D947" s="27"/>
      <c r="E947" s="27"/>
      <c r="F947" s="46"/>
      <c r="G947" s="46"/>
      <c r="H947" s="98"/>
      <c r="I947" s="98"/>
      <c r="J947" s="98"/>
    </row>
    <row r="948" spans="2:10" x14ac:dyDescent="0.2">
      <c r="B948" s="27"/>
      <c r="C948" s="27"/>
      <c r="D948" s="27"/>
      <c r="E948" s="27"/>
      <c r="F948" s="46"/>
      <c r="G948" s="46"/>
      <c r="H948" s="98"/>
      <c r="I948" s="98"/>
      <c r="J948" s="98"/>
    </row>
    <row r="949" spans="2:10" x14ac:dyDescent="0.2">
      <c r="B949" s="27"/>
      <c r="C949" s="27"/>
      <c r="D949" s="27"/>
      <c r="E949" s="27"/>
      <c r="F949" s="46"/>
      <c r="G949" s="46"/>
      <c r="H949" s="98"/>
      <c r="I949" s="98"/>
      <c r="J949" s="98"/>
    </row>
    <row r="950" spans="2:10" x14ac:dyDescent="0.2">
      <c r="B950" s="27"/>
      <c r="C950" s="27"/>
      <c r="D950" s="27"/>
      <c r="E950" s="27"/>
      <c r="F950" s="46"/>
      <c r="G950" s="46"/>
      <c r="H950" s="98"/>
      <c r="I950" s="98"/>
      <c r="J950" s="98"/>
    </row>
    <row r="951" spans="2:10" x14ac:dyDescent="0.2">
      <c r="B951" s="27"/>
      <c r="C951" s="27"/>
      <c r="D951" s="27"/>
      <c r="E951" s="27"/>
      <c r="F951" s="46"/>
      <c r="G951" s="46"/>
      <c r="H951" s="98"/>
      <c r="I951" s="98"/>
      <c r="J951" s="98"/>
    </row>
    <row r="952" spans="2:10" x14ac:dyDescent="0.2">
      <c r="B952" s="27"/>
      <c r="C952" s="27"/>
      <c r="D952" s="27"/>
      <c r="E952" s="27"/>
      <c r="F952" s="46"/>
      <c r="G952" s="46"/>
      <c r="H952" s="98"/>
      <c r="I952" s="98"/>
      <c r="J952" s="98"/>
    </row>
    <row r="953" spans="2:10" x14ac:dyDescent="0.2">
      <c r="B953" s="27"/>
      <c r="C953" s="27"/>
      <c r="D953" s="27"/>
      <c r="E953" s="27"/>
      <c r="F953" s="46"/>
      <c r="G953" s="46"/>
      <c r="H953" s="98"/>
      <c r="I953" s="98"/>
      <c r="J953" s="98"/>
    </row>
    <row r="954" spans="2:10" x14ac:dyDescent="0.2">
      <c r="B954" s="27"/>
      <c r="C954" s="27"/>
      <c r="D954" s="27"/>
      <c r="E954" s="27"/>
      <c r="F954" s="46"/>
      <c r="G954" s="46"/>
      <c r="H954" s="98"/>
      <c r="I954" s="98"/>
      <c r="J954" s="98"/>
    </row>
    <row r="955" spans="2:10" x14ac:dyDescent="0.2">
      <c r="B955" s="27"/>
      <c r="C955" s="27"/>
      <c r="D955" s="27"/>
      <c r="E955" s="27"/>
      <c r="F955" s="46"/>
      <c r="G955" s="46"/>
      <c r="H955" s="98"/>
      <c r="I955" s="98"/>
      <c r="J955" s="98"/>
    </row>
    <row r="956" spans="2:10" x14ac:dyDescent="0.2">
      <c r="B956" s="27"/>
      <c r="C956" s="27"/>
      <c r="D956" s="27"/>
      <c r="E956" s="27"/>
      <c r="F956" s="46"/>
      <c r="G956" s="46"/>
      <c r="H956" s="98"/>
      <c r="I956" s="98"/>
      <c r="J956" s="98"/>
    </row>
    <row r="957" spans="2:10" x14ac:dyDescent="0.2">
      <c r="B957" s="27"/>
      <c r="C957" s="27"/>
      <c r="D957" s="27"/>
      <c r="E957" s="27"/>
      <c r="F957" s="46"/>
      <c r="G957" s="46"/>
      <c r="H957" s="98"/>
      <c r="I957" s="98"/>
      <c r="J957" s="98"/>
    </row>
    <row r="958" spans="2:10" x14ac:dyDescent="0.2">
      <c r="B958" s="27"/>
      <c r="C958" s="27"/>
      <c r="D958" s="27"/>
      <c r="E958" s="27"/>
      <c r="F958" s="46"/>
      <c r="G958" s="46"/>
      <c r="H958" s="98"/>
      <c r="I958" s="98"/>
      <c r="J958" s="98"/>
    </row>
    <row r="959" spans="2:10" x14ac:dyDescent="0.2">
      <c r="B959" s="27"/>
      <c r="C959" s="27"/>
      <c r="D959" s="27"/>
      <c r="E959" s="27"/>
      <c r="F959" s="46"/>
      <c r="G959" s="46"/>
      <c r="H959" s="98"/>
      <c r="I959" s="98"/>
      <c r="J959" s="98"/>
    </row>
    <row r="960" spans="2:10" x14ac:dyDescent="0.2">
      <c r="B960" s="27"/>
      <c r="C960" s="27"/>
      <c r="D960" s="27"/>
      <c r="E960" s="27"/>
      <c r="F960" s="46"/>
      <c r="G960" s="46"/>
      <c r="H960" s="98"/>
      <c r="I960" s="98"/>
      <c r="J960" s="98"/>
    </row>
    <row r="961" spans="2:10" x14ac:dyDescent="0.2">
      <c r="B961" s="27"/>
      <c r="C961" s="27"/>
      <c r="D961" s="27"/>
      <c r="E961" s="27"/>
      <c r="F961" s="46"/>
      <c r="G961" s="46"/>
      <c r="H961" s="98"/>
      <c r="I961" s="98"/>
      <c r="J961" s="98"/>
    </row>
    <row r="962" spans="2:10" x14ac:dyDescent="0.2">
      <c r="B962" s="27"/>
      <c r="C962" s="27"/>
      <c r="D962" s="27"/>
      <c r="E962" s="27"/>
      <c r="F962" s="46"/>
      <c r="G962" s="46"/>
      <c r="H962" s="98"/>
      <c r="I962" s="98"/>
      <c r="J962" s="98"/>
    </row>
    <row r="963" spans="2:10" x14ac:dyDescent="0.2">
      <c r="B963" s="27"/>
      <c r="C963" s="27"/>
      <c r="D963" s="27"/>
      <c r="E963" s="27"/>
      <c r="F963" s="46"/>
      <c r="G963" s="46"/>
      <c r="H963" s="98"/>
      <c r="I963" s="98"/>
      <c r="J963" s="98"/>
    </row>
    <row r="964" spans="2:10" x14ac:dyDescent="0.2">
      <c r="B964" s="27"/>
      <c r="C964" s="27"/>
      <c r="D964" s="27"/>
      <c r="E964" s="27"/>
      <c r="F964" s="46"/>
      <c r="G964" s="46"/>
      <c r="H964" s="98"/>
      <c r="I964" s="98"/>
      <c r="J964" s="98"/>
    </row>
    <row r="965" spans="2:10" x14ac:dyDescent="0.2">
      <c r="B965" s="27"/>
      <c r="C965" s="27"/>
      <c r="D965" s="27"/>
      <c r="E965" s="27"/>
      <c r="F965" s="46"/>
      <c r="G965" s="46"/>
      <c r="H965" s="98"/>
      <c r="I965" s="98"/>
      <c r="J965" s="98"/>
    </row>
    <row r="966" spans="2:10" x14ac:dyDescent="0.2">
      <c r="B966" s="27"/>
      <c r="C966" s="27"/>
      <c r="D966" s="27"/>
      <c r="E966" s="27"/>
      <c r="F966" s="46"/>
      <c r="G966" s="46"/>
      <c r="H966" s="98"/>
      <c r="I966" s="98"/>
      <c r="J966" s="98"/>
    </row>
    <row r="967" spans="2:10" x14ac:dyDescent="0.2">
      <c r="B967" s="27"/>
      <c r="C967" s="27"/>
      <c r="D967" s="27"/>
      <c r="E967" s="27"/>
      <c r="F967" s="46"/>
      <c r="G967" s="46"/>
      <c r="H967" s="98"/>
      <c r="I967" s="98"/>
      <c r="J967" s="98"/>
    </row>
    <row r="968" spans="2:10" x14ac:dyDescent="0.2">
      <c r="B968" s="27"/>
      <c r="C968" s="27"/>
      <c r="D968" s="27"/>
      <c r="E968" s="27"/>
      <c r="F968" s="46"/>
      <c r="G968" s="46"/>
      <c r="H968" s="98"/>
      <c r="I968" s="98"/>
      <c r="J968" s="98"/>
    </row>
    <row r="969" spans="2:10" x14ac:dyDescent="0.2">
      <c r="B969" s="27"/>
      <c r="C969" s="27"/>
      <c r="D969" s="27"/>
      <c r="E969" s="27"/>
      <c r="F969" s="46"/>
      <c r="G969" s="46"/>
      <c r="H969" s="98"/>
      <c r="I969" s="98"/>
      <c r="J969" s="98"/>
    </row>
    <row r="970" spans="2:10" x14ac:dyDescent="0.2">
      <c r="B970" s="27"/>
      <c r="C970" s="27"/>
      <c r="D970" s="27"/>
      <c r="E970" s="27"/>
      <c r="F970" s="46"/>
      <c r="G970" s="46"/>
      <c r="H970" s="98"/>
      <c r="I970" s="98"/>
      <c r="J970" s="98"/>
    </row>
    <row r="971" spans="2:10" x14ac:dyDescent="0.2">
      <c r="B971" s="27"/>
      <c r="C971" s="27"/>
      <c r="D971" s="27"/>
      <c r="E971" s="27"/>
      <c r="F971" s="46"/>
      <c r="G971" s="46"/>
      <c r="H971" s="98"/>
      <c r="I971" s="98"/>
      <c r="J971" s="98"/>
    </row>
    <row r="972" spans="2:10" x14ac:dyDescent="0.2">
      <c r="B972" s="27"/>
      <c r="C972" s="27"/>
      <c r="D972" s="27"/>
      <c r="E972" s="27"/>
      <c r="F972" s="46"/>
      <c r="G972" s="46"/>
      <c r="H972" s="98"/>
      <c r="I972" s="98"/>
      <c r="J972" s="98"/>
    </row>
    <row r="973" spans="2:10" x14ac:dyDescent="0.2">
      <c r="B973" s="27"/>
      <c r="C973" s="27"/>
      <c r="D973" s="27"/>
      <c r="E973" s="27"/>
      <c r="F973" s="46"/>
      <c r="G973" s="46"/>
      <c r="H973" s="98"/>
      <c r="I973" s="98"/>
      <c r="J973" s="98"/>
    </row>
    <row r="974" spans="2:10" x14ac:dyDescent="0.2">
      <c r="B974" s="27"/>
      <c r="C974" s="27"/>
      <c r="D974" s="27"/>
      <c r="E974" s="27"/>
      <c r="F974" s="46"/>
      <c r="G974" s="46"/>
      <c r="H974" s="98"/>
      <c r="I974" s="98"/>
      <c r="J974" s="98"/>
    </row>
    <row r="975" spans="2:10" x14ac:dyDescent="0.2">
      <c r="B975" s="27"/>
      <c r="C975" s="27"/>
      <c r="D975" s="27"/>
      <c r="E975" s="27"/>
      <c r="F975" s="46"/>
      <c r="G975" s="46"/>
      <c r="H975" s="98"/>
      <c r="I975" s="98"/>
      <c r="J975" s="98"/>
    </row>
    <row r="976" spans="2:10" x14ac:dyDescent="0.2">
      <c r="B976" s="27"/>
      <c r="C976" s="27"/>
      <c r="D976" s="27"/>
      <c r="E976" s="27"/>
      <c r="F976" s="46"/>
      <c r="G976" s="46"/>
      <c r="H976" s="98"/>
      <c r="I976" s="98"/>
      <c r="J976" s="98"/>
    </row>
    <row r="977" spans="2:10" x14ac:dyDescent="0.2">
      <c r="B977" s="27"/>
      <c r="C977" s="27"/>
      <c r="D977" s="27"/>
      <c r="E977" s="27"/>
      <c r="F977" s="46"/>
      <c r="G977" s="46"/>
      <c r="H977" s="98"/>
      <c r="I977" s="98"/>
      <c r="J977" s="98"/>
    </row>
    <row r="978" spans="2:10" x14ac:dyDescent="0.2">
      <c r="B978" s="27"/>
      <c r="C978" s="27"/>
      <c r="D978" s="27"/>
      <c r="E978" s="27"/>
      <c r="F978" s="46"/>
      <c r="G978" s="46"/>
      <c r="H978" s="98"/>
      <c r="I978" s="98"/>
      <c r="J978" s="98"/>
    </row>
    <row r="979" spans="2:10" x14ac:dyDescent="0.2">
      <c r="B979" s="27"/>
      <c r="C979" s="27"/>
      <c r="D979" s="27"/>
      <c r="E979" s="27"/>
      <c r="F979" s="46"/>
      <c r="G979" s="46"/>
      <c r="H979" s="98"/>
      <c r="I979" s="98"/>
      <c r="J979" s="98"/>
    </row>
    <row r="980" spans="2:10" x14ac:dyDescent="0.2">
      <c r="B980" s="27"/>
      <c r="C980" s="27"/>
      <c r="D980" s="27"/>
      <c r="E980" s="27"/>
      <c r="F980" s="46"/>
      <c r="G980" s="46"/>
      <c r="H980" s="98"/>
      <c r="I980" s="98"/>
      <c r="J980" s="98"/>
    </row>
    <row r="981" spans="2:10" x14ac:dyDescent="0.2">
      <c r="B981" s="27"/>
      <c r="C981" s="27"/>
      <c r="D981" s="27"/>
      <c r="E981" s="27"/>
      <c r="F981" s="46"/>
      <c r="G981" s="46"/>
      <c r="H981" s="98"/>
      <c r="I981" s="98"/>
      <c r="J981" s="98"/>
    </row>
    <row r="982" spans="2:10" x14ac:dyDescent="0.2">
      <c r="B982" s="27"/>
      <c r="C982" s="27"/>
      <c r="D982" s="27"/>
      <c r="E982" s="27"/>
      <c r="F982" s="46"/>
      <c r="G982" s="46"/>
      <c r="H982" s="98"/>
      <c r="I982" s="98"/>
      <c r="J982" s="98"/>
    </row>
    <row r="983" spans="2:10" x14ac:dyDescent="0.2">
      <c r="B983" s="27"/>
      <c r="C983" s="27"/>
      <c r="D983" s="27"/>
      <c r="E983" s="27"/>
      <c r="F983" s="46"/>
      <c r="G983" s="46"/>
      <c r="H983" s="98"/>
      <c r="I983" s="98"/>
      <c r="J983" s="98"/>
    </row>
    <row r="984" spans="2:10" x14ac:dyDescent="0.2">
      <c r="B984" s="27"/>
      <c r="C984" s="27"/>
      <c r="D984" s="27"/>
      <c r="E984" s="27"/>
      <c r="F984" s="46"/>
      <c r="G984" s="46"/>
      <c r="H984" s="98"/>
      <c r="I984" s="98"/>
      <c r="J984" s="98"/>
    </row>
    <row r="985" spans="2:10" x14ac:dyDescent="0.2">
      <c r="B985" s="27"/>
      <c r="C985" s="27"/>
      <c r="D985" s="27"/>
      <c r="E985" s="27"/>
      <c r="F985" s="46"/>
      <c r="G985" s="46"/>
      <c r="H985" s="98"/>
      <c r="I985" s="98"/>
      <c r="J985" s="98"/>
    </row>
    <row r="986" spans="2:10" x14ac:dyDescent="0.2">
      <c r="B986" s="27"/>
      <c r="C986" s="27"/>
      <c r="D986" s="27"/>
      <c r="E986" s="27"/>
      <c r="F986" s="46"/>
      <c r="G986" s="46"/>
      <c r="H986" s="98"/>
      <c r="I986" s="98"/>
      <c r="J986" s="98"/>
    </row>
    <row r="987" spans="2:10" x14ac:dyDescent="0.2">
      <c r="B987" s="27"/>
      <c r="C987" s="27"/>
      <c r="D987" s="27"/>
      <c r="E987" s="27"/>
      <c r="F987" s="46"/>
      <c r="G987" s="46"/>
      <c r="H987" s="98"/>
      <c r="I987" s="98"/>
      <c r="J987" s="98"/>
    </row>
    <row r="988" spans="2:10" x14ac:dyDescent="0.2">
      <c r="B988" s="27"/>
      <c r="C988" s="27"/>
      <c r="D988" s="27"/>
      <c r="E988" s="27"/>
      <c r="F988" s="46"/>
      <c r="G988" s="46"/>
      <c r="H988" s="98"/>
      <c r="I988" s="98"/>
      <c r="J988" s="98"/>
    </row>
    <row r="989" spans="2:10" x14ac:dyDescent="0.2">
      <c r="B989" s="27"/>
      <c r="C989" s="27"/>
      <c r="D989" s="27"/>
      <c r="E989" s="27"/>
      <c r="F989" s="46"/>
      <c r="G989" s="46"/>
      <c r="H989" s="98"/>
      <c r="I989" s="98"/>
      <c r="J989" s="98"/>
    </row>
    <row r="990" spans="2:10" x14ac:dyDescent="0.2">
      <c r="B990" s="27"/>
      <c r="C990" s="27"/>
      <c r="D990" s="27"/>
      <c r="E990" s="27"/>
      <c r="F990" s="46"/>
      <c r="G990" s="46"/>
      <c r="H990" s="98"/>
      <c r="I990" s="98"/>
      <c r="J990" s="98"/>
    </row>
    <row r="991" spans="2:10" x14ac:dyDescent="0.2">
      <c r="B991" s="27"/>
      <c r="C991" s="27"/>
      <c r="D991" s="27"/>
      <c r="E991" s="27"/>
      <c r="F991" s="46"/>
      <c r="G991" s="46"/>
      <c r="H991" s="98"/>
      <c r="I991" s="98"/>
      <c r="J991" s="98"/>
    </row>
    <row r="992" spans="2:10" x14ac:dyDescent="0.2">
      <c r="B992" s="27"/>
      <c r="C992" s="27"/>
      <c r="D992" s="27"/>
      <c r="E992" s="27"/>
      <c r="F992" s="46"/>
      <c r="G992" s="46"/>
      <c r="H992" s="98"/>
      <c r="I992" s="98"/>
      <c r="J992" s="98"/>
    </row>
    <row r="993" spans="2:10" x14ac:dyDescent="0.2">
      <c r="B993" s="27"/>
      <c r="C993" s="27"/>
      <c r="D993" s="27"/>
      <c r="E993" s="27"/>
      <c r="F993" s="46"/>
      <c r="G993" s="46"/>
      <c r="H993" s="98"/>
      <c r="I993" s="98"/>
      <c r="J993" s="98"/>
    </row>
    <row r="994" spans="2:10" x14ac:dyDescent="0.2">
      <c r="B994" s="27"/>
      <c r="C994" s="27"/>
      <c r="D994" s="27"/>
      <c r="E994" s="27"/>
      <c r="F994" s="46"/>
      <c r="G994" s="46"/>
      <c r="H994" s="98"/>
      <c r="I994" s="98"/>
      <c r="J994" s="98"/>
    </row>
    <row r="995" spans="2:10" x14ac:dyDescent="0.2">
      <c r="B995" s="27"/>
      <c r="C995" s="27"/>
      <c r="D995" s="27"/>
      <c r="E995" s="27"/>
      <c r="F995" s="46"/>
      <c r="G995" s="46"/>
      <c r="H995" s="98"/>
      <c r="I995" s="98"/>
      <c r="J995" s="98"/>
    </row>
    <row r="996" spans="2:10" x14ac:dyDescent="0.2">
      <c r="B996" s="27"/>
      <c r="C996" s="27"/>
      <c r="D996" s="27"/>
      <c r="E996" s="27"/>
      <c r="F996" s="46"/>
      <c r="G996" s="46"/>
      <c r="H996" s="98"/>
      <c r="I996" s="98"/>
      <c r="J996" s="98"/>
    </row>
    <row r="997" spans="2:10" x14ac:dyDescent="0.2">
      <c r="B997" s="27"/>
      <c r="C997" s="27"/>
      <c r="D997" s="27"/>
      <c r="E997" s="27"/>
      <c r="F997" s="46"/>
      <c r="G997" s="46"/>
      <c r="H997" s="98"/>
      <c r="I997" s="98"/>
      <c r="J997" s="98"/>
    </row>
    <row r="998" spans="2:10" x14ac:dyDescent="0.2">
      <c r="B998" s="27"/>
      <c r="C998" s="27"/>
      <c r="D998" s="27"/>
      <c r="E998" s="27"/>
      <c r="F998" s="46"/>
      <c r="G998" s="46"/>
      <c r="H998" s="98"/>
      <c r="I998" s="98"/>
      <c r="J998" s="98"/>
    </row>
    <row r="999" spans="2:10" x14ac:dyDescent="0.2">
      <c r="B999" s="27"/>
      <c r="C999" s="27"/>
      <c r="D999" s="27"/>
      <c r="E999" s="27"/>
      <c r="F999" s="46"/>
      <c r="G999" s="46"/>
      <c r="H999" s="98"/>
      <c r="I999" s="98"/>
      <c r="J999" s="98"/>
    </row>
    <row r="1000" spans="2:10" x14ac:dyDescent="0.2">
      <c r="B1000" s="27"/>
      <c r="C1000" s="27"/>
      <c r="D1000" s="27"/>
      <c r="E1000" s="27"/>
      <c r="F1000" s="46"/>
      <c r="G1000" s="46"/>
      <c r="H1000" s="98"/>
      <c r="I1000" s="98"/>
      <c r="J1000" s="98"/>
    </row>
    <row r="1001" spans="2:10" x14ac:dyDescent="0.2">
      <c r="B1001" s="27"/>
      <c r="C1001" s="27"/>
      <c r="D1001" s="27"/>
      <c r="E1001" s="27"/>
      <c r="F1001" s="46"/>
      <c r="G1001" s="46"/>
      <c r="H1001" s="98"/>
      <c r="I1001" s="98"/>
      <c r="J1001" s="98"/>
    </row>
    <row r="1002" spans="2:10" x14ac:dyDescent="0.2">
      <c r="B1002" s="27"/>
      <c r="C1002" s="27"/>
      <c r="D1002" s="27"/>
      <c r="E1002" s="27"/>
      <c r="F1002" s="46"/>
      <c r="G1002" s="46"/>
      <c r="H1002" s="98"/>
      <c r="I1002" s="98"/>
      <c r="J1002" s="98"/>
    </row>
    <row r="1003" spans="2:10" x14ac:dyDescent="0.2">
      <c r="B1003" s="27"/>
      <c r="C1003" s="27"/>
      <c r="D1003" s="27"/>
      <c r="E1003" s="27"/>
      <c r="F1003" s="46"/>
      <c r="G1003" s="46"/>
      <c r="H1003" s="98"/>
      <c r="I1003" s="98"/>
      <c r="J1003" s="98"/>
    </row>
    <row r="1004" spans="2:10" x14ac:dyDescent="0.2">
      <c r="B1004" s="27"/>
      <c r="C1004" s="27"/>
      <c r="D1004" s="27"/>
      <c r="E1004" s="27"/>
      <c r="F1004" s="46"/>
      <c r="G1004" s="46"/>
      <c r="H1004" s="98"/>
      <c r="I1004" s="98"/>
      <c r="J1004" s="98"/>
    </row>
    <row r="1005" spans="2:10" x14ac:dyDescent="0.2">
      <c r="B1005" s="27"/>
      <c r="C1005" s="27"/>
      <c r="D1005" s="27"/>
      <c r="E1005" s="27"/>
      <c r="F1005" s="46"/>
      <c r="G1005" s="46"/>
      <c r="H1005" s="98"/>
      <c r="I1005" s="98"/>
      <c r="J1005" s="98"/>
    </row>
    <row r="1006" spans="2:10" x14ac:dyDescent="0.2">
      <c r="B1006" s="27"/>
      <c r="C1006" s="27"/>
      <c r="D1006" s="27"/>
      <c r="E1006" s="27"/>
      <c r="F1006" s="46"/>
      <c r="G1006" s="46"/>
      <c r="H1006" s="98"/>
      <c r="I1006" s="98"/>
      <c r="J1006" s="98"/>
    </row>
    <row r="1007" spans="2:10" x14ac:dyDescent="0.2">
      <c r="B1007" s="27"/>
      <c r="C1007" s="27"/>
      <c r="D1007" s="27"/>
      <c r="E1007" s="27"/>
      <c r="F1007" s="46"/>
      <c r="G1007" s="46"/>
      <c r="H1007" s="98"/>
      <c r="I1007" s="98"/>
      <c r="J1007" s="98"/>
    </row>
    <row r="1008" spans="2:10" x14ac:dyDescent="0.2">
      <c r="B1008" s="27"/>
      <c r="C1008" s="27"/>
      <c r="D1008" s="27"/>
      <c r="E1008" s="27"/>
      <c r="F1008" s="46"/>
      <c r="G1008" s="46"/>
      <c r="H1008" s="98"/>
      <c r="I1008" s="98"/>
      <c r="J1008" s="98"/>
    </row>
    <row r="1009" spans="2:10" x14ac:dyDescent="0.2">
      <c r="B1009" s="27"/>
      <c r="C1009" s="27"/>
      <c r="D1009" s="27"/>
      <c r="E1009" s="27"/>
      <c r="F1009" s="46"/>
      <c r="G1009" s="46"/>
      <c r="H1009" s="98"/>
      <c r="I1009" s="98"/>
      <c r="J1009" s="98"/>
    </row>
    <row r="1010" spans="2:10" x14ac:dyDescent="0.2">
      <c r="B1010" s="27"/>
      <c r="C1010" s="27"/>
      <c r="D1010" s="27"/>
      <c r="E1010" s="27"/>
      <c r="F1010" s="46"/>
      <c r="G1010" s="46"/>
      <c r="H1010" s="98"/>
      <c r="I1010" s="98"/>
      <c r="J1010" s="98"/>
    </row>
    <row r="1011" spans="2:10" x14ac:dyDescent="0.2">
      <c r="B1011" s="27"/>
      <c r="C1011" s="27"/>
      <c r="D1011" s="27"/>
      <c r="E1011" s="27"/>
      <c r="F1011" s="46"/>
      <c r="G1011" s="46"/>
      <c r="H1011" s="98"/>
      <c r="I1011" s="98"/>
      <c r="J1011" s="98"/>
    </row>
    <row r="1012" spans="2:10" x14ac:dyDescent="0.2">
      <c r="B1012" s="27"/>
      <c r="C1012" s="27"/>
      <c r="D1012" s="27"/>
      <c r="E1012" s="27"/>
      <c r="F1012" s="46"/>
      <c r="G1012" s="46"/>
      <c r="H1012" s="98"/>
      <c r="I1012" s="98"/>
      <c r="J1012" s="98"/>
    </row>
    <row r="1013" spans="2:10" x14ac:dyDescent="0.2">
      <c r="B1013" s="27"/>
      <c r="C1013" s="27"/>
      <c r="D1013" s="27"/>
      <c r="E1013" s="27"/>
      <c r="F1013" s="46"/>
      <c r="G1013" s="46"/>
      <c r="H1013" s="98"/>
      <c r="I1013" s="98"/>
      <c r="J1013" s="98"/>
    </row>
    <row r="1014" spans="2:10" x14ac:dyDescent="0.2">
      <c r="B1014" s="27"/>
      <c r="C1014" s="27"/>
      <c r="D1014" s="27"/>
      <c r="E1014" s="27"/>
      <c r="F1014" s="46"/>
      <c r="G1014" s="46"/>
      <c r="H1014" s="98"/>
      <c r="I1014" s="98"/>
      <c r="J1014" s="98"/>
    </row>
    <row r="1015" spans="2:10" x14ac:dyDescent="0.2">
      <c r="B1015" s="27"/>
      <c r="C1015" s="27"/>
      <c r="D1015" s="27"/>
      <c r="E1015" s="27"/>
      <c r="F1015" s="46"/>
      <c r="G1015" s="46"/>
      <c r="H1015" s="98"/>
      <c r="I1015" s="98"/>
      <c r="J1015" s="98"/>
    </row>
    <row r="1016" spans="2:10" x14ac:dyDescent="0.2">
      <c r="B1016" s="27"/>
      <c r="C1016" s="27"/>
      <c r="D1016" s="27"/>
      <c r="E1016" s="27"/>
      <c r="F1016" s="46"/>
      <c r="G1016" s="46"/>
      <c r="H1016" s="98"/>
      <c r="I1016" s="98"/>
      <c r="J1016" s="98"/>
    </row>
    <row r="1017" spans="2:10" x14ac:dyDescent="0.2">
      <c r="B1017" s="27"/>
      <c r="C1017" s="27"/>
      <c r="D1017" s="27"/>
      <c r="E1017" s="27"/>
      <c r="F1017" s="46"/>
      <c r="G1017" s="46"/>
      <c r="H1017" s="98"/>
      <c r="I1017" s="98"/>
      <c r="J1017" s="98"/>
    </row>
    <row r="1018" spans="2:10" x14ac:dyDescent="0.2">
      <c r="B1018" s="27"/>
      <c r="C1018" s="27"/>
      <c r="D1018" s="27"/>
      <c r="E1018" s="27"/>
      <c r="F1018" s="46"/>
      <c r="G1018" s="46"/>
      <c r="H1018" s="98"/>
      <c r="I1018" s="98"/>
      <c r="J1018" s="98"/>
    </row>
    <row r="1019" spans="2:10" x14ac:dyDescent="0.2">
      <c r="B1019" s="27"/>
      <c r="C1019" s="27"/>
      <c r="D1019" s="27"/>
      <c r="E1019" s="27"/>
      <c r="F1019" s="46"/>
      <c r="G1019" s="46"/>
      <c r="H1019" s="98"/>
      <c r="I1019" s="98"/>
      <c r="J1019" s="98"/>
    </row>
    <row r="1020" spans="2:10" x14ac:dyDescent="0.2">
      <c r="B1020" s="27"/>
      <c r="C1020" s="27"/>
      <c r="D1020" s="27"/>
      <c r="E1020" s="27"/>
      <c r="F1020" s="46"/>
      <c r="G1020" s="46"/>
      <c r="H1020" s="98"/>
      <c r="I1020" s="98"/>
      <c r="J1020" s="98"/>
    </row>
    <row r="1021" spans="2:10" x14ac:dyDescent="0.2">
      <c r="F1021" s="46"/>
      <c r="G1021" s="46"/>
      <c r="H1021" s="98"/>
      <c r="I1021" s="98"/>
      <c r="J1021" s="98"/>
    </row>
    <row r="1022" spans="2:10" x14ac:dyDescent="0.2">
      <c r="F1022" s="46"/>
      <c r="G1022" s="46"/>
      <c r="H1022" s="98"/>
      <c r="I1022" s="98"/>
      <c r="J1022" s="98"/>
    </row>
    <row r="1023" spans="2:10" x14ac:dyDescent="0.2">
      <c r="F1023" s="46"/>
      <c r="G1023" s="46"/>
      <c r="H1023" s="98"/>
      <c r="I1023" s="98"/>
      <c r="J1023" s="98"/>
    </row>
    <row r="1024" spans="2:10" x14ac:dyDescent="0.2">
      <c r="F1024" s="46"/>
      <c r="G1024" s="46"/>
      <c r="H1024" s="98"/>
      <c r="I1024" s="98"/>
      <c r="J1024" s="98"/>
    </row>
    <row r="1025" spans="6:10" x14ac:dyDescent="0.2">
      <c r="F1025" s="46"/>
      <c r="G1025" s="46"/>
      <c r="H1025" s="98"/>
      <c r="I1025" s="98"/>
      <c r="J1025" s="98"/>
    </row>
    <row r="1026" spans="6:10" x14ac:dyDescent="0.2">
      <c r="F1026" s="46"/>
      <c r="G1026" s="46"/>
      <c r="H1026" s="98"/>
      <c r="I1026" s="98"/>
      <c r="J1026" s="98"/>
    </row>
    <row r="1027" spans="6:10" x14ac:dyDescent="0.2">
      <c r="F1027" s="46"/>
      <c r="G1027" s="46"/>
      <c r="H1027" s="98"/>
      <c r="I1027" s="98"/>
      <c r="J1027" s="98"/>
    </row>
    <row r="1028" spans="6:10" x14ac:dyDescent="0.2">
      <c r="F1028" s="46"/>
      <c r="G1028" s="46"/>
      <c r="H1028" s="98"/>
      <c r="I1028" s="98"/>
      <c r="J1028" s="98"/>
    </row>
    <row r="1029" spans="6:10" x14ac:dyDescent="0.2">
      <c r="F1029" s="46"/>
      <c r="G1029" s="46"/>
      <c r="H1029" s="98"/>
      <c r="I1029" s="98"/>
      <c r="J1029" s="98"/>
    </row>
    <row r="1030" spans="6:10" x14ac:dyDescent="0.2">
      <c r="F1030" s="46"/>
      <c r="G1030" s="46"/>
      <c r="H1030" s="98"/>
      <c r="I1030" s="98"/>
      <c r="J1030" s="98"/>
    </row>
    <row r="1031" spans="6:10" x14ac:dyDescent="0.2">
      <c r="F1031" s="46"/>
      <c r="G1031" s="46"/>
      <c r="H1031" s="46"/>
      <c r="I1031" s="46"/>
      <c r="J1031" s="46"/>
    </row>
    <row r="1032" spans="6:10" x14ac:dyDescent="0.2">
      <c r="F1032" s="46"/>
      <c r="G1032" s="46"/>
      <c r="H1032" s="46"/>
      <c r="I1032" s="46"/>
      <c r="J1032" s="46"/>
    </row>
  </sheetData>
  <mergeCells count="12">
    <mergeCell ref="A566:B566"/>
    <mergeCell ref="A433:B433"/>
    <mergeCell ref="A462:B462"/>
    <mergeCell ref="A5:B5"/>
    <mergeCell ref="A346:B346"/>
    <mergeCell ref="A378:B378"/>
    <mergeCell ref="A521:B521"/>
    <mergeCell ref="A491:B491"/>
    <mergeCell ref="A258:B258"/>
    <mergeCell ref="A233:B233"/>
    <mergeCell ref="A259:B259"/>
    <mergeCell ref="A194:B19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6" workbookViewId="0">
      <selection activeCell="E29" sqref="A1:E29"/>
    </sheetView>
  </sheetViews>
  <sheetFormatPr defaultRowHeight="12.75" x14ac:dyDescent="0.2"/>
  <cols>
    <col min="1" max="1" width="9.42578125" bestFit="1" customWidth="1"/>
    <col min="2" max="2" width="20" customWidth="1"/>
    <col min="3" max="3" width="10.140625" bestFit="1" customWidth="1"/>
    <col min="4" max="4" width="10.42578125" customWidth="1"/>
    <col min="5" max="5" width="10.85546875" customWidth="1"/>
  </cols>
  <sheetData>
    <row r="1" spans="1:5" ht="15.75" x14ac:dyDescent="0.25">
      <c r="A1" s="988" t="s">
        <v>399</v>
      </c>
      <c r="B1" s="988"/>
      <c r="C1" s="988"/>
      <c r="D1" s="988"/>
      <c r="E1" s="988"/>
    </row>
    <row r="2" spans="1:5" ht="13.5" thickBot="1" x14ac:dyDescent="0.25">
      <c r="A2" s="669"/>
      <c r="B2" s="670"/>
      <c r="C2" s="671"/>
      <c r="D2" s="669"/>
      <c r="E2" s="669"/>
    </row>
    <row r="3" spans="1:5" ht="34.5" customHeight="1" x14ac:dyDescent="0.2">
      <c r="A3" s="672" t="s">
        <v>7</v>
      </c>
      <c r="B3" s="673" t="s">
        <v>390</v>
      </c>
      <c r="C3" s="673" t="s">
        <v>465</v>
      </c>
      <c r="D3" s="674" t="s">
        <v>395</v>
      </c>
      <c r="E3" s="675" t="s">
        <v>400</v>
      </c>
    </row>
    <row r="4" spans="1:5" ht="13.5" thickBot="1" x14ac:dyDescent="0.25">
      <c r="A4" s="676">
        <v>1</v>
      </c>
      <c r="B4" s="677">
        <v>2</v>
      </c>
      <c r="C4" s="678">
        <v>3</v>
      </c>
      <c r="D4" s="679">
        <v>4</v>
      </c>
      <c r="E4" s="680">
        <v>5</v>
      </c>
    </row>
    <row r="5" spans="1:5" ht="26.25" thickBot="1" x14ac:dyDescent="0.25">
      <c r="A5" s="681"/>
      <c r="B5" s="682" t="s">
        <v>391</v>
      </c>
      <c r="C5" s="683">
        <f>C6+C13</f>
        <v>12246250</v>
      </c>
      <c r="D5" s="683">
        <f>D6+D13</f>
        <v>6177400</v>
      </c>
      <c r="E5" s="684">
        <f>E6+E13</f>
        <v>6431000</v>
      </c>
    </row>
    <row r="6" spans="1:5" ht="26.25" thickBot="1" x14ac:dyDescent="0.25">
      <c r="A6" s="685">
        <v>6</v>
      </c>
      <c r="B6" s="686" t="s">
        <v>6</v>
      </c>
      <c r="C6" s="687">
        <f>C7+C8+C9+C10+C11+C12</f>
        <v>10065500</v>
      </c>
      <c r="D6" s="688">
        <f>D7+D8+D9+D10+D11+D12</f>
        <v>5592500</v>
      </c>
      <c r="E6" s="689">
        <f>E7+E8+E9+E10+E11+E12</f>
        <v>5861000</v>
      </c>
    </row>
    <row r="7" spans="1:5" x14ac:dyDescent="0.2">
      <c r="A7" s="690">
        <v>61</v>
      </c>
      <c r="B7" s="691" t="s">
        <v>9</v>
      </c>
      <c r="C7" s="692">
        <v>3634500</v>
      </c>
      <c r="D7" s="693">
        <v>2032000</v>
      </c>
      <c r="E7" s="694">
        <v>2500000</v>
      </c>
    </row>
    <row r="8" spans="1:5" ht="24" customHeight="1" x14ac:dyDescent="0.2">
      <c r="A8" s="695">
        <v>63</v>
      </c>
      <c r="B8" s="696" t="s">
        <v>13</v>
      </c>
      <c r="C8" s="697">
        <v>3481000</v>
      </c>
      <c r="D8" s="698">
        <v>500000</v>
      </c>
      <c r="E8" s="699">
        <v>500000</v>
      </c>
    </row>
    <row r="9" spans="1:5" x14ac:dyDescent="0.2">
      <c r="A9" s="695">
        <v>64</v>
      </c>
      <c r="B9" s="696" t="s">
        <v>15</v>
      </c>
      <c r="C9" s="697">
        <v>2220000</v>
      </c>
      <c r="D9" s="698">
        <v>2150000</v>
      </c>
      <c r="E9" s="699">
        <v>2150000</v>
      </c>
    </row>
    <row r="10" spans="1:5" ht="51" x14ac:dyDescent="0.2">
      <c r="A10" s="695">
        <v>65</v>
      </c>
      <c r="B10" s="696" t="s">
        <v>18</v>
      </c>
      <c r="C10" s="697">
        <v>710000</v>
      </c>
      <c r="D10" s="698">
        <v>835500</v>
      </c>
      <c r="E10" s="699">
        <v>641000</v>
      </c>
    </row>
    <row r="11" spans="1:5" ht="38.25" x14ac:dyDescent="0.2">
      <c r="A11" s="695">
        <v>66</v>
      </c>
      <c r="B11" s="696" t="s">
        <v>392</v>
      </c>
      <c r="C11" s="697"/>
      <c r="D11" s="698">
        <v>50000</v>
      </c>
      <c r="E11" s="699">
        <v>50000</v>
      </c>
    </row>
    <row r="12" spans="1:5" ht="26.25" thickBot="1" x14ac:dyDescent="0.25">
      <c r="A12" s="700">
        <v>68</v>
      </c>
      <c r="B12" s="701" t="s">
        <v>138</v>
      </c>
      <c r="C12" s="702">
        <v>20000</v>
      </c>
      <c r="D12" s="703">
        <v>25000</v>
      </c>
      <c r="E12" s="704">
        <v>20000</v>
      </c>
    </row>
    <row r="13" spans="1:5" ht="51.75" thickBot="1" x14ac:dyDescent="0.25">
      <c r="A13" s="685" t="s">
        <v>488</v>
      </c>
      <c r="B13" s="686" t="s">
        <v>21</v>
      </c>
      <c r="C13" s="705">
        <f>C14+C15</f>
        <v>2180750</v>
      </c>
      <c r="D13" s="688">
        <f>D14+D15</f>
        <v>584900</v>
      </c>
      <c r="E13" s="689">
        <f>E14+E15</f>
        <v>570000</v>
      </c>
    </row>
    <row r="14" spans="1:5" ht="25.5" x14ac:dyDescent="0.2">
      <c r="A14" s="690" t="s">
        <v>487</v>
      </c>
      <c r="B14" s="691" t="s">
        <v>22</v>
      </c>
      <c r="C14" s="706">
        <v>200000</v>
      </c>
      <c r="D14" s="693">
        <v>119900</v>
      </c>
      <c r="E14" s="694">
        <v>120000</v>
      </c>
    </row>
    <row r="15" spans="1:5" ht="39" thickBot="1" x14ac:dyDescent="0.25">
      <c r="A15" s="707">
        <v>72</v>
      </c>
      <c r="B15" s="708" t="s">
        <v>85</v>
      </c>
      <c r="C15" s="709">
        <v>1980750</v>
      </c>
      <c r="D15" s="710">
        <v>465000</v>
      </c>
      <c r="E15" s="711">
        <v>450000</v>
      </c>
    </row>
    <row r="16" spans="1:5" ht="4.5" customHeight="1" thickBot="1" x14ac:dyDescent="0.25">
      <c r="A16" s="712"/>
      <c r="B16" s="713"/>
      <c r="C16" s="714"/>
      <c r="D16" s="715"/>
      <c r="E16" s="715"/>
    </row>
    <row r="17" spans="1:5" ht="34.5" customHeight="1" thickBot="1" x14ac:dyDescent="0.25">
      <c r="A17" s="716"/>
      <c r="B17" s="717" t="s">
        <v>393</v>
      </c>
      <c r="C17" s="718" t="s">
        <v>465</v>
      </c>
      <c r="D17" s="719" t="s">
        <v>395</v>
      </c>
      <c r="E17" s="720" t="s">
        <v>400</v>
      </c>
    </row>
    <row r="18" spans="1:5" ht="26.25" thickBot="1" x14ac:dyDescent="0.25">
      <c r="A18" s="721"/>
      <c r="B18" s="722" t="s">
        <v>394</v>
      </c>
      <c r="C18" s="723">
        <f>C19+C27</f>
        <v>12366250</v>
      </c>
      <c r="D18" s="724">
        <f>D19+D27</f>
        <v>6177400</v>
      </c>
      <c r="E18" s="725">
        <f>E19+E27</f>
        <v>6431000</v>
      </c>
    </row>
    <row r="19" spans="1:5" ht="26.25" thickBot="1" x14ac:dyDescent="0.25">
      <c r="A19" s="685">
        <v>3</v>
      </c>
      <c r="B19" s="686" t="s">
        <v>24</v>
      </c>
      <c r="C19" s="705">
        <f>C20+C21+C22+C23+C24+C25+C26</f>
        <v>8826250</v>
      </c>
      <c r="D19" s="688">
        <f>D20+D21+D22+D23+D24+D25+D26</f>
        <v>6100400</v>
      </c>
      <c r="E19" s="689">
        <f>E20+E21+E22+E23+E24+E25+E26</f>
        <v>6291000</v>
      </c>
    </row>
    <row r="20" spans="1:5" x14ac:dyDescent="0.2">
      <c r="A20" s="690">
        <v>31</v>
      </c>
      <c r="B20" s="691" t="s">
        <v>26</v>
      </c>
      <c r="C20" s="693">
        <v>1140000</v>
      </c>
      <c r="D20" s="726">
        <v>1250000</v>
      </c>
      <c r="E20" s="694">
        <v>1300000</v>
      </c>
    </row>
    <row r="21" spans="1:5" x14ac:dyDescent="0.2">
      <c r="A21" s="695">
        <v>32</v>
      </c>
      <c r="B21" s="696" t="s">
        <v>30</v>
      </c>
      <c r="C21" s="727">
        <v>3259500</v>
      </c>
      <c r="D21" s="698">
        <v>2265000</v>
      </c>
      <c r="E21" s="699">
        <v>2418000</v>
      </c>
    </row>
    <row r="22" spans="1:5" x14ac:dyDescent="0.2">
      <c r="A22" s="695">
        <v>34</v>
      </c>
      <c r="B22" s="696" t="s">
        <v>35</v>
      </c>
      <c r="C22" s="727">
        <v>206000</v>
      </c>
      <c r="D22" s="698">
        <v>35000</v>
      </c>
      <c r="E22" s="699">
        <v>40000</v>
      </c>
    </row>
    <row r="23" spans="1:5" x14ac:dyDescent="0.2">
      <c r="A23" s="695">
        <v>35</v>
      </c>
      <c r="B23" s="696" t="s">
        <v>80</v>
      </c>
      <c r="C23" s="727">
        <v>420000</v>
      </c>
      <c r="D23" s="728">
        <v>270000</v>
      </c>
      <c r="E23" s="699">
        <v>270000</v>
      </c>
    </row>
    <row r="24" spans="1:5" ht="25.5" x14ac:dyDescent="0.2">
      <c r="A24" s="695">
        <v>36</v>
      </c>
      <c r="B24" s="696" t="s">
        <v>123</v>
      </c>
      <c r="C24" s="727">
        <v>2356750</v>
      </c>
      <c r="D24" s="698">
        <v>980000</v>
      </c>
      <c r="E24" s="699">
        <v>980000</v>
      </c>
    </row>
    <row r="25" spans="1:5" ht="49.5" customHeight="1" x14ac:dyDescent="0.2">
      <c r="A25" s="695">
        <v>37</v>
      </c>
      <c r="B25" s="696" t="s">
        <v>87</v>
      </c>
      <c r="C25" s="727">
        <v>365000</v>
      </c>
      <c r="D25" s="698">
        <v>450000</v>
      </c>
      <c r="E25" s="699">
        <v>380000</v>
      </c>
    </row>
    <row r="26" spans="1:5" ht="13.5" thickBot="1" x14ac:dyDescent="0.25">
      <c r="A26" s="700">
        <v>38</v>
      </c>
      <c r="B26" s="701" t="s">
        <v>38</v>
      </c>
      <c r="C26" s="729">
        <v>1079000</v>
      </c>
      <c r="D26" s="703">
        <v>850400</v>
      </c>
      <c r="E26" s="704">
        <v>903000</v>
      </c>
    </row>
    <row r="27" spans="1:5" ht="52.5" customHeight="1" thickBot="1" x14ac:dyDescent="0.25">
      <c r="A27" s="685">
        <v>4</v>
      </c>
      <c r="B27" s="686" t="s">
        <v>41</v>
      </c>
      <c r="C27" s="705">
        <f>C28+C29</f>
        <v>3540000</v>
      </c>
      <c r="D27" s="688">
        <f>D28+D29</f>
        <v>77000</v>
      </c>
      <c r="E27" s="689">
        <f>E28+E29</f>
        <v>140000</v>
      </c>
    </row>
    <row r="28" spans="1:5" ht="25.5" x14ac:dyDescent="0.2">
      <c r="A28" s="690">
        <v>41</v>
      </c>
      <c r="B28" s="691" t="s">
        <v>45</v>
      </c>
      <c r="C28" s="706">
        <v>450000</v>
      </c>
      <c r="D28" s="693">
        <v>50000</v>
      </c>
      <c r="E28" s="694">
        <v>100000</v>
      </c>
    </row>
    <row r="29" spans="1:5" ht="39" thickBot="1" x14ac:dyDescent="0.25">
      <c r="A29" s="707">
        <v>42</v>
      </c>
      <c r="B29" s="708" t="s">
        <v>46</v>
      </c>
      <c r="C29" s="709">
        <v>3090000</v>
      </c>
      <c r="D29" s="710">
        <v>27000</v>
      </c>
      <c r="E29" s="711">
        <v>40000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23" sqref="C23"/>
    </sheetView>
  </sheetViews>
  <sheetFormatPr defaultRowHeight="12.75" x14ac:dyDescent="0.2"/>
  <cols>
    <col min="1" max="1" width="4.140625" customWidth="1"/>
    <col min="3" max="3" width="60.5703125" customWidth="1"/>
    <col min="4" max="4" width="11.140625" customWidth="1"/>
  </cols>
  <sheetData>
    <row r="1" spans="1:4" x14ac:dyDescent="0.2">
      <c r="B1" s="35"/>
      <c r="C1" s="35"/>
      <c r="D1" s="35"/>
    </row>
    <row r="2" spans="1:4" x14ac:dyDescent="0.2">
      <c r="B2" s="35"/>
      <c r="C2" s="35"/>
      <c r="D2" s="35"/>
    </row>
    <row r="3" spans="1:4" x14ac:dyDescent="0.2">
      <c r="B3" s="35"/>
      <c r="C3" s="35"/>
      <c r="D3" s="35"/>
    </row>
    <row r="4" spans="1:4" x14ac:dyDescent="0.2">
      <c r="B4" s="21" t="s">
        <v>59</v>
      </c>
      <c r="C4" s="36" t="s">
        <v>60</v>
      </c>
      <c r="D4" s="37"/>
    </row>
    <row r="5" spans="1:4" x14ac:dyDescent="0.2">
      <c r="B5" s="38"/>
      <c r="C5" s="36"/>
      <c r="D5" s="37"/>
    </row>
    <row r="6" spans="1:4" x14ac:dyDescent="0.2">
      <c r="B6" s="989" t="s">
        <v>23</v>
      </c>
      <c r="C6" s="990"/>
      <c r="D6" s="990"/>
    </row>
    <row r="7" spans="1:4" x14ac:dyDescent="0.2">
      <c r="B7" s="35"/>
      <c r="C7" s="36"/>
      <c r="D7" s="35"/>
    </row>
    <row r="8" spans="1:4" x14ac:dyDescent="0.2">
      <c r="B8" s="991" t="s">
        <v>484</v>
      </c>
      <c r="C8" s="970"/>
      <c r="D8" s="970"/>
    </row>
    <row r="9" spans="1:4" x14ac:dyDescent="0.2">
      <c r="B9" s="991" t="s">
        <v>483</v>
      </c>
      <c r="C9" s="970"/>
      <c r="D9" s="970"/>
    </row>
    <row r="10" spans="1:4" x14ac:dyDescent="0.2">
      <c r="B10" s="35"/>
      <c r="C10" s="36"/>
      <c r="D10" s="35"/>
    </row>
    <row r="11" spans="1:4" x14ac:dyDescent="0.2">
      <c r="B11" s="35"/>
      <c r="C11" s="36"/>
      <c r="D11" s="35"/>
    </row>
    <row r="12" spans="1:4" x14ac:dyDescent="0.2">
      <c r="B12" s="35"/>
      <c r="C12" s="36"/>
      <c r="D12" s="35"/>
    </row>
    <row r="13" spans="1:4" x14ac:dyDescent="0.2">
      <c r="A13" t="s">
        <v>490</v>
      </c>
      <c r="B13" s="35"/>
      <c r="C13" s="39" t="s">
        <v>61</v>
      </c>
      <c r="D13" s="35"/>
    </row>
    <row r="14" spans="1:4" x14ac:dyDescent="0.2">
      <c r="B14" s="35"/>
      <c r="C14" s="39"/>
      <c r="D14" s="35"/>
    </row>
    <row r="15" spans="1:4" x14ac:dyDescent="0.2">
      <c r="B15" s="35"/>
      <c r="C15" s="39"/>
      <c r="D15" s="35"/>
    </row>
    <row r="16" spans="1:4" x14ac:dyDescent="0.2">
      <c r="B16" s="35"/>
      <c r="C16" s="36"/>
      <c r="D16" s="35"/>
    </row>
    <row r="17" spans="1:6" x14ac:dyDescent="0.2">
      <c r="B17" s="203" t="s">
        <v>63</v>
      </c>
      <c r="C17" s="789" t="s">
        <v>491</v>
      </c>
      <c r="D17" s="35"/>
    </row>
    <row r="18" spans="1:6" x14ac:dyDescent="0.2">
      <c r="B18" s="203" t="s">
        <v>62</v>
      </c>
      <c r="C18" s="789" t="s">
        <v>492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64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79</v>
      </c>
      <c r="D22" s="35"/>
    </row>
    <row r="23" spans="1:6" x14ac:dyDescent="0.2">
      <c r="B23" s="35"/>
      <c r="C23" s="40" t="s">
        <v>489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787" t="s">
        <v>450</v>
      </c>
      <c r="B26" s="992" t="s">
        <v>485</v>
      </c>
      <c r="C26" s="965"/>
      <c r="D26" s="35"/>
      <c r="F26" s="202"/>
    </row>
    <row r="27" spans="1:6" x14ac:dyDescent="0.2">
      <c r="C27" s="7"/>
      <c r="F27" s="202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OPCI DIO</vt:lpstr>
      <vt:lpstr>RnZaduzivanja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Marta Kucelj</cp:lastModifiedBy>
  <cp:lastPrinted>2019-05-02T09:26:22Z</cp:lastPrinted>
  <dcterms:created xsi:type="dcterms:W3CDTF">2004-02-16T15:22:46Z</dcterms:created>
  <dcterms:modified xsi:type="dcterms:W3CDTF">2019-05-15T07:06:47Z</dcterms:modified>
</cp:coreProperties>
</file>