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ZAPISNICI OPĆINSKOG VIJEĆA 2021\10. sjednica Općinskog vijeća 2022\Izvršenje proračuna od I-XII.2021 godine\"/>
    </mc:Choice>
  </mc:AlternateContent>
  <bookViews>
    <workbookView xWindow="0" yWindow="0" windowWidth="25200" windowHeight="11385" tabRatio="592" activeTab="5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ZakljucneOd" sheetId="14" r:id="rId6"/>
  </sheets>
  <calcPr calcId="152511"/>
</workbook>
</file>

<file path=xl/calcChain.xml><?xml version="1.0" encoding="utf-8"?>
<calcChain xmlns="http://schemas.openxmlformats.org/spreadsheetml/2006/main">
  <c r="Q39" i="1" l="1"/>
  <c r="P39" i="1"/>
  <c r="P38" i="1"/>
  <c r="Q27" i="1"/>
  <c r="Q26" i="1"/>
  <c r="Q25" i="1"/>
  <c r="Q24" i="1"/>
  <c r="P27" i="1"/>
  <c r="P26" i="1"/>
  <c r="P25" i="1"/>
  <c r="P24" i="1"/>
  <c r="H33" i="5" l="1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4" i="5"/>
  <c r="H13" i="5"/>
  <c r="H12" i="5"/>
  <c r="H11" i="5"/>
  <c r="H10" i="5"/>
  <c r="H9" i="5"/>
  <c r="H8" i="5"/>
  <c r="H7" i="5"/>
  <c r="H6" i="5"/>
  <c r="H5" i="5"/>
  <c r="G40" i="5"/>
  <c r="G39" i="5"/>
  <c r="G38" i="5"/>
  <c r="G34" i="5"/>
  <c r="G33" i="5"/>
  <c r="G32" i="5"/>
  <c r="G30" i="5"/>
  <c r="G28" i="5"/>
  <c r="G27" i="5"/>
  <c r="G26" i="5"/>
  <c r="G25" i="5"/>
  <c r="G22" i="5"/>
  <c r="G21" i="5"/>
  <c r="G20" i="5"/>
  <c r="G19" i="5"/>
  <c r="G18" i="5"/>
  <c r="G17" i="5"/>
  <c r="G16" i="5"/>
  <c r="G13" i="5"/>
  <c r="G12" i="5"/>
  <c r="G11" i="5"/>
  <c r="G10" i="5"/>
  <c r="G9" i="5"/>
  <c r="G8" i="5"/>
  <c r="G7" i="5"/>
  <c r="G6" i="5"/>
  <c r="G5" i="5"/>
  <c r="F5" i="5"/>
  <c r="F25" i="5"/>
  <c r="F34" i="5"/>
  <c r="F35" i="5"/>
  <c r="F36" i="5"/>
  <c r="D38" i="5"/>
  <c r="C38" i="5"/>
  <c r="F30" i="5"/>
  <c r="F26" i="5"/>
  <c r="F23" i="5"/>
  <c r="F19" i="5"/>
  <c r="F16" i="5"/>
  <c r="F11" i="5"/>
  <c r="F6" i="5" s="1"/>
  <c r="F7" i="5"/>
  <c r="E39" i="5"/>
  <c r="E34" i="5" s="1"/>
  <c r="E30" i="5"/>
  <c r="E26" i="5"/>
  <c r="E25" i="5" s="1"/>
  <c r="E23" i="5"/>
  <c r="E19" i="5"/>
  <c r="E16" i="5"/>
  <c r="E11" i="5"/>
  <c r="E7" i="5"/>
  <c r="E6" i="5" l="1"/>
  <c r="E5" i="5"/>
  <c r="D34" i="5"/>
  <c r="D39" i="5"/>
  <c r="D30" i="5"/>
  <c r="D26" i="5"/>
  <c r="D25" i="5" s="1"/>
  <c r="D23" i="5"/>
  <c r="D19" i="5"/>
  <c r="D16" i="5"/>
  <c r="D11" i="5"/>
  <c r="D7" i="5"/>
  <c r="D6" i="5" s="1"/>
  <c r="D5" i="5" l="1"/>
  <c r="C39" i="5"/>
  <c r="C34" i="5" s="1"/>
  <c r="C30" i="5"/>
  <c r="C23" i="5"/>
  <c r="C26" i="5"/>
  <c r="C19" i="5"/>
  <c r="C16" i="5"/>
  <c r="C7" i="5"/>
  <c r="C11" i="5"/>
  <c r="C25" i="5" l="1"/>
  <c r="C6" i="5"/>
  <c r="C5" i="5"/>
  <c r="H41" i="2"/>
  <c r="H40" i="2"/>
  <c r="H39" i="2"/>
  <c r="H38" i="2"/>
  <c r="H37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G41" i="2"/>
  <c r="G40" i="2"/>
  <c r="G39" i="2"/>
  <c r="G38" i="2"/>
  <c r="G37" i="2"/>
  <c r="G35" i="2"/>
  <c r="G34" i="2"/>
  <c r="G33" i="2"/>
  <c r="G32" i="2"/>
  <c r="G31" i="2"/>
  <c r="G30" i="2"/>
  <c r="G29" i="2"/>
  <c r="G28" i="2"/>
  <c r="G27" i="2"/>
  <c r="G26" i="2"/>
  <c r="G25" i="2"/>
  <c r="G24" i="2"/>
  <c r="G21" i="2"/>
  <c r="G20" i="2"/>
  <c r="G19" i="2"/>
  <c r="G18" i="2"/>
  <c r="G17" i="2"/>
  <c r="G16" i="2"/>
  <c r="G14" i="2"/>
  <c r="G13" i="2"/>
  <c r="G12" i="2"/>
  <c r="G11" i="2"/>
  <c r="G10" i="2"/>
  <c r="G9" i="2"/>
  <c r="G8" i="2"/>
  <c r="G7" i="2"/>
  <c r="G6" i="2"/>
  <c r="G5" i="2"/>
  <c r="F5" i="2" l="1"/>
  <c r="F39" i="2"/>
  <c r="F40" i="2"/>
  <c r="F30" i="2"/>
  <c r="F33" i="2"/>
  <c r="F31" i="2"/>
  <c r="F6" i="2"/>
  <c r="F26" i="2"/>
  <c r="F22" i="2"/>
  <c r="F24" i="2"/>
  <c r="F17" i="2"/>
  <c r="F7" i="2"/>
  <c r="F11" i="2"/>
  <c r="E5" i="2" l="1"/>
  <c r="E30" i="2"/>
  <c r="E33" i="2"/>
  <c r="E39" i="2"/>
  <c r="E40" i="2"/>
  <c r="E6" i="2"/>
  <c r="E31" i="2"/>
  <c r="E26" i="2"/>
  <c r="E24" i="2"/>
  <c r="E22" i="2"/>
  <c r="E19" i="2"/>
  <c r="E17" i="2"/>
  <c r="E11" i="2"/>
  <c r="E7" i="2"/>
  <c r="D30" i="2" l="1"/>
  <c r="D33" i="2"/>
  <c r="D39" i="2"/>
  <c r="D40" i="2"/>
  <c r="D31" i="2" l="1"/>
  <c r="D26" i="2"/>
  <c r="D24" i="2"/>
  <c r="D19" i="2"/>
  <c r="D6" i="2" s="1"/>
  <c r="D5" i="2" s="1"/>
  <c r="D17" i="2"/>
  <c r="D11" i="2"/>
  <c r="D7" i="2"/>
  <c r="C30" i="2" l="1"/>
  <c r="C31" i="2"/>
  <c r="C19" i="2"/>
  <c r="D68" i="10" l="1"/>
  <c r="D58" i="10"/>
  <c r="D52" i="10"/>
  <c r="D47" i="10"/>
  <c r="D42" i="10"/>
  <c r="D640" i="10"/>
  <c r="E640" i="10" s="1"/>
  <c r="D641" i="10"/>
  <c r="D643" i="10"/>
  <c r="E643" i="10" s="1"/>
  <c r="D646" i="10"/>
  <c r="E646" i="10" s="1"/>
  <c r="D659" i="10"/>
  <c r="E659" i="10" s="1"/>
  <c r="D660" i="10"/>
  <c r="D651" i="10"/>
  <c r="D657" i="10"/>
  <c r="D647" i="10"/>
  <c r="E647" i="10" s="1"/>
  <c r="D604" i="10"/>
  <c r="E604" i="10" s="1"/>
  <c r="D607" i="10"/>
  <c r="D610" i="10"/>
  <c r="E610" i="10"/>
  <c r="D624" i="10"/>
  <c r="D625" i="10"/>
  <c r="D626" i="10"/>
  <c r="D629" i="10"/>
  <c r="D630" i="10"/>
  <c r="D631" i="10"/>
  <c r="D633" i="10"/>
  <c r="D636" i="10"/>
  <c r="D637" i="10"/>
  <c r="E637" i="10" s="1"/>
  <c r="D638" i="10"/>
  <c r="D621" i="10"/>
  <c r="D615" i="10"/>
  <c r="E615" i="10" s="1"/>
  <c r="D611" i="10"/>
  <c r="D7" i="7"/>
  <c r="D8" i="7"/>
  <c r="D16" i="7"/>
  <c r="E16" i="7" s="1"/>
  <c r="D17" i="7"/>
  <c r="D20" i="7"/>
  <c r="D21" i="7"/>
  <c r="D23" i="7"/>
  <c r="E23" i="7" s="1"/>
  <c r="D26" i="7"/>
  <c r="D27" i="7"/>
  <c r="E27" i="7" s="1"/>
  <c r="D30" i="7"/>
  <c r="D33" i="7"/>
  <c r="D34" i="7"/>
  <c r="E34" i="7" s="1"/>
  <c r="D9" i="7"/>
  <c r="D11" i="7"/>
  <c r="E11" i="7" s="1"/>
  <c r="D13" i="7"/>
  <c r="D14" i="7"/>
  <c r="E14" i="7" s="1"/>
  <c r="E35" i="7"/>
  <c r="E30" i="7"/>
  <c r="E29" i="7"/>
  <c r="E28" i="7"/>
  <c r="E26" i="7"/>
  <c r="E22" i="7"/>
  <c r="E21" i="7"/>
  <c r="E20" i="7"/>
  <c r="E17" i="7"/>
  <c r="E15" i="7"/>
  <c r="E13" i="7"/>
  <c r="E9" i="7"/>
  <c r="E8" i="7"/>
  <c r="E7" i="7"/>
  <c r="D553" i="10"/>
  <c r="E553" i="10" s="1"/>
  <c r="D597" i="10"/>
  <c r="E597" i="10" s="1"/>
  <c r="D600" i="10"/>
  <c r="D601" i="10"/>
  <c r="E601" i="10" s="1"/>
  <c r="D602" i="10"/>
  <c r="E602" i="10" s="1"/>
  <c r="D589" i="10"/>
  <c r="D592" i="10"/>
  <c r="D593" i="10"/>
  <c r="E593" i="10" s="1"/>
  <c r="D594" i="10"/>
  <c r="E594" i="10" s="1"/>
  <c r="D575" i="10"/>
  <c r="E575" i="10" s="1"/>
  <c r="D578" i="10"/>
  <c r="D579" i="10"/>
  <c r="E579" i="10" s="1"/>
  <c r="D580" i="10"/>
  <c r="D568" i="10"/>
  <c r="E568" i="10" s="1"/>
  <c r="D571" i="10"/>
  <c r="E571" i="10" s="1"/>
  <c r="D572" i="10"/>
  <c r="D573" i="10"/>
  <c r="E573" i="10" s="1"/>
  <c r="D561" i="10"/>
  <c r="D564" i="10"/>
  <c r="D565" i="10"/>
  <c r="E565" i="10" s="1"/>
  <c r="D566" i="10"/>
  <c r="D554" i="10"/>
  <c r="D557" i="10"/>
  <c r="E557" i="10" s="1"/>
  <c r="D558" i="10"/>
  <c r="E558" i="10" s="1"/>
  <c r="D559" i="10"/>
  <c r="E559" i="10" s="1"/>
  <c r="D536" i="10"/>
  <c r="D545" i="10"/>
  <c r="D548" i="10"/>
  <c r="E548" i="10" s="1"/>
  <c r="D549" i="10"/>
  <c r="D550" i="10"/>
  <c r="D537" i="10"/>
  <c r="E537" i="10" s="1"/>
  <c r="D540" i="10"/>
  <c r="E540" i="10" s="1"/>
  <c r="D541" i="10"/>
  <c r="E541" i="10" s="1"/>
  <c r="D542" i="10"/>
  <c r="E542" i="10" s="1"/>
  <c r="D528" i="10"/>
  <c r="E528" i="10" s="1"/>
  <c r="D529" i="10"/>
  <c r="E529" i="10" s="1"/>
  <c r="D532" i="10"/>
  <c r="D533" i="10"/>
  <c r="E533" i="10" s="1"/>
  <c r="D534" i="10"/>
  <c r="D498" i="10"/>
  <c r="E498" i="10" s="1"/>
  <c r="D513" i="10"/>
  <c r="E513" i="10" s="1"/>
  <c r="D516" i="10"/>
  <c r="D517" i="10"/>
  <c r="E517" i="10" s="1"/>
  <c r="D518" i="10"/>
  <c r="E518" i="10" s="1"/>
  <c r="D520" i="10"/>
  <c r="E520" i="10" s="1"/>
  <c r="D523" i="10"/>
  <c r="E523" i="10" s="1"/>
  <c r="D524" i="10"/>
  <c r="E524" i="10" s="1"/>
  <c r="D525" i="10"/>
  <c r="D506" i="10"/>
  <c r="D509" i="10"/>
  <c r="D510" i="10"/>
  <c r="E510" i="10" s="1"/>
  <c r="D511" i="10"/>
  <c r="E511" i="10" s="1"/>
  <c r="D499" i="10"/>
  <c r="D502" i="10"/>
  <c r="D503" i="10"/>
  <c r="E503" i="10" s="1"/>
  <c r="D504" i="10"/>
  <c r="D455" i="10"/>
  <c r="D491" i="10"/>
  <c r="D494" i="10"/>
  <c r="E494" i="10" s="1"/>
  <c r="D495" i="10"/>
  <c r="E495" i="10" s="1"/>
  <c r="D496" i="10"/>
  <c r="D484" i="10"/>
  <c r="D487" i="10"/>
  <c r="D488" i="10"/>
  <c r="D489" i="10"/>
  <c r="E489" i="10" s="1"/>
  <c r="D477" i="10"/>
  <c r="D480" i="10"/>
  <c r="D481" i="10"/>
  <c r="E481" i="10" s="1"/>
  <c r="D482" i="10"/>
  <c r="D470" i="10"/>
  <c r="E470" i="10" s="1"/>
  <c r="D473" i="10"/>
  <c r="D474" i="10"/>
  <c r="D475" i="10"/>
  <c r="D463" i="10"/>
  <c r="D466" i="10"/>
  <c r="D467" i="10"/>
  <c r="E467" i="10" s="1"/>
  <c r="D468" i="10"/>
  <c r="D456" i="10"/>
  <c r="E456" i="10" s="1"/>
  <c r="D459" i="10"/>
  <c r="E459" i="10" s="1"/>
  <c r="D460" i="10"/>
  <c r="D461" i="10"/>
  <c r="E461" i="10" s="1"/>
  <c r="D425" i="10"/>
  <c r="E425" i="10" s="1"/>
  <c r="D447" i="10"/>
  <c r="D450" i="10"/>
  <c r="E450" i="10" s="1"/>
  <c r="D451" i="10"/>
  <c r="D452" i="10"/>
  <c r="D440" i="10"/>
  <c r="E440" i="10" s="1"/>
  <c r="D443" i="10"/>
  <c r="D444" i="10"/>
  <c r="E444" i="10" s="1"/>
  <c r="D445" i="10"/>
  <c r="E445" i="10" s="1"/>
  <c r="D433" i="10"/>
  <c r="D436" i="10"/>
  <c r="D437" i="10"/>
  <c r="E437" i="10" s="1"/>
  <c r="D438" i="10"/>
  <c r="D426" i="10"/>
  <c r="D429" i="10"/>
  <c r="E429" i="10" s="1"/>
  <c r="D430" i="10"/>
  <c r="E430" i="10" s="1"/>
  <c r="D431" i="10"/>
  <c r="D395" i="10"/>
  <c r="E395" i="10" s="1"/>
  <c r="D403" i="10"/>
  <c r="D406" i="10"/>
  <c r="E406" i="10" s="1"/>
  <c r="D407" i="10"/>
  <c r="E407" i="10" s="1"/>
  <c r="D408" i="10"/>
  <c r="D410" i="10"/>
  <c r="D413" i="10"/>
  <c r="E413" i="10" s="1"/>
  <c r="D414" i="10"/>
  <c r="D415" i="10"/>
  <c r="E415" i="10" s="1"/>
  <c r="D396" i="10"/>
  <c r="D399" i="10"/>
  <c r="D400" i="10"/>
  <c r="E400" i="10" s="1"/>
  <c r="D401" i="10"/>
  <c r="D345" i="10"/>
  <c r="D379" i="10"/>
  <c r="D382" i="10"/>
  <c r="E382" i="10" s="1"/>
  <c r="D383" i="10"/>
  <c r="E383" i="10" s="1"/>
  <c r="D384" i="10"/>
  <c r="D372" i="10"/>
  <c r="E372" i="10" s="1"/>
  <c r="D375" i="10"/>
  <c r="E375" i="10" s="1"/>
  <c r="D376" i="10"/>
  <c r="D377" i="10"/>
  <c r="E377" i="10" s="1"/>
  <c r="D387" i="10"/>
  <c r="D390" i="10"/>
  <c r="D391" i="10"/>
  <c r="E391" i="10" s="1"/>
  <c r="D392" i="10"/>
  <c r="D362" i="10"/>
  <c r="E362" i="10" s="1"/>
  <c r="D366" i="10"/>
  <c r="E366" i="10" s="1"/>
  <c r="D367" i="10"/>
  <c r="E367" i="10" s="1"/>
  <c r="D368" i="10"/>
  <c r="E368" i="10" s="1"/>
  <c r="D355" i="10"/>
  <c r="D358" i="10"/>
  <c r="D359" i="10"/>
  <c r="D360" i="10"/>
  <c r="D346" i="10"/>
  <c r="E346" i="10" s="1"/>
  <c r="D350" i="10"/>
  <c r="D351" i="10"/>
  <c r="E351" i="10" s="1"/>
  <c r="D352" i="10"/>
  <c r="D328" i="10"/>
  <c r="D337" i="10"/>
  <c r="D340" i="10"/>
  <c r="D341" i="10"/>
  <c r="E341" i="10" s="1"/>
  <c r="D342" i="10"/>
  <c r="E342" i="10" s="1"/>
  <c r="D329" i="10"/>
  <c r="D332" i="10"/>
  <c r="D333" i="10"/>
  <c r="E333" i="10" s="1"/>
  <c r="D334" i="10"/>
  <c r="E334" i="10" s="1"/>
  <c r="D313" i="10"/>
  <c r="D321" i="10"/>
  <c r="E321" i="10" s="1"/>
  <c r="D324" i="10"/>
  <c r="E324" i="10" s="1"/>
  <c r="D325" i="10"/>
  <c r="E325" i="10" s="1"/>
  <c r="D326" i="10"/>
  <c r="E326" i="10" s="1"/>
  <c r="D314" i="10"/>
  <c r="D317" i="10"/>
  <c r="E317" i="10" s="1"/>
  <c r="D318" i="10"/>
  <c r="E318" i="10" s="1"/>
  <c r="D319" i="10"/>
  <c r="D220" i="10"/>
  <c r="D291" i="10"/>
  <c r="D294" i="10"/>
  <c r="D295" i="10"/>
  <c r="E295" i="10" s="1"/>
  <c r="D296" i="10"/>
  <c r="E296" i="10" s="1"/>
  <c r="D284" i="10"/>
  <c r="D287" i="10"/>
  <c r="D288" i="10"/>
  <c r="E288" i="10" s="1"/>
  <c r="D289" i="10"/>
  <c r="D277" i="10"/>
  <c r="D280" i="10"/>
  <c r="E280" i="10" s="1"/>
  <c r="D281" i="10"/>
  <c r="E281" i="10" s="1"/>
  <c r="D282" i="10"/>
  <c r="D270" i="10"/>
  <c r="D273" i="10"/>
  <c r="D274" i="10"/>
  <c r="D275" i="10"/>
  <c r="E275" i="10" s="1"/>
  <c r="D249" i="10"/>
  <c r="E249" i="10" s="1"/>
  <c r="D252" i="10"/>
  <c r="D253" i="10"/>
  <c r="D254" i="10"/>
  <c r="D242" i="10"/>
  <c r="E242" i="10" s="1"/>
  <c r="D245" i="10"/>
  <c r="E245" i="10" s="1"/>
  <c r="D246" i="10"/>
  <c r="D247" i="10"/>
  <c r="E247" i="10" s="1"/>
  <c r="D235" i="10"/>
  <c r="D238" i="10"/>
  <c r="D239" i="10"/>
  <c r="E239" i="10" s="1"/>
  <c r="D240" i="10"/>
  <c r="E240" i="10" s="1"/>
  <c r="D228" i="10"/>
  <c r="E228" i="10" s="1"/>
  <c r="D231" i="10"/>
  <c r="D232" i="10"/>
  <c r="E232" i="10" s="1"/>
  <c r="D233" i="10"/>
  <c r="D221" i="10"/>
  <c r="E221" i="10" s="1"/>
  <c r="D224" i="10"/>
  <c r="D225" i="10"/>
  <c r="D226" i="10"/>
  <c r="E226" i="10" s="1"/>
  <c r="D196" i="10"/>
  <c r="D212" i="10"/>
  <c r="E212" i="10" s="1"/>
  <c r="D215" i="10"/>
  <c r="D216" i="10"/>
  <c r="E216" i="10" s="1"/>
  <c r="D217" i="10"/>
  <c r="D205" i="10"/>
  <c r="D208" i="10"/>
  <c r="E208" i="10" s="1"/>
  <c r="D209" i="10"/>
  <c r="D210" i="10"/>
  <c r="E210" i="10" s="1"/>
  <c r="D197" i="10"/>
  <c r="E197" i="10" s="1"/>
  <c r="D200" i="10"/>
  <c r="E200" i="10" s="1"/>
  <c r="D201" i="10"/>
  <c r="D202" i="10"/>
  <c r="E202" i="10" s="1"/>
  <c r="D166" i="10"/>
  <c r="D188" i="10"/>
  <c r="D191" i="10"/>
  <c r="E191" i="10" s="1"/>
  <c r="D192" i="10"/>
  <c r="E192" i="10" s="1"/>
  <c r="D193" i="10"/>
  <c r="E193" i="10" s="1"/>
  <c r="D163" i="10"/>
  <c r="E163" i="10" s="1"/>
  <c r="D164" i="10"/>
  <c r="D155" i="10"/>
  <c r="D154" i="10" s="1"/>
  <c r="D157" i="10"/>
  <c r="D120" i="10"/>
  <c r="E120" i="10" s="1"/>
  <c r="D142" i="10"/>
  <c r="D145" i="10"/>
  <c r="E145" i="10" s="1"/>
  <c r="D146" i="10"/>
  <c r="E146" i="10" s="1"/>
  <c r="D147" i="10"/>
  <c r="D128" i="10"/>
  <c r="D131" i="10"/>
  <c r="E131" i="10" s="1"/>
  <c r="D132" i="10"/>
  <c r="D133" i="10"/>
  <c r="E133" i="10" s="1"/>
  <c r="D135" i="10"/>
  <c r="E135" i="10" s="1"/>
  <c r="D138" i="10"/>
  <c r="D139" i="10"/>
  <c r="E139" i="10" s="1"/>
  <c r="D140" i="10"/>
  <c r="D121" i="10"/>
  <c r="E121" i="10" s="1"/>
  <c r="D124" i="10"/>
  <c r="E124" i="10" s="1"/>
  <c r="D125" i="10"/>
  <c r="D126" i="10"/>
  <c r="E126" i="10" s="1"/>
  <c r="D6" i="10"/>
  <c r="D113" i="10"/>
  <c r="D116" i="10"/>
  <c r="E116" i="10" s="1"/>
  <c r="D117" i="10"/>
  <c r="D118" i="10"/>
  <c r="D105" i="10"/>
  <c r="E105" i="10" s="1"/>
  <c r="D108" i="10"/>
  <c r="D109" i="10"/>
  <c r="D110" i="10"/>
  <c r="D91" i="10"/>
  <c r="E91" i="10" s="1"/>
  <c r="D101" i="10"/>
  <c r="D102" i="10"/>
  <c r="E102" i="10" s="1"/>
  <c r="D103" i="10"/>
  <c r="E103" i="10" s="1"/>
  <c r="D94" i="10"/>
  <c r="D95" i="10"/>
  <c r="E95" i="10" s="1"/>
  <c r="D96" i="10"/>
  <c r="E96" i="10" s="1"/>
  <c r="D75" i="10"/>
  <c r="E75" i="10" s="1"/>
  <c r="D89" i="10"/>
  <c r="D87" i="10"/>
  <c r="E87" i="10" s="1"/>
  <c r="D82" i="10"/>
  <c r="E82" i="10" s="1"/>
  <c r="D80" i="10"/>
  <c r="D76" i="10"/>
  <c r="D72" i="10"/>
  <c r="E72" i="10" s="1"/>
  <c r="D41" i="10"/>
  <c r="E41" i="10" s="1"/>
  <c r="D65" i="10"/>
  <c r="E65" i="10" s="1"/>
  <c r="D29" i="10"/>
  <c r="D9" i="10"/>
  <c r="E9" i="10" s="1"/>
  <c r="D17" i="10"/>
  <c r="D18" i="10"/>
  <c r="E18" i="10" s="1"/>
  <c r="D10" i="10"/>
  <c r="D15" i="10"/>
  <c r="D13" i="10"/>
  <c r="D11" i="10"/>
  <c r="E11" i="10" s="1"/>
  <c r="E662" i="10"/>
  <c r="E661" i="10"/>
  <c r="E660" i="10"/>
  <c r="E658" i="10"/>
  <c r="E657" i="10"/>
  <c r="E656" i="10"/>
  <c r="E655" i="10"/>
  <c r="E654" i="10"/>
  <c r="E653" i="10"/>
  <c r="E652" i="10"/>
  <c r="E651" i="10"/>
  <c r="E650" i="10"/>
  <c r="E649" i="10"/>
  <c r="E648" i="10"/>
  <c r="E641" i="10"/>
  <c r="E639" i="10"/>
  <c r="E638" i="10"/>
  <c r="E636" i="10"/>
  <c r="E633" i="10"/>
  <c r="E632" i="10"/>
  <c r="E631" i="10"/>
  <c r="E630" i="10"/>
  <c r="E629" i="10"/>
  <c r="E628" i="10"/>
  <c r="E627" i="10"/>
  <c r="E626" i="10"/>
  <c r="E625" i="10"/>
  <c r="E624" i="10"/>
  <c r="E623" i="10"/>
  <c r="E622" i="10"/>
  <c r="E621" i="10"/>
  <c r="E620" i="10"/>
  <c r="E619" i="10"/>
  <c r="E618" i="10"/>
  <c r="E617" i="10"/>
  <c r="E616" i="10"/>
  <c r="E614" i="10"/>
  <c r="E613" i="10"/>
  <c r="E612" i="10"/>
  <c r="E611" i="10"/>
  <c r="E607" i="10"/>
  <c r="E603" i="10"/>
  <c r="E600" i="10"/>
  <c r="E596" i="10"/>
  <c r="E595" i="10"/>
  <c r="E592" i="10"/>
  <c r="E589" i="10"/>
  <c r="E588" i="10"/>
  <c r="E587" i="10"/>
  <c r="E586" i="10"/>
  <c r="E585" i="10"/>
  <c r="E582" i="10"/>
  <c r="E581" i="10"/>
  <c r="E580" i="10"/>
  <c r="E578" i="10"/>
  <c r="E574" i="10"/>
  <c r="E572" i="10"/>
  <c r="E567" i="10"/>
  <c r="E566" i="10"/>
  <c r="E564" i="10"/>
  <c r="E561" i="10"/>
  <c r="E560" i="10"/>
  <c r="E554" i="10"/>
  <c r="E551" i="10"/>
  <c r="E550" i="10"/>
  <c r="E549" i="10"/>
  <c r="E545" i="10"/>
  <c r="E544" i="10"/>
  <c r="E543" i="10"/>
  <c r="E536" i="10"/>
  <c r="E535" i="10"/>
  <c r="E534" i="10"/>
  <c r="E532" i="10"/>
  <c r="E526" i="10"/>
  <c r="E525" i="10"/>
  <c r="E519" i="10"/>
  <c r="E516" i="10"/>
  <c r="E512" i="10"/>
  <c r="E509" i="10"/>
  <c r="E506" i="10"/>
  <c r="E505" i="10"/>
  <c r="E504" i="10"/>
  <c r="E502" i="10"/>
  <c r="E499" i="10"/>
  <c r="E497" i="10"/>
  <c r="E496" i="10"/>
  <c r="E491" i="10"/>
  <c r="E490" i="10"/>
  <c r="E488" i="10"/>
  <c r="E487" i="10"/>
  <c r="E484" i="10"/>
  <c r="E483" i="10"/>
  <c r="E482" i="10"/>
  <c r="E480" i="10"/>
  <c r="E477" i="10"/>
  <c r="E476" i="10"/>
  <c r="E475" i="10"/>
  <c r="E474" i="10"/>
  <c r="E473" i="10"/>
  <c r="E469" i="10"/>
  <c r="E468" i="10"/>
  <c r="E466" i="10"/>
  <c r="E463" i="10"/>
  <c r="E462" i="10"/>
  <c r="E460" i="10"/>
  <c r="E455" i="10"/>
  <c r="E453" i="10"/>
  <c r="E452" i="10"/>
  <c r="E451" i="10"/>
  <c r="E447" i="10"/>
  <c r="E446" i="10"/>
  <c r="E443" i="10"/>
  <c r="E439" i="10"/>
  <c r="E438" i="10"/>
  <c r="E436" i="10"/>
  <c r="E433" i="10"/>
  <c r="E432" i="10"/>
  <c r="E431" i="10"/>
  <c r="E426" i="10"/>
  <c r="E423" i="10"/>
  <c r="E422" i="10"/>
  <c r="E421" i="10"/>
  <c r="E420" i="10"/>
  <c r="E417" i="10"/>
  <c r="E416" i="10"/>
  <c r="E414" i="10"/>
  <c r="E410" i="10"/>
  <c r="E409" i="10"/>
  <c r="E408" i="10"/>
  <c r="E403" i="10"/>
  <c r="E402" i="10"/>
  <c r="E401" i="10"/>
  <c r="E399" i="10"/>
  <c r="E396" i="10"/>
  <c r="E393" i="10"/>
  <c r="E392" i="10"/>
  <c r="E390" i="10"/>
  <c r="E387" i="10"/>
  <c r="E385" i="10"/>
  <c r="E384" i="10"/>
  <c r="E379" i="10"/>
  <c r="E378" i="10"/>
  <c r="E376" i="10"/>
  <c r="E371" i="10"/>
  <c r="E370" i="10"/>
  <c r="E369" i="10"/>
  <c r="E361" i="10"/>
  <c r="E360" i="10"/>
  <c r="E359" i="10"/>
  <c r="E358" i="10"/>
  <c r="E355" i="10"/>
  <c r="E353" i="10"/>
  <c r="E352" i="10"/>
  <c r="E350" i="10"/>
  <c r="E345" i="10"/>
  <c r="E343" i="10"/>
  <c r="E340" i="10"/>
  <c r="E337" i="10"/>
  <c r="E336" i="10"/>
  <c r="E335" i="10"/>
  <c r="E332" i="10"/>
  <c r="E329" i="10"/>
  <c r="E328" i="10"/>
  <c r="E327" i="10"/>
  <c r="E320" i="10"/>
  <c r="E319" i="10"/>
  <c r="E314" i="10"/>
  <c r="E313" i="10"/>
  <c r="E304" i="10"/>
  <c r="E303" i="10"/>
  <c r="E302" i="10"/>
  <c r="E301" i="10"/>
  <c r="E298" i="10"/>
  <c r="E297" i="10"/>
  <c r="E294" i="10"/>
  <c r="E291" i="10"/>
  <c r="E290" i="10"/>
  <c r="E289" i="10"/>
  <c r="E287" i="10"/>
  <c r="E284" i="10"/>
  <c r="E283" i="10"/>
  <c r="E282" i="10"/>
  <c r="E277" i="10"/>
  <c r="E276" i="10"/>
  <c r="E274" i="10"/>
  <c r="E273" i="10"/>
  <c r="E270" i="10"/>
  <c r="E255" i="10"/>
  <c r="E254" i="10"/>
  <c r="E253" i="10"/>
  <c r="E252" i="10"/>
  <c r="E248" i="10"/>
  <c r="E246" i="10"/>
  <c r="E241" i="10"/>
  <c r="E238" i="10"/>
  <c r="E235" i="10"/>
  <c r="E234" i="10"/>
  <c r="E233" i="10"/>
  <c r="E231" i="10"/>
  <c r="E227" i="10"/>
  <c r="E225" i="10"/>
  <c r="E224" i="10"/>
  <c r="E220" i="10"/>
  <c r="E218" i="10"/>
  <c r="E217" i="10"/>
  <c r="E215" i="10"/>
  <c r="E211" i="10"/>
  <c r="E209" i="10"/>
  <c r="E205" i="10"/>
  <c r="E204" i="10"/>
  <c r="E203" i="10"/>
  <c r="E201" i="10"/>
  <c r="E196" i="10"/>
  <c r="E194" i="10"/>
  <c r="E188" i="10"/>
  <c r="E166" i="10"/>
  <c r="E165" i="10"/>
  <c r="E164" i="10"/>
  <c r="E158" i="10"/>
  <c r="E157" i="10"/>
  <c r="E156" i="10"/>
  <c r="E148" i="10"/>
  <c r="E147" i="10"/>
  <c r="E142" i="10"/>
  <c r="E141" i="10"/>
  <c r="E140" i="10"/>
  <c r="E138" i="10"/>
  <c r="E134" i="10"/>
  <c r="E132" i="10"/>
  <c r="E128" i="10"/>
  <c r="E127" i="10"/>
  <c r="E125" i="10"/>
  <c r="E119" i="10"/>
  <c r="E118" i="10"/>
  <c r="E117" i="10"/>
  <c r="E113" i="10"/>
  <c r="E112" i="10"/>
  <c r="E111" i="10"/>
  <c r="E110" i="10"/>
  <c r="E109" i="10"/>
  <c r="E108" i="10"/>
  <c r="E104" i="10"/>
  <c r="E101" i="10"/>
  <c r="E100" i="10"/>
  <c r="E99" i="10"/>
  <c r="E98" i="10"/>
  <c r="E97" i="10"/>
  <c r="E94" i="10"/>
  <c r="E90" i="10"/>
  <c r="E89" i="10"/>
  <c r="E88" i="10"/>
  <c r="E86" i="10"/>
  <c r="E85" i="10"/>
  <c r="E84" i="10"/>
  <c r="E83" i="10"/>
  <c r="E81" i="10"/>
  <c r="E80" i="10"/>
  <c r="E79" i="10"/>
  <c r="E78" i="10"/>
  <c r="E77" i="10"/>
  <c r="E76" i="10"/>
  <c r="E74" i="10"/>
  <c r="E73" i="10"/>
  <c r="E71" i="10"/>
  <c r="E70" i="10"/>
  <c r="E69" i="10"/>
  <c r="E68" i="10"/>
  <c r="E67" i="10"/>
  <c r="E66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3" i="10"/>
  <c r="E22" i="10"/>
  <c r="E21" i="10"/>
  <c r="E20" i="10"/>
  <c r="E19" i="10"/>
  <c r="E17" i="10"/>
  <c r="E16" i="10"/>
  <c r="E15" i="10"/>
  <c r="E14" i="10"/>
  <c r="E13" i="10"/>
  <c r="E12" i="10"/>
  <c r="E10" i="10"/>
  <c r="E6" i="10"/>
  <c r="D28" i="10" l="1"/>
  <c r="D162" i="10"/>
  <c r="E154" i="10"/>
  <c r="D153" i="10"/>
  <c r="E155" i="10"/>
  <c r="D27" i="10" l="1"/>
  <c r="E28" i="10"/>
  <c r="E162" i="10"/>
  <c r="D159" i="10"/>
  <c r="E159" i="10" s="1"/>
  <c r="E153" i="10"/>
  <c r="D150" i="10"/>
  <c r="D24" i="10" l="1"/>
  <c r="E27" i="10"/>
  <c r="D149" i="10"/>
  <c r="E150" i="10"/>
  <c r="E24" i="10" l="1"/>
  <c r="D5" i="10"/>
  <c r="E5" i="10" s="1"/>
  <c r="E149" i="10"/>
  <c r="D4" i="10" l="1"/>
  <c r="E4" i="10" s="1"/>
  <c r="D3" i="10" l="1"/>
  <c r="E3" i="10" s="1"/>
</calcChain>
</file>

<file path=xl/sharedStrings.xml><?xml version="1.0" encoding="utf-8"?>
<sst xmlns="http://schemas.openxmlformats.org/spreadsheetml/2006/main" count="1027" uniqueCount="492">
  <si>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</si>
  <si>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</si>
  <si>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</si>
  <si>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</si>
  <si>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</si>
  <si>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</si>
  <si>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</si>
  <si>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</si>
  <si>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</si>
  <si>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</si>
  <si>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</si>
  <si>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</si>
  <si>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</si>
  <si>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</si>
  <si>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</si>
  <si>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</si>
  <si>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</si>
  <si>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</si>
  <si>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</si>
  <si>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</si>
  <si>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</si>
  <si>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</si>
  <si>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</si>
  <si>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</si>
  <si>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</si>
  <si>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</si>
  <si>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</si>
  <si>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</si>
  <si>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</si>
  <si>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</si>
  <si>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</si>
  <si>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</si>
  <si>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</si>
  <si>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</si>
  <si>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</si>
  <si>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</si>
  <si>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</si>
  <si>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</si>
  <si>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</si>
  <si>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</si>
  <si>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</si>
  <si>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</si>
  <si>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</si>
  <si>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</si>
  <si>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</si>
  <si>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</si>
  <si>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</si>
  <si>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</si>
  <si>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</si>
  <si>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</si>
  <si>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</si>
  <si>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</si>
  <si>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</si>
  <si>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</si>
  <si>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</si>
  <si>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</si>
  <si>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</si>
  <si>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</si>
  <si>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</si>
  <si>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</si>
  <si>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</si>
  <si>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</si>
  <si>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</si>
  <si>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</si>
  <si>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</si>
  <si>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</si>
  <si>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</si>
  <si>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</si>
  <si>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</si>
  <si>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</si>
  <si>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</si>
  <si>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</si>
  <si>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</si>
  <si>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</si>
  <si>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</si>
  <si>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</si>
  <si>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</si>
  <si>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</si>
  <si>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</si>
  <si>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</si>
  <si>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</si>
  <si>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</si>
  <si>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</si>
  <si>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</si>
  <si>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</si>
  <si>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</si>
  <si>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</si>
  <si>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</si>
  <si>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</si>
  <si>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</si>
  <si>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</si>
  <si>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</si>
  <si>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</si>
  <si>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</si>
  <si>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</si>
  <si>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</si>
  <si>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</si>
  <si>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</si>
  <si>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</si>
  <si>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</si>
  <si>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</si>
  <si>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</si>
  <si>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</si>
  <si>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</si>
  <si>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</si>
  <si>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</si>
  <si>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</si>
  <si>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</si>
  <si>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</si>
  <si>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</si>
  <si>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</si>
  <si>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</si>
  <si>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</si>
  <si>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</si>
  <si>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</si>
  <si>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</si>
  <si>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</si>
  <si>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</si>
  <si>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</si>
  <si>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</si>
  <si>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</si>
  <si>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</si>
  <si>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</si>
  <si>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</si>
  <si>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</si>
  <si>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</si>
  <si>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</si>
  <si>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</si>
  <si>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</si>
  <si>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</si>
  <si>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</si>
  <si>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</si>
  <si>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</si>
  <si>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</si>
  <si>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</si>
  <si>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</si>
  <si>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</si>
  <si>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</si>
  <si>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</si>
  <si>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</si>
  <si>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</si>
  <si>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</si>
  <si>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</si>
  <si>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</si>
  <si>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</si>
  <si>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</si>
  <si>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</si>
  <si>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</si>
  <si>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</si>
  <si>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</si>
  <si>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</si>
  <si>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</si>
  <si>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</si>
  <si>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</si>
  <si>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</si>
  <si>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</si>
  <si>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</si>
  <si>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</si>
  <si>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</si>
  <si>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</si>
  <si>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</si>
  <si>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</si>
  <si>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</si>
  <si>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</si>
  <si>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</si>
  <si>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</si>
  <si>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</si>
  <si>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</si>
  <si>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</si>
  <si>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</si>
  <si>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</si>
  <si>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</si>
  <si>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</si>
  <si>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</si>
  <si>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</si>
  <si>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</si>
  <si>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</si>
  <si>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</si>
  <si>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</si>
  <si>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</si>
  <si>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</si>
  <si>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</si>
  <si>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</si>
  <si>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</si>
  <si>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</si>
  <si>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</si>
  <si>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</si>
  <si>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</si>
  <si>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</si>
  <si>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</si>
  <si>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</si>
  <si>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</si>
  <si>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</si>
  <si>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</si>
  <si>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</si>
  <si>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</si>
  <si>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</si>
  <si>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</si>
  <si>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</si>
  <si>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</si>
  <si>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</si>
  <si>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</si>
  <si>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</si>
  <si>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</si>
  <si>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</si>
  <si>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</si>
  <si>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</si>
  <si>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</si>
  <si>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</si>
  <si>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</si>
  <si>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</si>
  <si>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</si>
  <si>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</si>
  <si>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</si>
  <si>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</si>
  <si>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</si>
  <si>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</si>
  <si>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</si>
  <si>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</si>
  <si>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</si>
  <si>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</si>
  <si>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</si>
  <si>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</si>
  <si>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</si>
  <si>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</si>
  <si>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</si>
  <si>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</si>
  <si>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</si>
  <si>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</si>
  <si>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</si>
  <si>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</si>
  <si>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</si>
  <si>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</si>
  <si>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</si>
  <si>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</si>
  <si>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</si>
  <si>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</si>
  <si>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</si>
  <si>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</si>
  <si>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</si>
  <si>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</si>
  <si>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</si>
  <si>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</si>
  <si>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</si>
  <si>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</si>
  <si>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</si>
  <si>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</si>
  <si>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</si>
  <si>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</si>
  <si>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</si>
  <si>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</si>
  <si>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</si>
  <si>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</si>
  <si>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</si>
  <si>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</si>
  <si>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</si>
  <si>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</si>
  <si>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</si>
  <si>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</si>
  <si>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</si>
  <si>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</si>
  <si>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</si>
  <si>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</si>
  <si>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</si>
  <si>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</si>
  <si>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</si>
  <si>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</si>
  <si>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</si>
  <si>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</si>
  <si>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</si>
  <si>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</si>
  <si>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</si>
  <si>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</si>
  <si>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</si>
  <si>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</si>
  <si>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</si>
  <si>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</si>
  <si>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</si>
  <si>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</si>
  <si>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</si>
  <si>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</si>
  <si>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</si>
  <si>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</si>
  <si>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</si>
  <si>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</si>
  <si>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</si>
  <si>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</si>
  <si>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</si>
  <si>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</si>
  <si>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</si>
  <si>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</si>
  <si>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</si>
  <si>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</si>
  <si>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</si>
  <si>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</si>
  <si>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</si>
  <si>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</si>
  <si>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</si>
  <si>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</si>
  <si>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</si>
  <si>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</si>
  <si>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</si>
  <si>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</si>
  <si>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</si>
  <si>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</si>
  <si>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</si>
  <si>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</si>
  <si>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</si>
  <si>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</si>
  <si>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</si>
  <si>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</si>
  <si>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t>Sterilizacija i kastracija životinja (sufinanciranje 50%)</t>
  </si>
  <si>
    <t>Aktivnost A100807</t>
  </si>
  <si>
    <t>Popravak autobusnih kućica</t>
  </si>
  <si>
    <t>Podmirenje troškova logopeda</t>
  </si>
  <si>
    <t>Nabava kontejnera i spremnika za smeće</t>
  </si>
  <si>
    <t xml:space="preserve"> K 100602</t>
  </si>
  <si>
    <t xml:space="preserve"> K 100603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</si>
  <si>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</si>
  <si>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</si>
  <si>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</si>
  <si>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</si>
  <si>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>Aktivnost A100805</t>
  </si>
  <si>
    <t xml:space="preserve">Aktivnost A 101204:         </t>
  </si>
  <si>
    <t>Usluge tekućeg i investicijskog održavanja opreme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</si>
  <si>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</si>
  <si>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</si>
  <si>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</si>
  <si>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</si>
  <si>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>Deratizacija i dezinskecija</t>
  </si>
  <si>
    <t>Kamate na kreditno zaduženje</t>
  </si>
  <si>
    <t xml:space="preserve">Prijevoz na posao i sa posla </t>
  </si>
  <si>
    <t>Rashodi za nabavu proizv. Dugotrajne imovine</t>
  </si>
  <si>
    <t xml:space="preserve">Računalni programi 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</si>
  <si>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</si>
  <si>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</si>
  <si>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</si>
  <si>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</si>
  <si>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</si>
  <si>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</si>
  <si>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</si>
  <si>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</si>
  <si>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</si>
  <si>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 xml:space="preserve">Sufinaciranje produžene nastave </t>
  </si>
  <si>
    <t>Uređenje groblja (ograda, staze,grobovi)</t>
  </si>
  <si>
    <t xml:space="preserve">Cvjetna ulica, Velika Ludina 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</si>
  <si>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</si>
  <si>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</si>
  <si>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</si>
  <si>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</si>
  <si>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</si>
  <si>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</si>
  <si>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</si>
  <si>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</si>
  <si>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</si>
  <si>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</si>
  <si>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</si>
  <si>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</si>
  <si>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</si>
  <si>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</si>
  <si>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</si>
  <si>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</si>
  <si>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</si>
  <si>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</si>
  <si>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</si>
  <si>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</si>
  <si>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</si>
  <si>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</si>
  <si>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</si>
  <si>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</si>
  <si>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</si>
  <si>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</si>
  <si>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</si>
  <si>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</si>
  <si>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</si>
  <si>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</si>
  <si>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</si>
  <si>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</si>
  <si>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</si>
  <si>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 xml:space="preserve">Program 1016: </t>
  </si>
  <si>
    <t>Aktivnost:    A100203</t>
  </si>
  <si>
    <t>Održavanje izbora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</si>
  <si>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</si>
  <si>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</si>
  <si>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</si>
  <si>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</si>
  <si>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t>PRIHOD OD FINANCIJSKE IMOVINE I ZADUŽIVANJA</t>
  </si>
  <si>
    <t xml:space="preserve">Primljeni krediti i zajmovi od kreditnih i ostalih financijskih institucija izvan javnog sektora </t>
  </si>
  <si>
    <t>Rashodi za nabavu dugotrajne neproizvede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</si>
  <si>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</si>
  <si>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</si>
  <si>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</si>
  <si>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</si>
  <si>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</si>
  <si>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</si>
  <si>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</si>
  <si>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</si>
  <si>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</si>
  <si>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Vjekoslav Kamenščak</t>
  </si>
  <si>
    <t>Ulica Bukovec , Grabrov Potok</t>
  </si>
  <si>
    <t xml:space="preserve">Prihodi od prodaje postrojenja i opreme </t>
  </si>
  <si>
    <t xml:space="preserve">Aktivnost A 101103:   </t>
  </si>
  <si>
    <t>Funkcija: 0490 Ekonomski poslovi koji nisu drugdje svrstani</t>
  </si>
  <si>
    <t>Funkcija:0421 Poljoprivreda</t>
  </si>
  <si>
    <t xml:space="preserve">Aktivnost A 101104: </t>
  </si>
  <si>
    <t xml:space="preserve">Projekat dvorane </t>
  </si>
  <si>
    <t>Uređenje pučkih domova</t>
  </si>
  <si>
    <t xml:space="preserve">Kapitalni projekat: K 100801                    </t>
  </si>
  <si>
    <t xml:space="preserve">Kapitalni projekat: K 100802                </t>
  </si>
  <si>
    <t>Rekonstrukcija i modernizacija javne rasvjete (Led rasvjeta)</t>
  </si>
  <si>
    <t>Funkcija: 06 Usluge unaprjeđenja stanovanja i zajednice</t>
  </si>
  <si>
    <t>Funkcija: 05 Zaštita okoliša</t>
  </si>
  <si>
    <t xml:space="preserve">Kapitalni projekat: K 100803      </t>
  </si>
  <si>
    <t xml:space="preserve">Vodovod Ludinica </t>
  </si>
  <si>
    <t>Ostale tekuće donacije</t>
  </si>
  <si>
    <t>Škola plivanja</t>
  </si>
  <si>
    <t xml:space="preserve">Nagrade za učenike </t>
  </si>
  <si>
    <t xml:space="preserve">Ostale donacije </t>
  </si>
  <si>
    <t>Udruga, voćara, vinogradara i…</t>
  </si>
  <si>
    <t>Aktivnost A 101803:</t>
  </si>
  <si>
    <t>K 100302</t>
  </si>
  <si>
    <t>Kupnja  traktora sa priključcima</t>
  </si>
  <si>
    <t xml:space="preserve"> K 100402</t>
  </si>
  <si>
    <t>Uređenje pučkog doma Velika Ludina</t>
  </si>
  <si>
    <t>Kapitalni projekt K 100804</t>
  </si>
  <si>
    <t>Video nadzor</t>
  </si>
  <si>
    <t>Oprema za održavanje i zaštitu</t>
  </si>
  <si>
    <t>03- Javni red i sigurnost</t>
  </si>
  <si>
    <t>Dječje igralište Vidrenjak ( Romsko naselje)</t>
  </si>
  <si>
    <t>Sportski i rekreacijski tereni</t>
  </si>
  <si>
    <t>Kapitalni projekt K 100805</t>
  </si>
  <si>
    <t>Aktivnost: A 101405</t>
  </si>
  <si>
    <t xml:space="preserve">Zbrinjavanje otpada -azbest </t>
  </si>
  <si>
    <t>Aktivnost: A101106</t>
  </si>
  <si>
    <t>Sufinaciranje dopunskog obrazovnog materijala</t>
  </si>
  <si>
    <t>Županijska uprava za ceste -Sufinaciranje rekonstrukcije Ulica Mije Stuparića , Vidrenjak</t>
  </si>
  <si>
    <t>Pomoći dane u inozemstvo i unutar općeg proračuna</t>
  </si>
  <si>
    <t>Pomoći unutar općeg proračuna</t>
  </si>
  <si>
    <t>K 100604</t>
  </si>
  <si>
    <t xml:space="preserve"> K 100403</t>
  </si>
  <si>
    <t>Uređenje stana u vlasništvu Općine Velika Ludina</t>
  </si>
  <si>
    <t>Uređaji strojevi i oprema za ostale namjene</t>
  </si>
  <si>
    <t xml:space="preserve">Kupnja kuhinje i kuhinjski uređaja </t>
  </si>
  <si>
    <t>Kapitalne pomoći kreditnim i ostalim finacijskim institucijama te trgovačkim društvima u javnog sektora</t>
  </si>
  <si>
    <t>Kapitalne pomoći</t>
  </si>
  <si>
    <t>Aktivnost: A 101002</t>
  </si>
  <si>
    <t xml:space="preserve">Dokapitalizacija Eko Moslavina d.o.o. </t>
  </si>
  <si>
    <t>Kapitalne pomoći izvanproračunskim korisnicima ŽUC - Ulica Mije Stuparića</t>
  </si>
  <si>
    <t>K100502</t>
  </si>
  <si>
    <t>Tableti</t>
  </si>
  <si>
    <t xml:space="preserve"> K 101901    </t>
  </si>
  <si>
    <t>Opremanje dječjeg igrališta</t>
  </si>
  <si>
    <t>Funkcija:09 Obrazovanje</t>
  </si>
  <si>
    <t>Antistres podloge za igralište dječjeg vrtića</t>
  </si>
  <si>
    <t xml:space="preserve">Kapitalne pomoći izvanproračunskim korisnicima županijskim, gradskih i općinskih proračuna </t>
  </si>
  <si>
    <t xml:space="preserve">Prihod od prodaje ostale materijalne imovine </t>
  </si>
  <si>
    <t>Uređaji,strojevi i oprema za ostale namjene</t>
  </si>
  <si>
    <t xml:space="preserve">Božićni ukrasi </t>
  </si>
  <si>
    <t xml:space="preserve">Funkcija 01: Opće javne usluge </t>
  </si>
  <si>
    <t>Izvrešenje do 31.12.2021</t>
  </si>
  <si>
    <t>Indeks 4/3</t>
  </si>
  <si>
    <t>Plan III. 2021</t>
  </si>
  <si>
    <t>Izvršenje do 31.12.2021</t>
  </si>
  <si>
    <t>Izvršenje 2020</t>
  </si>
  <si>
    <t>Subvencije trgovačkim društvima izvan javnog sektora</t>
  </si>
  <si>
    <t>Izvorni plan 2021</t>
  </si>
  <si>
    <t>Tekući plan 2021</t>
  </si>
  <si>
    <t>Indeks 6/3</t>
  </si>
  <si>
    <t>Indeks 6/5</t>
  </si>
  <si>
    <t>Izvršenje 2021</t>
  </si>
  <si>
    <t>Pomoći proračunskim korisnicima iz proračuna koji im nije nadležan</t>
  </si>
  <si>
    <t>Prihodi od prodaje dionica i udjela u glavnici</t>
  </si>
  <si>
    <t>Primici od prodaje dionica i udjela u glavnici trgovačkih drušatava u javnom sektoru</t>
  </si>
  <si>
    <t>Primici od zauživanja</t>
  </si>
  <si>
    <t>IZVJEŠTAJ O IZVRŠENJU PRORAČUNA OPĆINE VELIKA LUDINA</t>
  </si>
  <si>
    <t xml:space="preserve">      ZA RAZDOBLJE OD 01.01.2021 do 31.12.2021 GODINE</t>
  </si>
  <si>
    <t>Naziv</t>
  </si>
  <si>
    <t>Indeks 5/4</t>
  </si>
  <si>
    <t>Indeks 5/2</t>
  </si>
  <si>
    <t>102/17 ,01/20 i 147/20) i članka 34. i 35. Statuta Općine Velika Ludina ("Službene novine" Općine Velika Ludina broj  6/09, 7/11, 2/13 6/14,3/18,5/18)</t>
  </si>
  <si>
    <t>Izvroni plan 2021</t>
  </si>
  <si>
    <t>Ideks 5/2</t>
  </si>
  <si>
    <t>Ideks 5/4</t>
  </si>
  <si>
    <t xml:space="preserve"> Na temelju članka 109. Zakona o Proračunu ( NN broj 144/21 ), Pravilnika o polugodišnjem i godišnjem izvještavanju o izvršenju Proračuna (NN 24/13 i</t>
  </si>
  <si>
    <t>objavit će se u Službenim novinama Općine Velika Ludina</t>
  </si>
  <si>
    <t>Godišnji  izvještaj o Izvršenju Proračuna Općine Velika Ludina za 2021. godinu</t>
  </si>
  <si>
    <t>ostvaren je u razdoblju od 01.01.2021. do 31.12.2021. godini kako slijedi:</t>
  </si>
  <si>
    <t xml:space="preserve">Proračun Općine Velika Ludina za 2021. godinu  ("Službene novine Općine Velika Ludina" br. 7/20, 1/21, 7/21 i 9/21) </t>
  </si>
  <si>
    <t>Velika Ludina, 11.05.2022.</t>
  </si>
  <si>
    <t>Općinsko vijeće Općine Velika Ludina na svojoj 10. sjednici održanoj 11.05.2022. god. donijelo je</t>
  </si>
  <si>
    <t>400-06/22-01/04</t>
  </si>
  <si>
    <t>2176-19-02-22-1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</si>
</sst>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"/>
  </numFmts>
  <fonts count="41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i/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right" wrapText="1"/>
      <protection locked="0"/>
    </xf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5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4" borderId="7" xfId="0" applyFont="1" applyFill="1" applyBorder="1" applyAlignment="1" applyProtection="1">
      <alignment wrapText="1"/>
    </xf>
    <xf numFmtId="0" fontId="12" fillId="4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7" borderId="2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wrapText="1"/>
    </xf>
    <xf numFmtId="0" fontId="12" fillId="7" borderId="2" xfId="0" applyFont="1" applyFill="1" applyBorder="1" applyAlignment="1" applyProtection="1">
      <alignment wrapText="1"/>
    </xf>
    <xf numFmtId="0" fontId="11" fillId="7" borderId="2" xfId="0" applyFont="1" applyFill="1" applyBorder="1" applyAlignment="1" applyProtection="1">
      <alignment horizontal="left"/>
    </xf>
    <xf numFmtId="0" fontId="7" fillId="8" borderId="8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0" borderId="9" xfId="0" applyFont="1" applyBorder="1" applyAlignment="1" applyProtection="1">
      <alignment horizontal="center" vertical="center" wrapText="1"/>
    </xf>
    <xf numFmtId="0" fontId="26" fillId="0" borderId="10" xfId="0" applyFont="1" applyBorder="1" applyAlignment="1" applyProtection="1">
      <alignment horizontal="center" vertical="center" wrapText="1"/>
    </xf>
    <xf numFmtId="0" fontId="26" fillId="9" borderId="9" xfId="0" applyFont="1" applyFill="1" applyBorder="1" applyAlignment="1" applyProtection="1">
      <alignment horizontal="left"/>
    </xf>
    <xf numFmtId="0" fontId="27" fillId="8" borderId="0" xfId="0" applyFont="1" applyFill="1" applyBorder="1"/>
    <xf numFmtId="0" fontId="22" fillId="0" borderId="15" xfId="0" applyFont="1" applyBorder="1" applyAlignment="1" applyProtection="1">
      <alignment horizontal="left" vertical="top"/>
    </xf>
    <xf numFmtId="0" fontId="22" fillId="0" borderId="14" xfId="0" applyFont="1" applyBorder="1" applyAlignment="1" applyProtection="1">
      <alignment horizontal="left" wrapText="1"/>
    </xf>
    <xf numFmtId="3" fontId="22" fillId="0" borderId="11" xfId="0" applyNumberFormat="1" applyFont="1" applyBorder="1" applyAlignment="1" applyProtection="1">
      <alignment horizontal="right"/>
    </xf>
    <xf numFmtId="0" fontId="4" fillId="7" borderId="18" xfId="0" applyFont="1" applyFill="1" applyBorder="1" applyAlignment="1" applyProtection="1">
      <alignment horizontal="left" vertical="top"/>
    </xf>
    <xf numFmtId="3" fontId="12" fillId="4" borderId="19" xfId="0" applyNumberFormat="1" applyFont="1" applyFill="1" applyBorder="1" applyAlignment="1" applyProtection="1">
      <alignment horizontal="right"/>
    </xf>
    <xf numFmtId="0" fontId="11" fillId="7" borderId="1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Protection="1"/>
    <xf numFmtId="0" fontId="12" fillId="4" borderId="18" xfId="0" applyFont="1" applyFill="1" applyBorder="1" applyAlignment="1" applyProtection="1">
      <alignment horizontal="left" vertical="top"/>
    </xf>
    <xf numFmtId="0" fontId="12" fillId="4" borderId="20" xfId="0" applyFont="1" applyFill="1" applyBorder="1" applyAlignment="1" applyProtection="1">
      <alignment horizontal="left" vertical="top"/>
    </xf>
    <xf numFmtId="0" fontId="12" fillId="7" borderId="18" xfId="0" applyFont="1" applyFill="1" applyBorder="1" applyAlignment="1" applyProtection="1">
      <alignment horizontal="left" vertical="top"/>
    </xf>
    <xf numFmtId="0" fontId="11" fillId="7" borderId="2" xfId="0" applyFont="1" applyFill="1" applyBorder="1" applyAlignment="1" applyProtection="1">
      <alignment wrapText="1"/>
    </xf>
    <xf numFmtId="3" fontId="11" fillId="7" borderId="19" xfId="0" applyNumberFormat="1" applyFont="1" applyFill="1" applyBorder="1" applyAlignment="1" applyProtection="1">
      <alignment horizontal="right"/>
    </xf>
    <xf numFmtId="0" fontId="11" fillId="7" borderId="16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Protection="1"/>
    <xf numFmtId="0" fontId="19" fillId="20" borderId="15" xfId="0" applyFont="1" applyFill="1" applyBorder="1" applyAlignment="1" applyProtection="1">
      <alignment horizontal="left" vertical="top"/>
    </xf>
    <xf numFmtId="0" fontId="19" fillId="20" borderId="14" xfId="0" applyFont="1" applyFill="1" applyBorder="1" applyAlignment="1" applyProtection="1">
      <alignment wrapText="1"/>
    </xf>
    <xf numFmtId="3" fontId="20" fillId="20" borderId="11" xfId="0" applyNumberFormat="1" applyFont="1" applyFill="1" applyBorder="1" applyProtection="1"/>
    <xf numFmtId="0" fontId="4" fillId="7" borderId="16" xfId="0" applyFont="1" applyFill="1" applyBorder="1" applyAlignment="1" applyProtection="1">
      <alignment horizontal="left" vertical="top"/>
    </xf>
    <xf numFmtId="0" fontId="4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Alignment="1" applyProtection="1">
      <alignment horizontal="right"/>
    </xf>
    <xf numFmtId="3" fontId="20" fillId="20" borderId="11" xfId="0" applyNumberFormat="1" applyFont="1" applyFill="1" applyBorder="1" applyAlignment="1" applyProtection="1">
      <alignment horizontal="right"/>
    </xf>
    <xf numFmtId="0" fontId="0" fillId="0" borderId="15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7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7" borderId="2" xfId="0" applyNumberFormat="1" applyFont="1" applyFill="1" applyBorder="1" applyAlignment="1" applyProtection="1">
      <alignment horizontal="right" wrapText="1"/>
    </xf>
    <xf numFmtId="0" fontId="4" fillId="7" borderId="6" xfId="0" applyFont="1" applyFill="1" applyBorder="1" applyAlignment="1" applyProtection="1">
      <alignment horizontal="left"/>
    </xf>
    <xf numFmtId="3" fontId="4" fillId="7" borderId="6" xfId="0" applyNumberFormat="1" applyFont="1" applyFill="1" applyBorder="1" applyAlignment="1" applyProtection="1">
      <alignment horizontal="right"/>
    </xf>
    <xf numFmtId="0" fontId="19" fillId="20" borderId="15" xfId="0" applyFont="1" applyFill="1" applyBorder="1" applyAlignment="1" applyProtection="1">
      <alignment horizontal="left"/>
    </xf>
    <xf numFmtId="3" fontId="19" fillId="20" borderId="11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2" fillId="0" borderId="0" xfId="0" applyFont="1"/>
    <xf numFmtId="0" fontId="19" fillId="21" borderId="14" xfId="0" applyFont="1" applyFill="1" applyBorder="1" applyAlignment="1" applyProtection="1">
      <alignment wrapText="1"/>
    </xf>
    <xf numFmtId="0" fontId="7" fillId="7" borderId="24" xfId="0" applyFont="1" applyFill="1" applyBorder="1" applyAlignment="1" applyProtection="1">
      <alignment horizontal="left" wrapText="1"/>
    </xf>
    <xf numFmtId="0" fontId="7" fillId="8" borderId="24" xfId="0" applyFont="1" applyFill="1" applyBorder="1" applyAlignment="1" applyProtection="1">
      <alignment horizontal="left" wrapText="1"/>
    </xf>
    <xf numFmtId="0" fontId="4" fillId="8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1" borderId="18" xfId="0" applyFont="1" applyFill="1" applyBorder="1" applyAlignment="1" applyProtection="1">
      <alignment horizontal="left" wrapText="1"/>
    </xf>
    <xf numFmtId="0" fontId="7" fillId="12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7" fillId="8" borderId="16" xfId="0" applyFont="1" applyFill="1" applyBorder="1" applyAlignment="1" applyProtection="1">
      <alignment horizontal="left" wrapText="1"/>
    </xf>
    <xf numFmtId="0" fontId="8" fillId="9" borderId="15" xfId="0" applyFont="1" applyFill="1" applyBorder="1" applyAlignment="1" applyProtection="1">
      <alignment horizontal="left" wrapText="1"/>
    </xf>
    <xf numFmtId="0" fontId="7" fillId="7" borderId="20" xfId="0" applyFont="1" applyFill="1" applyBorder="1" applyAlignment="1" applyProtection="1">
      <alignment horizontal="left" wrapText="1"/>
    </xf>
    <xf numFmtId="0" fontId="8" fillId="10" borderId="15" xfId="0" applyFont="1" applyFill="1" applyBorder="1" applyAlignment="1" applyProtection="1">
      <alignment horizontal="left" wrapText="1"/>
    </xf>
    <xf numFmtId="0" fontId="29" fillId="8" borderId="0" xfId="0" applyFont="1" applyFill="1" applyBorder="1"/>
    <xf numFmtId="0" fontId="30" fillId="7" borderId="8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8" borderId="4" xfId="0" applyFont="1" applyFill="1" applyBorder="1"/>
    <xf numFmtId="0" fontId="29" fillId="8" borderId="3" xfId="0" applyFont="1" applyFill="1" applyBorder="1"/>
    <xf numFmtId="0" fontId="27" fillId="8" borderId="3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4" borderId="8" xfId="0" applyFont="1" applyFill="1" applyBorder="1" applyAlignment="1" applyProtection="1">
      <alignment wrapText="1"/>
    </xf>
    <xf numFmtId="0" fontId="30" fillId="4" borderId="8" xfId="0" applyFont="1" applyFill="1" applyBorder="1" applyAlignment="1" applyProtection="1">
      <alignment wrapText="1"/>
    </xf>
    <xf numFmtId="0" fontId="27" fillId="8" borderId="27" xfId="0" applyFont="1" applyFill="1" applyBorder="1" applyAlignment="1" applyProtection="1">
      <alignment horizontal="left"/>
    </xf>
    <xf numFmtId="0" fontId="27" fillId="8" borderId="25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7" fillId="11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 applyProtection="1">
      <alignment horizontal="left"/>
    </xf>
    <xf numFmtId="0" fontId="25" fillId="12" borderId="18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/>
    </xf>
    <xf numFmtId="0" fontId="25" fillId="8" borderId="27" xfId="0" applyFont="1" applyFill="1" applyBorder="1" applyAlignment="1" applyProtection="1">
      <alignment horizontal="left" wrapText="1"/>
    </xf>
    <xf numFmtId="0" fontId="25" fillId="8" borderId="25" xfId="0" applyFont="1" applyFill="1" applyBorder="1" applyAlignment="1" applyProtection="1">
      <alignment horizontal="left" wrapText="1"/>
    </xf>
    <xf numFmtId="0" fontId="27" fillId="2" borderId="25" xfId="0" applyFont="1" applyFill="1" applyBorder="1" applyAlignment="1" applyProtection="1">
      <alignment horizontal="left"/>
    </xf>
    <xf numFmtId="0" fontId="27" fillId="11" borderId="25" xfId="0" applyFont="1" applyFill="1" applyBorder="1" applyAlignment="1" applyProtection="1">
      <alignment horizontal="left"/>
    </xf>
    <xf numFmtId="0" fontId="27" fillId="6" borderId="25" xfId="0" applyFont="1" applyFill="1" applyBorder="1" applyAlignment="1" applyProtection="1">
      <alignment horizontal="left"/>
    </xf>
    <xf numFmtId="0" fontId="25" fillId="12" borderId="2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 wrapText="1"/>
    </xf>
    <xf numFmtId="0" fontId="25" fillId="14" borderId="26" xfId="0" applyFont="1" applyFill="1" applyBorder="1" applyAlignment="1" applyProtection="1">
      <alignment horizontal="left"/>
    </xf>
    <xf numFmtId="0" fontId="25" fillId="5" borderId="26" xfId="0" applyFont="1" applyFill="1" applyBorder="1" applyAlignment="1" applyProtection="1">
      <alignment horizontal="left"/>
    </xf>
    <xf numFmtId="0" fontId="25" fillId="5" borderId="18" xfId="0" applyFont="1" applyFill="1" applyBorder="1" applyAlignment="1" applyProtection="1">
      <alignment horizontal="left"/>
    </xf>
    <xf numFmtId="3" fontId="25" fillId="12" borderId="18" xfId="0" applyNumberFormat="1" applyFont="1" applyFill="1" applyBorder="1" applyAlignment="1" applyProtection="1">
      <alignment horizontal="left"/>
    </xf>
    <xf numFmtId="0" fontId="25" fillId="0" borderId="24" xfId="0" applyFont="1" applyFill="1" applyBorder="1" applyAlignment="1" applyProtection="1">
      <alignment horizontal="left"/>
    </xf>
    <xf numFmtId="0" fontId="25" fillId="8" borderId="24" xfId="0" applyFont="1" applyFill="1" applyBorder="1" applyAlignment="1" applyProtection="1">
      <alignment horizontal="left" wrapText="1"/>
    </xf>
    <xf numFmtId="0" fontId="25" fillId="8" borderId="16" xfId="0" applyFont="1" applyFill="1" applyBorder="1" applyAlignment="1" applyProtection="1">
      <alignment horizontal="left" wrapText="1"/>
    </xf>
    <xf numFmtId="0" fontId="25" fillId="0" borderId="16" xfId="0" applyFont="1" applyFill="1" applyBorder="1" applyAlignment="1" applyProtection="1">
      <alignment horizontal="center" wrapText="1"/>
    </xf>
    <xf numFmtId="0" fontId="25" fillId="11" borderId="25" xfId="0" applyFont="1" applyFill="1" applyBorder="1" applyAlignment="1" applyProtection="1">
      <alignment horizontal="left"/>
    </xf>
    <xf numFmtId="0" fontId="25" fillId="6" borderId="16" xfId="0" applyFont="1" applyFill="1" applyBorder="1" applyAlignment="1" applyProtection="1">
      <alignment horizontal="left" wrapText="1"/>
    </xf>
    <xf numFmtId="0" fontId="25" fillId="12" borderId="16" xfId="0" applyFont="1" applyFill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 wrapText="1"/>
    </xf>
    <xf numFmtId="1" fontId="27" fillId="8" borderId="24" xfId="0" applyNumberFormat="1" applyFont="1" applyFill="1" applyBorder="1" applyAlignment="1">
      <alignment horizontal="left"/>
    </xf>
    <xf numFmtId="1" fontId="27" fillId="8" borderId="16" xfId="0" applyNumberFormat="1" applyFont="1" applyFill="1" applyBorder="1" applyAlignment="1">
      <alignment horizontal="left"/>
    </xf>
    <xf numFmtId="1" fontId="27" fillId="2" borderId="18" xfId="0" applyNumberFormat="1" applyFont="1" applyFill="1" applyBorder="1" applyAlignment="1">
      <alignment horizontal="left"/>
    </xf>
    <xf numFmtId="0" fontId="27" fillId="11" borderId="18" xfId="0" applyFont="1" applyFill="1" applyBorder="1" applyAlignment="1">
      <alignment horizontal="left"/>
    </xf>
    <xf numFmtId="0" fontId="27" fillId="6" borderId="26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horizontal="left"/>
    </xf>
    <xf numFmtId="0" fontId="27" fillId="7" borderId="27" xfId="0" applyFont="1" applyFill="1" applyBorder="1" applyAlignment="1" applyProtection="1">
      <alignment horizontal="left"/>
    </xf>
    <xf numFmtId="0" fontId="27" fillId="8" borderId="24" xfId="0" applyFont="1" applyFill="1" applyBorder="1" applyAlignment="1" applyProtection="1">
      <alignment horizontal="left"/>
    </xf>
    <xf numFmtId="0" fontId="27" fillId="8" borderId="16" xfId="0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left"/>
    </xf>
    <xf numFmtId="0" fontId="25" fillId="13" borderId="18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7" fillId="4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>
      <alignment horizontal="left"/>
    </xf>
    <xf numFmtId="0" fontId="27" fillId="13" borderId="18" xfId="0" applyFont="1" applyFill="1" applyBorder="1" applyAlignment="1">
      <alignment horizontal="left"/>
    </xf>
    <xf numFmtId="0" fontId="25" fillId="4" borderId="18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/>
    <xf numFmtId="0" fontId="25" fillId="8" borderId="16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/>
    </xf>
    <xf numFmtId="0" fontId="27" fillId="8" borderId="20" xfId="0" applyFont="1" applyFill="1" applyBorder="1" applyAlignment="1" applyProtection="1">
      <alignment vertical="top" wrapText="1"/>
      <protection locked="0"/>
    </xf>
    <xf numFmtId="0" fontId="27" fillId="8" borderId="16" xfId="0" applyFont="1" applyFill="1" applyBorder="1" applyAlignment="1">
      <alignment horizontal="left"/>
    </xf>
    <xf numFmtId="0" fontId="27" fillId="4" borderId="18" xfId="0" applyFont="1" applyFill="1" applyBorder="1" applyAlignment="1">
      <alignment horizontal="left"/>
    </xf>
    <xf numFmtId="0" fontId="27" fillId="8" borderId="24" xfId="0" applyFont="1" applyFill="1" applyBorder="1" applyAlignment="1">
      <alignment horizontal="left"/>
    </xf>
    <xf numFmtId="0" fontId="27" fillId="2" borderId="18" xfId="0" applyFont="1" applyFill="1" applyBorder="1" applyAlignment="1">
      <alignment horizontal="left"/>
    </xf>
    <xf numFmtId="0" fontId="25" fillId="8" borderId="16" xfId="0" applyFont="1" applyFill="1" applyBorder="1" applyAlignment="1">
      <alignment horizontal="left"/>
    </xf>
    <xf numFmtId="0" fontId="29" fillId="19" borderId="2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>
      <alignment horizontal="left"/>
    </xf>
    <xf numFmtId="0" fontId="27" fillId="11" borderId="1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/>
    <xf numFmtId="0" fontId="27" fillId="8" borderId="20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/>
    </xf>
    <xf numFmtId="0" fontId="29" fillId="2" borderId="26" xfId="0" applyFont="1" applyFill="1" applyBorder="1" applyAlignment="1" applyProtection="1">
      <alignment horizontal="left"/>
    </xf>
    <xf numFmtId="0" fontId="27" fillId="13" borderId="18" xfId="0" applyFont="1" applyFill="1" applyBorder="1" applyAlignment="1" applyProtection="1">
      <alignment horizontal="left" wrapText="1"/>
    </xf>
    <xf numFmtId="0" fontId="27" fillId="0" borderId="18" xfId="0" applyFont="1" applyFill="1" applyBorder="1" applyAlignment="1" applyProtection="1">
      <alignment horizontal="left"/>
    </xf>
    <xf numFmtId="0" fontId="29" fillId="19" borderId="26" xfId="0" applyFont="1" applyFill="1" applyBorder="1" applyAlignment="1" applyProtection="1">
      <alignment horizontal="center"/>
    </xf>
    <xf numFmtId="0" fontId="27" fillId="8" borderId="27" xfId="0" applyFont="1" applyFill="1" applyBorder="1" applyAlignment="1"/>
    <xf numFmtId="0" fontId="27" fillId="8" borderId="12" xfId="0" applyFont="1" applyFill="1" applyBorder="1" applyAlignment="1">
      <alignment horizontal="center" wrapText="1"/>
    </xf>
    <xf numFmtId="0" fontId="27" fillId="8" borderId="16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27" fillId="8" borderId="27" xfId="0" applyFont="1" applyFill="1" applyBorder="1" applyAlignment="1">
      <alignment wrapText="1"/>
    </xf>
    <xf numFmtId="0" fontId="27" fillId="8" borderId="12" xfId="0" applyFont="1" applyFill="1" applyBorder="1" applyAlignment="1">
      <alignment horizontal="left" wrapText="1"/>
    </xf>
    <xf numFmtId="0" fontId="27" fillId="8" borderId="16" xfId="0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5" fillId="13" borderId="18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5" fillId="4" borderId="18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/>
    </xf>
    <xf numFmtId="0" fontId="27" fillId="8" borderId="24" xfId="0" applyFont="1" applyFill="1" applyBorder="1"/>
    <xf numFmtId="0" fontId="27" fillId="8" borderId="16" xfId="0" applyFont="1" applyFill="1" applyBorder="1"/>
    <xf numFmtId="0" fontId="27" fillId="4" borderId="18" xfId="0" applyFont="1" applyFill="1" applyBorder="1"/>
    <xf numFmtId="0" fontId="27" fillId="8" borderId="24" xfId="0" applyFont="1" applyFill="1" applyBorder="1" applyAlignment="1">
      <alignment wrapText="1"/>
    </xf>
    <xf numFmtId="0" fontId="25" fillId="0" borderId="24" xfId="0" applyFont="1" applyBorder="1" applyAlignment="1">
      <alignment horizontal="left"/>
    </xf>
    <xf numFmtId="0" fontId="29" fillId="7" borderId="26" xfId="0" applyFont="1" applyFill="1" applyBorder="1"/>
    <xf numFmtId="0" fontId="27" fillId="3" borderId="18" xfId="0" applyFont="1" applyFill="1" applyBorder="1"/>
    <xf numFmtId="0" fontId="29" fillId="17" borderId="26" xfId="0" applyFont="1" applyFill="1" applyBorder="1"/>
    <xf numFmtId="0" fontId="32" fillId="8" borderId="24" xfId="0" applyFont="1" applyFill="1" applyBorder="1"/>
    <xf numFmtId="0" fontId="32" fillId="8" borderId="16" xfId="0" applyFont="1" applyFill="1" applyBorder="1"/>
    <xf numFmtId="0" fontId="32" fillId="3" borderId="18" xfId="0" applyFont="1" applyFill="1" applyBorder="1"/>
    <xf numFmtId="0" fontId="32" fillId="8" borderId="27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left"/>
    </xf>
    <xf numFmtId="0" fontId="32" fillId="4" borderId="18" xfId="0" applyFont="1" applyFill="1" applyBorder="1" applyAlignment="1">
      <alignment horizontal="left"/>
    </xf>
    <xf numFmtId="0" fontId="32" fillId="7" borderId="26" xfId="0" applyFont="1" applyFill="1" applyBorder="1" applyAlignment="1">
      <alignment horizontal="left"/>
    </xf>
    <xf numFmtId="0" fontId="32" fillId="8" borderId="24" xfId="0" applyFont="1" applyFill="1" applyBorder="1" applyAlignment="1">
      <alignment horizontal="left"/>
    </xf>
    <xf numFmtId="0" fontId="32" fillId="8" borderId="16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0" fontId="29" fillId="19" borderId="26" xfId="0" applyFont="1" applyFill="1" applyBorder="1"/>
    <xf numFmtId="0" fontId="32" fillId="4" borderId="18" xfId="0" applyFont="1" applyFill="1" applyBorder="1"/>
    <xf numFmtId="0" fontId="32" fillId="8" borderId="12" xfId="0" applyFont="1" applyFill="1" applyBorder="1"/>
    <xf numFmtId="0" fontId="29" fillId="10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>
      <alignment horizontal="center" wrapText="1"/>
    </xf>
    <xf numFmtId="0" fontId="27" fillId="8" borderId="12" xfId="0" applyFont="1" applyFill="1" applyBorder="1" applyAlignment="1" applyProtection="1">
      <alignment horizontal="left" wrapText="1"/>
    </xf>
    <xf numFmtId="0" fontId="27" fillId="8" borderId="16" xfId="0" applyFont="1" applyFill="1" applyBorder="1" applyAlignment="1" applyProtection="1">
      <alignment horizontal="left" wrapText="1"/>
    </xf>
    <xf numFmtId="0" fontId="27" fillId="2" borderId="18" xfId="0" applyFont="1" applyFill="1" applyBorder="1" applyAlignment="1" applyProtection="1">
      <alignment horizontal="left" wrapText="1"/>
    </xf>
    <xf numFmtId="0" fontId="27" fillId="11" borderId="18" xfId="0" applyFont="1" applyFill="1" applyBorder="1" applyAlignment="1" applyProtection="1">
      <alignment horizontal="left" wrapText="1"/>
    </xf>
    <xf numFmtId="0" fontId="29" fillId="10" borderId="18" xfId="0" applyFont="1" applyFill="1" applyBorder="1"/>
    <xf numFmtId="0" fontId="27" fillId="8" borderId="12" xfId="0" applyFont="1" applyFill="1" applyBorder="1" applyAlignment="1"/>
    <xf numFmtId="0" fontId="27" fillId="18" borderId="16" xfId="0" applyFont="1" applyFill="1" applyBorder="1" applyAlignment="1">
      <alignment wrapText="1"/>
    </xf>
    <xf numFmtId="0" fontId="27" fillId="3" borderId="18" xfId="0" applyFont="1" applyFill="1" applyBorder="1" applyAlignment="1">
      <alignment wrapText="1"/>
    </xf>
    <xf numFmtId="0" fontId="27" fillId="15" borderId="18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22" fillId="0" borderId="14" xfId="0" applyFont="1" applyBorder="1" applyAlignment="1">
      <alignment horizontal="center" vertical="center" wrapText="1"/>
    </xf>
    <xf numFmtId="2" fontId="27" fillId="8" borderId="29" xfId="0" applyNumberFormat="1" applyFont="1" applyFill="1" applyBorder="1" applyAlignment="1" applyProtection="1"/>
    <xf numFmtId="0" fontId="27" fillId="8" borderId="29" xfId="0" applyFont="1" applyFill="1" applyBorder="1" applyAlignment="1" applyProtection="1">
      <alignment wrapText="1"/>
    </xf>
    <xf numFmtId="0" fontId="25" fillId="0" borderId="18" xfId="0" applyFont="1" applyFill="1" applyBorder="1" applyAlignment="1">
      <alignment horizontal="left"/>
    </xf>
    <xf numFmtId="0" fontId="29" fillId="7" borderId="26" xfId="0" applyFont="1" applyFill="1" applyBorder="1" applyAlignment="1" applyProtection="1">
      <alignment horizontal="left"/>
    </xf>
    <xf numFmtId="0" fontId="8" fillId="9" borderId="28" xfId="0" applyFont="1" applyFill="1" applyBorder="1" applyAlignment="1" applyProtection="1">
      <alignment wrapText="1"/>
    </xf>
    <xf numFmtId="0" fontId="8" fillId="10" borderId="28" xfId="0" applyFont="1" applyFill="1" applyBorder="1" applyAlignment="1" applyProtection="1">
      <alignment wrapText="1"/>
    </xf>
    <xf numFmtId="0" fontId="7" fillId="7" borderId="3" xfId="0" applyFont="1" applyFill="1" applyBorder="1" applyAlignment="1" applyProtection="1">
      <alignment wrapText="1"/>
    </xf>
    <xf numFmtId="0" fontId="15" fillId="2" borderId="29" xfId="0" applyFont="1" applyFill="1" applyBorder="1" applyAlignment="1" applyProtection="1">
      <alignment wrapText="1"/>
    </xf>
    <xf numFmtId="0" fontId="7" fillId="11" borderId="29" xfId="0" applyFont="1" applyFill="1" applyBorder="1" applyAlignment="1" applyProtection="1">
      <alignment wrapText="1"/>
    </xf>
    <xf numFmtId="0" fontId="7" fillId="12" borderId="29" xfId="0" applyFont="1" applyFill="1" applyBorder="1" applyAlignment="1" applyProtection="1">
      <alignment wrapText="1"/>
    </xf>
    <xf numFmtId="0" fontId="5" fillId="0" borderId="29" xfId="0" applyFont="1" applyBorder="1" applyAlignment="1" applyProtection="1">
      <alignment wrapText="1"/>
    </xf>
    <xf numFmtId="0" fontId="7" fillId="7" borderId="29" xfId="0" applyFont="1" applyFill="1" applyBorder="1" applyAlignment="1" applyProtection="1">
      <alignment wrapText="1"/>
    </xf>
    <xf numFmtId="0" fontId="14" fillId="0" borderId="14" xfId="0" applyFont="1" applyBorder="1" applyAlignment="1">
      <alignment horizontal="center" vertical="center"/>
    </xf>
    <xf numFmtId="0" fontId="28" fillId="9" borderId="28" xfId="0" applyFont="1" applyFill="1" applyBorder="1" applyAlignment="1" applyProtection="1">
      <alignment wrapText="1"/>
    </xf>
    <xf numFmtId="0" fontId="25" fillId="4" borderId="29" xfId="0" applyFont="1" applyFill="1" applyBorder="1" applyAlignment="1" applyProtection="1">
      <alignment wrapText="1"/>
    </xf>
    <xf numFmtId="0" fontId="27" fillId="11" borderId="29" xfId="0" applyFont="1" applyFill="1" applyBorder="1" applyAlignment="1" applyProtection="1">
      <alignment wrapText="1"/>
    </xf>
    <xf numFmtId="0" fontId="27" fillId="6" borderId="29" xfId="0" applyFont="1" applyFill="1" applyBorder="1" applyAlignment="1" applyProtection="1">
      <alignment wrapText="1"/>
    </xf>
    <xf numFmtId="0" fontId="25" fillId="12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wrapText="1"/>
    </xf>
    <xf numFmtId="0" fontId="25" fillId="0" borderId="29" xfId="0" applyFont="1" applyFill="1" applyBorder="1" applyAlignment="1" applyProtection="1">
      <alignment wrapText="1"/>
    </xf>
    <xf numFmtId="0" fontId="27" fillId="8" borderId="29" xfId="0" applyFont="1" applyFill="1" applyBorder="1" applyAlignment="1" applyProtection="1">
      <alignment horizontal="left" wrapText="1"/>
    </xf>
    <xf numFmtId="0" fontId="25" fillId="13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horizontal="left" wrapText="1"/>
    </xf>
    <xf numFmtId="0" fontId="25" fillId="0" borderId="29" xfId="0" applyFont="1" applyBorder="1" applyAlignment="1" applyProtection="1">
      <alignment horizontal="left"/>
    </xf>
    <xf numFmtId="0" fontId="25" fillId="14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horizontal="left"/>
    </xf>
    <xf numFmtId="0" fontId="25" fillId="0" borderId="29" xfId="0" applyFont="1" applyFill="1" applyBorder="1" applyAlignment="1" applyProtection="1">
      <alignment horizontal="left"/>
    </xf>
    <xf numFmtId="0" fontId="25" fillId="12" borderId="29" xfId="0" applyFont="1" applyFill="1" applyBorder="1" applyAlignment="1" applyProtection="1">
      <alignment horizontal="left"/>
    </xf>
    <xf numFmtId="0" fontId="27" fillId="8" borderId="8" xfId="0" applyFont="1" applyFill="1" applyBorder="1" applyAlignment="1" applyProtection="1">
      <alignment horizontal="left" wrapText="1"/>
    </xf>
    <xf numFmtId="0" fontId="27" fillId="0" borderId="8" xfId="0" applyFont="1" applyFill="1" applyBorder="1" applyAlignment="1" applyProtection="1">
      <alignment wrapText="1"/>
    </xf>
    <xf numFmtId="0" fontId="27" fillId="6" borderId="8" xfId="0" applyFont="1" applyFill="1" applyBorder="1" applyAlignment="1" applyProtection="1">
      <alignment wrapText="1"/>
    </xf>
    <xf numFmtId="3" fontId="25" fillId="0" borderId="29" xfId="0" applyNumberFormat="1" applyFont="1" applyFill="1" applyBorder="1" applyAlignment="1" applyProtection="1">
      <alignment horizontal="left" wrapText="1"/>
    </xf>
    <xf numFmtId="2" fontId="25" fillId="2" borderId="29" xfId="0" applyNumberFormat="1" applyFont="1" applyFill="1" applyBorder="1" applyAlignment="1" applyProtection="1">
      <alignment wrapText="1"/>
    </xf>
    <xf numFmtId="0" fontId="27" fillId="11" borderId="29" xfId="0" applyFont="1" applyFill="1" applyBorder="1" applyAlignment="1">
      <alignment wrapText="1"/>
    </xf>
    <xf numFmtId="0" fontId="27" fillId="6" borderId="29" xfId="0" applyFont="1" applyFill="1" applyBorder="1" applyAlignment="1">
      <alignment wrapText="1"/>
    </xf>
    <xf numFmtId="0" fontId="27" fillId="8" borderId="8" xfId="0" applyFont="1" applyFill="1" applyBorder="1" applyAlignment="1" applyProtection="1">
      <alignment wrapText="1"/>
    </xf>
    <xf numFmtId="0" fontId="25" fillId="13" borderId="29" xfId="0" applyFont="1" applyFill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9" fillId="7" borderId="8" xfId="0" applyFont="1" applyFill="1" applyBorder="1" applyAlignment="1">
      <alignment wrapText="1"/>
    </xf>
    <xf numFmtId="0" fontId="29" fillId="7" borderId="29" xfId="0" applyFont="1" applyFill="1" applyBorder="1" applyAlignment="1" applyProtection="1">
      <alignment wrapText="1"/>
    </xf>
    <xf numFmtId="0" fontId="27" fillId="8" borderId="29" xfId="0" applyFont="1" applyFill="1" applyBorder="1"/>
    <xf numFmtId="0" fontId="25" fillId="2" borderId="29" xfId="0" applyFont="1" applyFill="1" applyBorder="1" applyAlignment="1" applyProtection="1">
      <alignment wrapText="1"/>
    </xf>
    <xf numFmtId="0" fontId="27" fillId="8" borderId="3" xfId="0" applyFont="1" applyFill="1" applyBorder="1" applyAlignment="1" applyProtection="1">
      <alignment vertical="top" wrapText="1"/>
      <protection locked="0"/>
    </xf>
    <xf numFmtId="0" fontId="27" fillId="8" borderId="5" xfId="0" applyFont="1" applyFill="1" applyBorder="1" applyAlignment="1">
      <alignment wrapText="1"/>
    </xf>
    <xf numFmtId="0" fontId="25" fillId="4" borderId="29" xfId="0" applyFont="1" applyFill="1" applyBorder="1" applyAlignment="1">
      <alignment wrapText="1"/>
    </xf>
    <xf numFmtId="0" fontId="27" fillId="8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>
      <alignment wrapText="1"/>
    </xf>
    <xf numFmtId="0" fontId="25" fillId="2" borderId="29" xfId="0" applyFont="1" applyFill="1" applyBorder="1" applyAlignment="1">
      <alignment wrapText="1"/>
    </xf>
    <xf numFmtId="0" fontId="23" fillId="8" borderId="29" xfId="0" applyFont="1" applyFill="1" applyBorder="1" applyAlignment="1">
      <alignment wrapText="1"/>
    </xf>
    <xf numFmtId="0" fontId="29" fillId="19" borderId="8" xfId="0" applyFont="1" applyFill="1" applyBorder="1" applyAlignment="1" applyProtection="1">
      <alignment wrapText="1"/>
    </xf>
    <xf numFmtId="0" fontId="29" fillId="7" borderId="8" xfId="0" applyFont="1" applyFill="1" applyBorder="1" applyAlignment="1" applyProtection="1">
      <alignment wrapText="1"/>
    </xf>
    <xf numFmtId="0" fontId="27" fillId="8" borderId="1" xfId="0" applyFont="1" applyFill="1" applyBorder="1" applyAlignment="1" applyProtection="1">
      <alignment wrapText="1"/>
    </xf>
    <xf numFmtId="0" fontId="27" fillId="11" borderId="3" xfId="0" applyFont="1" applyFill="1" applyBorder="1" applyAlignment="1" applyProtection="1">
      <alignment wrapText="1"/>
    </xf>
    <xf numFmtId="0" fontId="27" fillId="8" borderId="4" xfId="0" applyFont="1" applyFill="1" applyBorder="1" applyAlignment="1">
      <alignment wrapText="1"/>
    </xf>
    <xf numFmtId="0" fontId="30" fillId="4" borderId="29" xfId="0" applyFont="1" applyFill="1" applyBorder="1" applyAlignment="1" applyProtection="1">
      <alignment wrapText="1"/>
    </xf>
    <xf numFmtId="0" fontId="29" fillId="19" borderId="8" xfId="0" applyFont="1" applyFill="1" applyBorder="1" applyAlignment="1" applyProtection="1">
      <alignment horizontal="center" wrapText="1"/>
    </xf>
    <xf numFmtId="0" fontId="25" fillId="13" borderId="29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7" fillId="2" borderId="29" xfId="0" applyFont="1" applyFill="1" applyBorder="1" applyAlignment="1">
      <alignment wrapText="1"/>
    </xf>
    <xf numFmtId="0" fontId="27" fillId="13" borderId="29" xfId="0" applyFont="1" applyFill="1" applyBorder="1" applyAlignment="1">
      <alignment wrapText="1"/>
    </xf>
    <xf numFmtId="0" fontId="27" fillId="8" borderId="8" xfId="0" applyFont="1" applyFill="1" applyBorder="1" applyAlignment="1">
      <alignment horizontal="left" wrapText="1"/>
    </xf>
    <xf numFmtId="0" fontId="27" fillId="4" borderId="29" xfId="0" applyFont="1" applyFill="1" applyBorder="1" applyAlignment="1">
      <alignment horizontal="left" wrapText="1"/>
    </xf>
    <xf numFmtId="0" fontId="27" fillId="6" borderId="29" xfId="0" applyFont="1" applyFill="1" applyBorder="1" applyAlignment="1">
      <alignment horizontal="left" wrapText="1"/>
    </xf>
    <xf numFmtId="0" fontId="25" fillId="4" borderId="29" xfId="0" applyFont="1" applyFill="1" applyBorder="1" applyAlignment="1">
      <alignment horizontal="left" wrapText="1"/>
    </xf>
    <xf numFmtId="0" fontId="29" fillId="19" borderId="8" xfId="0" applyFont="1" applyFill="1" applyBorder="1" applyAlignment="1">
      <alignment horizontal="center" wrapText="1"/>
    </xf>
    <xf numFmtId="0" fontId="29" fillId="8" borderId="29" xfId="0" applyFont="1" applyFill="1" applyBorder="1"/>
    <xf numFmtId="0" fontId="27" fillId="4" borderId="29" xfId="0" applyFont="1" applyFill="1" applyBorder="1" applyAlignment="1">
      <alignment wrapText="1"/>
    </xf>
    <xf numFmtId="0" fontId="29" fillId="8" borderId="29" xfId="0" applyFont="1" applyFill="1" applyBorder="1" applyAlignment="1">
      <alignment vertical="top" wrapText="1"/>
    </xf>
    <xf numFmtId="0" fontId="27" fillId="8" borderId="29" xfId="0" applyFont="1" applyFill="1" applyBorder="1" applyAlignment="1"/>
    <xf numFmtId="0" fontId="25" fillId="0" borderId="4" xfId="0" applyFont="1" applyBorder="1" applyAlignment="1">
      <alignment wrapText="1"/>
    </xf>
    <xf numFmtId="0" fontId="27" fillId="2" borderId="29" xfId="0" applyFont="1" applyFill="1" applyBorder="1" applyAlignment="1" applyProtection="1">
      <alignment wrapText="1"/>
    </xf>
    <xf numFmtId="0" fontId="25" fillId="13" borderId="29" xfId="0" applyFont="1" applyFill="1" applyBorder="1"/>
    <xf numFmtId="0" fontId="25" fillId="0" borderId="29" xfId="0" applyFont="1" applyBorder="1"/>
    <xf numFmtId="0" fontId="27" fillId="3" borderId="29" xfId="0" applyFont="1" applyFill="1" applyBorder="1" applyAlignment="1">
      <alignment wrapText="1"/>
    </xf>
    <xf numFmtId="0" fontId="25" fillId="0" borderId="29" xfId="0" applyFont="1" applyBorder="1" applyAlignment="1">
      <alignment horizontal="left" wrapText="1"/>
    </xf>
    <xf numFmtId="0" fontId="30" fillId="17" borderId="8" xfId="0" applyFont="1" applyFill="1" applyBorder="1" applyAlignment="1">
      <alignment wrapText="1"/>
    </xf>
    <xf numFmtId="0" fontId="32" fillId="8" borderId="29" xfId="0" applyFont="1" applyFill="1" applyBorder="1" applyAlignment="1">
      <alignment horizontal="left" wrapText="1"/>
    </xf>
    <xf numFmtId="0" fontId="32" fillId="8" borderId="29" xfId="0" applyFont="1" applyFill="1" applyBorder="1" applyAlignment="1">
      <alignment wrapText="1"/>
    </xf>
    <xf numFmtId="0" fontId="32" fillId="3" borderId="29" xfId="0" applyFont="1" applyFill="1" applyBorder="1" applyAlignment="1">
      <alignment wrapText="1"/>
    </xf>
    <xf numFmtId="0" fontId="32" fillId="8" borderId="29" xfId="0" applyFont="1" applyFill="1" applyBorder="1"/>
    <xf numFmtId="0" fontId="33" fillId="3" borderId="29" xfId="0" applyFont="1" applyFill="1" applyBorder="1" applyAlignment="1">
      <alignment wrapText="1"/>
    </xf>
    <xf numFmtId="0" fontId="32" fillId="4" borderId="29" xfId="0" applyFont="1" applyFill="1" applyBorder="1" applyAlignment="1">
      <alignment wrapText="1"/>
    </xf>
    <xf numFmtId="0" fontId="32" fillId="7" borderId="8" xfId="0" applyFont="1" applyFill="1" applyBorder="1" applyAlignment="1">
      <alignment wrapText="1"/>
    </xf>
    <xf numFmtId="0" fontId="29" fillId="19" borderId="8" xfId="0" applyFont="1" applyFill="1" applyBorder="1" applyAlignment="1">
      <alignment wrapText="1"/>
    </xf>
    <xf numFmtId="0" fontId="33" fillId="4" borderId="29" xfId="0" applyFont="1" applyFill="1" applyBorder="1" applyAlignment="1">
      <alignment wrapText="1"/>
    </xf>
    <xf numFmtId="0" fontId="27" fillId="10" borderId="29" xfId="0" applyFont="1" applyFill="1" applyBorder="1" applyAlignment="1" applyProtection="1">
      <alignment wrapText="1"/>
    </xf>
    <xf numFmtId="0" fontId="29" fillId="7" borderId="1" xfId="0" applyFont="1" applyFill="1" applyBorder="1" applyAlignment="1" applyProtection="1">
      <alignment wrapText="1"/>
    </xf>
    <xf numFmtId="0" fontId="29" fillId="8" borderId="3" xfId="0" applyFont="1" applyFill="1" applyBorder="1" applyAlignment="1">
      <alignment wrapText="1"/>
    </xf>
    <xf numFmtId="0" fontId="27" fillId="4" borderId="29" xfId="0" applyFont="1" applyFill="1" applyBorder="1" applyAlignment="1" applyProtection="1">
      <alignment wrapText="1"/>
    </xf>
    <xf numFmtId="0" fontId="29" fillId="10" borderId="29" xfId="0" applyFont="1" applyFill="1" applyBorder="1" applyAlignment="1">
      <alignment wrapText="1"/>
    </xf>
    <xf numFmtId="0" fontId="30" fillId="17" borderId="1" xfId="0" applyFont="1" applyFill="1" applyBorder="1" applyAlignment="1">
      <alignment wrapText="1"/>
    </xf>
    <xf numFmtId="0" fontId="27" fillId="8" borderId="3" xfId="0" applyFont="1" applyFill="1" applyBorder="1" applyAlignment="1"/>
    <xf numFmtId="0" fontId="27" fillId="18" borderId="3" xfId="0" applyFont="1" applyFill="1" applyBorder="1" applyAlignment="1">
      <alignment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</xf>
    <xf numFmtId="0" fontId="26" fillId="10" borderId="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>
      <alignment wrapText="1"/>
    </xf>
    <xf numFmtId="0" fontId="27" fillId="22" borderId="18" xfId="0" applyFont="1" applyFill="1" applyBorder="1"/>
    <xf numFmtId="0" fontId="27" fillId="22" borderId="29" xfId="0" applyFont="1" applyFill="1" applyBorder="1" applyAlignment="1">
      <alignment wrapText="1"/>
    </xf>
    <xf numFmtId="0" fontId="27" fillId="0" borderId="28" xfId="0" applyFont="1" applyBorder="1" applyAlignment="1" applyProtection="1">
      <alignment horizontal="center"/>
    </xf>
    <xf numFmtId="0" fontId="14" fillId="0" borderId="14" xfId="0" applyFont="1" applyBorder="1" applyAlignment="1">
      <alignment horizontal="center"/>
    </xf>
    <xf numFmtId="3" fontId="22" fillId="10" borderId="14" xfId="0" applyNumberFormat="1" applyFont="1" applyFill="1" applyBorder="1" applyAlignment="1"/>
    <xf numFmtId="0" fontId="29" fillId="8" borderId="29" xfId="0" applyFont="1" applyFill="1" applyBorder="1" applyAlignment="1">
      <alignment wrapText="1"/>
    </xf>
    <xf numFmtId="0" fontId="25" fillId="0" borderId="33" xfId="0" applyFont="1" applyBorder="1" applyAlignment="1">
      <alignment horizontal="left"/>
    </xf>
    <xf numFmtId="0" fontId="27" fillId="8" borderId="0" xfId="0" applyFont="1" applyFill="1" applyBorder="1" applyAlignment="1">
      <alignment wrapText="1"/>
    </xf>
    <xf numFmtId="0" fontId="25" fillId="0" borderId="33" xfId="0" applyFont="1" applyFill="1" applyBorder="1" applyAlignment="1">
      <alignment horizontal="left"/>
    </xf>
    <xf numFmtId="0" fontId="29" fillId="8" borderId="34" xfId="0" applyFont="1" applyFill="1" applyBorder="1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37" xfId="0" applyFont="1" applyBorder="1"/>
    <xf numFmtId="0" fontId="5" fillId="0" borderId="32" xfId="0" applyFont="1" applyBorder="1"/>
    <xf numFmtId="0" fontId="27" fillId="8" borderId="38" xfId="0" applyFont="1" applyFill="1" applyBorder="1" applyAlignment="1" applyProtection="1">
      <alignment horizontal="left"/>
    </xf>
    <xf numFmtId="0" fontId="25" fillId="0" borderId="33" xfId="0" applyFont="1" applyBorder="1" applyAlignment="1" applyProtection="1">
      <alignment horizontal="left"/>
    </xf>
    <xf numFmtId="0" fontId="25" fillId="0" borderId="8" xfId="0" applyFont="1" applyBorder="1" applyAlignment="1" applyProtection="1">
      <alignment wrapText="1"/>
    </xf>
    <xf numFmtId="0" fontId="25" fillId="4" borderId="33" xfId="0" applyFont="1" applyFill="1" applyBorder="1" applyAlignment="1">
      <alignment horizontal="left"/>
    </xf>
    <xf numFmtId="0" fontId="25" fillId="0" borderId="36" xfId="0" applyFont="1" applyBorder="1" applyAlignment="1">
      <alignment horizontal="left"/>
    </xf>
    <xf numFmtId="0" fontId="25" fillId="0" borderId="34" xfId="0" applyFont="1" applyBorder="1" applyAlignment="1">
      <alignment horizontal="left"/>
    </xf>
    <xf numFmtId="0" fontId="25" fillId="0" borderId="34" xfId="0" applyFont="1" applyBorder="1" applyAlignment="1">
      <alignment wrapText="1"/>
    </xf>
    <xf numFmtId="0" fontId="27" fillId="23" borderId="34" xfId="0" applyFont="1" applyFill="1" applyBorder="1" applyAlignment="1">
      <alignment horizontal="left"/>
    </xf>
    <xf numFmtId="0" fontId="27" fillId="23" borderId="34" xfId="0" applyFont="1" applyFill="1" applyBorder="1" applyAlignment="1">
      <alignment wrapText="1"/>
    </xf>
    <xf numFmtId="0" fontId="25" fillId="12" borderId="34" xfId="0" applyFont="1" applyFill="1" applyBorder="1" applyAlignment="1">
      <alignment horizontal="left"/>
    </xf>
    <xf numFmtId="0" fontId="25" fillId="12" borderId="34" xfId="0" applyFont="1" applyFill="1" applyBorder="1" applyAlignment="1">
      <alignment wrapText="1"/>
    </xf>
    <xf numFmtId="0" fontId="27" fillId="11" borderId="34" xfId="0" applyFont="1" applyFill="1" applyBorder="1" applyAlignment="1">
      <alignment horizontal="left"/>
    </xf>
    <xf numFmtId="0" fontId="27" fillId="11" borderId="34" xfId="0" applyFont="1" applyFill="1" applyBorder="1" applyAlignment="1">
      <alignment wrapText="1"/>
    </xf>
    <xf numFmtId="0" fontId="27" fillId="12" borderId="34" xfId="0" applyFont="1" applyFill="1" applyBorder="1" applyAlignment="1">
      <alignment horizontal="left"/>
    </xf>
    <xf numFmtId="0" fontId="27" fillId="6" borderId="34" xfId="0" applyFont="1" applyFill="1" applyBorder="1" applyAlignment="1">
      <alignment horizontal="left"/>
    </xf>
    <xf numFmtId="0" fontId="27" fillId="6" borderId="34" xfId="0" applyFont="1" applyFill="1" applyBorder="1" applyAlignment="1">
      <alignment wrapText="1"/>
    </xf>
    <xf numFmtId="0" fontId="0" fillId="0" borderId="0" xfId="0" applyAlignment="1"/>
    <xf numFmtId="0" fontId="25" fillId="4" borderId="34" xfId="0" applyFont="1" applyFill="1" applyBorder="1" applyAlignment="1">
      <alignment horizontal="left"/>
    </xf>
    <xf numFmtId="0" fontId="7" fillId="8" borderId="34" xfId="0" applyFont="1" applyFill="1" applyBorder="1" applyAlignment="1" applyProtection="1">
      <alignment wrapText="1"/>
    </xf>
    <xf numFmtId="0" fontId="13" fillId="2" borderId="34" xfId="0" applyFont="1" applyFill="1" applyBorder="1" applyAlignment="1" applyProtection="1">
      <alignment wrapText="1"/>
    </xf>
    <xf numFmtId="0" fontId="7" fillId="11" borderId="34" xfId="0" applyFont="1" applyFill="1" applyBorder="1" applyAlignment="1" applyProtection="1">
      <alignment wrapText="1"/>
    </xf>
    <xf numFmtId="0" fontId="7" fillId="12" borderId="34" xfId="0" applyFont="1" applyFill="1" applyBorder="1" applyAlignment="1" applyProtection="1">
      <alignment wrapText="1"/>
    </xf>
    <xf numFmtId="3" fontId="0" fillId="0" borderId="34" xfId="0" applyNumberFormat="1" applyBorder="1"/>
    <xf numFmtId="0" fontId="5" fillId="0" borderId="36" xfId="0" applyFont="1" applyBorder="1" applyAlignment="1" applyProtection="1">
      <alignment horizontal="left" wrapText="1"/>
    </xf>
    <xf numFmtId="0" fontId="5" fillId="0" borderId="4" xfId="0" applyFont="1" applyBorder="1" applyAlignment="1" applyProtection="1">
      <alignment wrapText="1"/>
    </xf>
    <xf numFmtId="0" fontId="7" fillId="8" borderId="34" xfId="0" applyFont="1" applyFill="1" applyBorder="1" applyAlignment="1" applyProtection="1">
      <alignment horizontal="left" wrapText="1"/>
    </xf>
    <xf numFmtId="0" fontId="6" fillId="0" borderId="34" xfId="0" applyFont="1" applyFill="1" applyBorder="1" applyAlignment="1" applyProtection="1">
      <alignment horizontal="left"/>
    </xf>
    <xf numFmtId="0" fontId="6" fillId="0" borderId="34" xfId="0" applyFont="1" applyBorder="1" applyAlignment="1">
      <alignment wrapText="1"/>
    </xf>
    <xf numFmtId="3" fontId="6" fillId="0" borderId="34" xfId="0" applyNumberFormat="1" applyFont="1" applyFill="1" applyBorder="1" applyAlignment="1" applyProtection="1">
      <alignment horizontal="right"/>
    </xf>
    <xf numFmtId="0" fontId="19" fillId="20" borderId="40" xfId="0" applyFont="1" applyFill="1" applyBorder="1" applyAlignment="1" applyProtection="1">
      <alignment horizontal="left"/>
    </xf>
    <xf numFmtId="0" fontId="19" fillId="20" borderId="41" xfId="0" applyFont="1" applyFill="1" applyBorder="1" applyAlignment="1" applyProtection="1">
      <alignment wrapText="1"/>
    </xf>
    <xf numFmtId="3" fontId="19" fillId="20" borderId="42" xfId="0" applyNumberFormat="1" applyFont="1" applyFill="1" applyBorder="1" applyAlignment="1" applyProtection="1">
      <alignment horizontal="right"/>
    </xf>
    <xf numFmtId="0" fontId="5" fillId="0" borderId="34" xfId="0" applyFont="1" applyBorder="1" applyAlignment="1">
      <alignment wrapText="1"/>
    </xf>
    <xf numFmtId="0" fontId="1" fillId="0" borderId="34" xfId="0" applyFont="1" applyBorder="1" applyAlignment="1">
      <alignment horizontal="left"/>
    </xf>
    <xf numFmtId="0" fontId="11" fillId="7" borderId="34" xfId="0" applyFont="1" applyFill="1" applyBorder="1" applyAlignment="1" applyProtection="1">
      <alignment horizontal="left"/>
    </xf>
    <xf numFmtId="0" fontId="14" fillId="7" borderId="34" xfId="0" applyFont="1" applyFill="1" applyBorder="1" applyAlignment="1">
      <alignment wrapText="1"/>
    </xf>
    <xf numFmtId="3" fontId="11" fillId="7" borderId="34" xfId="0" applyNumberFormat="1" applyFont="1" applyFill="1" applyBorder="1"/>
    <xf numFmtId="0" fontId="1" fillId="0" borderId="0" xfId="0" applyFont="1" applyFill="1"/>
    <xf numFmtId="0" fontId="6" fillId="0" borderId="34" xfId="0" applyFont="1" applyFill="1" applyBorder="1" applyAlignment="1"/>
    <xf numFmtId="0" fontId="16" fillId="0" borderId="3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/>
    </xf>
    <xf numFmtId="3" fontId="11" fillId="0" borderId="34" xfId="0" applyNumberFormat="1" applyFont="1" applyBorder="1"/>
    <xf numFmtId="3" fontId="6" fillId="0" borderId="34" xfId="0" applyNumberFormat="1" applyFont="1" applyFill="1" applyBorder="1" applyAlignment="1"/>
    <xf numFmtId="0" fontId="6" fillId="0" borderId="34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8" borderId="34" xfId="0" applyFont="1" applyFill="1" applyBorder="1" applyAlignment="1" applyProtection="1">
      <alignment horizontal="left" wrapText="1"/>
    </xf>
    <xf numFmtId="0" fontId="7" fillId="2" borderId="34" xfId="0" applyFont="1" applyFill="1" applyBorder="1" applyAlignment="1" applyProtection="1">
      <alignment horizontal="left" wrapText="1"/>
    </xf>
    <xf numFmtId="0" fontId="7" fillId="11" borderId="34" xfId="0" applyFont="1" applyFill="1" applyBorder="1" applyAlignment="1" applyProtection="1">
      <alignment horizontal="left" wrapText="1"/>
    </xf>
    <xf numFmtId="0" fontId="7" fillId="12" borderId="34" xfId="0" applyFont="1" applyFill="1" applyBorder="1" applyAlignment="1" applyProtection="1">
      <alignment horizontal="left" wrapText="1"/>
    </xf>
    <xf numFmtId="0" fontId="5" fillId="0" borderId="34" xfId="0" applyFont="1" applyBorder="1" applyAlignment="1" applyProtection="1">
      <alignment horizontal="left" wrapText="1"/>
    </xf>
    <xf numFmtId="0" fontId="5" fillId="0" borderId="34" xfId="0" applyFont="1" applyBorder="1" applyAlignment="1" applyProtection="1">
      <alignment wrapText="1"/>
    </xf>
    <xf numFmtId="0" fontId="19" fillId="20" borderId="40" xfId="0" applyFont="1" applyFill="1" applyBorder="1" applyAlignment="1" applyProtection="1">
      <alignment horizontal="left" vertical="top"/>
    </xf>
    <xf numFmtId="0" fontId="19" fillId="21" borderId="41" xfId="0" applyFont="1" applyFill="1" applyBorder="1" applyAlignment="1" applyProtection="1">
      <alignment wrapText="1"/>
    </xf>
    <xf numFmtId="3" fontId="20" fillId="20" borderId="42" xfId="0" applyNumberFormat="1" applyFont="1" applyFill="1" applyBorder="1" applyProtection="1"/>
    <xf numFmtId="0" fontId="0" fillId="7" borderId="29" xfId="0" applyFill="1" applyBorder="1" applyAlignment="1">
      <alignment horizontal="left"/>
    </xf>
    <xf numFmtId="0" fontId="6" fillId="7" borderId="34" xfId="0" applyFont="1" applyFill="1" applyBorder="1" applyAlignment="1">
      <alignment wrapText="1"/>
    </xf>
    <xf numFmtId="3" fontId="6" fillId="7" borderId="39" xfId="0" applyNumberFormat="1" applyFont="1" applyFill="1" applyBorder="1" applyAlignment="1">
      <alignment wrapText="1"/>
    </xf>
    <xf numFmtId="0" fontId="0" fillId="4" borderId="29" xfId="0" applyFill="1" applyBorder="1" applyAlignment="1">
      <alignment horizontal="left"/>
    </xf>
    <xf numFmtId="0" fontId="6" fillId="4" borderId="34" xfId="0" applyFont="1" applyFill="1" applyBorder="1" applyAlignment="1">
      <alignment wrapText="1"/>
    </xf>
    <xf numFmtId="3" fontId="6" fillId="4" borderId="39" xfId="0" applyNumberFormat="1" applyFont="1" applyFill="1" applyBorder="1" applyAlignment="1">
      <alignment wrapText="1"/>
    </xf>
    <xf numFmtId="0" fontId="27" fillId="11" borderId="33" xfId="0" applyFont="1" applyFill="1" applyBorder="1" applyAlignment="1">
      <alignment horizontal="left"/>
    </xf>
    <xf numFmtId="0" fontId="27" fillId="8" borderId="36" xfId="0" applyFont="1" applyFill="1" applyBorder="1" applyAlignment="1">
      <alignment horizontal="left"/>
    </xf>
    <xf numFmtId="0" fontId="25" fillId="8" borderId="31" xfId="0" applyFont="1" applyFill="1" applyBorder="1" applyAlignment="1">
      <alignment horizontal="left"/>
    </xf>
    <xf numFmtId="0" fontId="27" fillId="4" borderId="33" xfId="0" applyFont="1" applyFill="1" applyBorder="1" applyAlignment="1">
      <alignment horizontal="left"/>
    </xf>
    <xf numFmtId="0" fontId="27" fillId="6" borderId="33" xfId="0" applyFont="1" applyFill="1" applyBorder="1" applyAlignment="1" applyProtection="1">
      <alignment horizontal="left"/>
    </xf>
    <xf numFmtId="0" fontId="25" fillId="13" borderId="33" xfId="0" applyFont="1" applyFill="1" applyBorder="1" applyAlignment="1">
      <alignment horizontal="left"/>
    </xf>
    <xf numFmtId="10" fontId="26" fillId="9" borderId="14" xfId="2" applyNumberFormat="1" applyFont="1" applyFill="1" applyBorder="1" applyAlignment="1" applyProtection="1">
      <alignment horizontal="right" wrapText="1"/>
    </xf>
    <xf numFmtId="10" fontId="26" fillId="10" borderId="14" xfId="2" applyNumberFormat="1" applyFont="1" applyFill="1" applyBorder="1" applyAlignment="1" applyProtection="1">
      <alignment horizontal="right" wrapText="1"/>
    </xf>
    <xf numFmtId="10" fontId="0" fillId="0" borderId="34" xfId="0" applyNumberFormat="1" applyBorder="1"/>
    <xf numFmtId="0" fontId="11" fillId="0" borderId="0" xfId="0" applyFont="1" applyBorder="1" applyAlignment="1"/>
    <xf numFmtId="0" fontId="16" fillId="0" borderId="34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/>
    </xf>
    <xf numFmtId="3" fontId="11" fillId="0" borderId="34" xfId="0" applyNumberFormat="1" applyFon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1" fillId="0" borderId="34" xfId="0" applyFont="1" applyBorder="1" applyAlignment="1">
      <alignment horizontal="center" wrapText="1"/>
    </xf>
    <xf numFmtId="0" fontId="11" fillId="0" borderId="34" xfId="0" applyFont="1" applyBorder="1" applyAlignment="1">
      <alignment horizontal="center"/>
    </xf>
    <xf numFmtId="0" fontId="12" fillId="4" borderId="3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Protection="1"/>
    <xf numFmtId="0" fontId="1" fillId="4" borderId="7" xfId="0" applyFont="1" applyFill="1" applyBorder="1" applyAlignment="1" applyProtection="1">
      <alignment wrapText="1"/>
    </xf>
    <xf numFmtId="0" fontId="19" fillId="20" borderId="21" xfId="0" applyFont="1" applyFill="1" applyBorder="1" applyAlignment="1" applyProtection="1">
      <alignment horizontal="left"/>
    </xf>
    <xf numFmtId="0" fontId="19" fillId="20" borderId="22" xfId="0" applyFont="1" applyFill="1" applyBorder="1" applyAlignment="1" applyProtection="1">
      <alignment wrapText="1"/>
    </xf>
    <xf numFmtId="3" fontId="19" fillId="20" borderId="23" xfId="0" applyNumberFormat="1" applyFont="1" applyFill="1" applyBorder="1" applyAlignment="1" applyProtection="1">
      <alignment horizontal="right"/>
    </xf>
    <xf numFmtId="0" fontId="6" fillId="0" borderId="34" xfId="0" applyFont="1" applyBorder="1" applyAlignment="1" applyProtection="1">
      <alignment horizontal="left"/>
    </xf>
    <xf numFmtId="0" fontId="6" fillId="0" borderId="34" xfId="0" applyFont="1" applyBorder="1" applyAlignment="1" applyProtection="1">
      <alignment wrapText="1"/>
    </xf>
    <xf numFmtId="0" fontId="14" fillId="0" borderId="28" xfId="0" applyFont="1" applyBorder="1" applyAlignment="1" applyProtection="1">
      <alignment horizontal="center"/>
    </xf>
    <xf numFmtId="0" fontId="1" fillId="0" borderId="0" xfId="5" applyFill="1" applyBorder="1" applyAlignment="1"/>
    <xf numFmtId="0" fontId="3" fillId="0" borderId="0" xfId="5" applyFont="1" applyAlignment="1"/>
    <xf numFmtId="0" fontId="26" fillId="0" borderId="28" xfId="0" applyFont="1" applyBorder="1" applyAlignment="1">
      <alignment horizontal="center" vertical="center" wrapText="1"/>
    </xf>
    <xf numFmtId="0" fontId="27" fillId="8" borderId="24" xfId="0" applyFont="1" applyFill="1" applyBorder="1" applyAlignment="1">
      <alignment horizontal="left" wrapText="1"/>
    </xf>
    <xf numFmtId="0" fontId="29" fillId="7" borderId="34" xfId="0" applyFont="1" applyFill="1" applyBorder="1" applyAlignment="1" applyProtection="1">
      <alignment horizontal="left"/>
    </xf>
    <xf numFmtId="0" fontId="27" fillId="2" borderId="34" xfId="0" applyFont="1" applyFill="1" applyBorder="1" applyAlignment="1" applyProtection="1">
      <alignment horizontal="left"/>
    </xf>
    <xf numFmtId="3" fontId="0" fillId="0" borderId="0" xfId="0" applyNumberFormat="1" applyBorder="1" applyAlignment="1">
      <alignment vertical="center"/>
    </xf>
    <xf numFmtId="164" fontId="6" fillId="0" borderId="34" xfId="0" applyNumberFormat="1" applyFont="1" applyBorder="1" applyAlignment="1" applyProtection="1">
      <alignment wrapText="1"/>
    </xf>
    <xf numFmtId="1" fontId="6" fillId="0" borderId="34" xfId="0" applyNumberFormat="1" applyFont="1" applyBorder="1" applyAlignment="1" applyProtection="1">
      <alignment horizontal="left"/>
    </xf>
    <xf numFmtId="3" fontId="11" fillId="7" borderId="19" xfId="0" applyNumberFormat="1" applyFont="1" applyFill="1" applyBorder="1" applyProtection="1"/>
    <xf numFmtId="0" fontId="0" fillId="0" borderId="34" xfId="0" applyFill="1" applyBorder="1"/>
    <xf numFmtId="0" fontId="11" fillId="0" borderId="29" xfId="0" applyFont="1" applyBorder="1"/>
    <xf numFmtId="0" fontId="11" fillId="0" borderId="29" xfId="0" applyFont="1" applyFill="1" applyBorder="1"/>
    <xf numFmtId="0" fontId="11" fillId="0" borderId="34" xfId="0" applyFont="1" applyBorder="1" applyAlignment="1">
      <alignment horizontal="left"/>
    </xf>
    <xf numFmtId="3" fontId="14" fillId="0" borderId="34" xfId="0" applyNumberFormat="1" applyFont="1" applyBorder="1" applyAlignment="1">
      <alignment horizontal="right"/>
    </xf>
    <xf numFmtId="0" fontId="11" fillId="0" borderId="34" xfId="0" applyFont="1" applyBorder="1"/>
    <xf numFmtId="0" fontId="11" fillId="0" borderId="34" xfId="0" applyFont="1" applyBorder="1" applyAlignment="1">
      <alignment horizontal="left" wrapText="1"/>
    </xf>
    <xf numFmtId="0" fontId="11" fillId="0" borderId="34" xfId="0" applyFont="1" applyFill="1" applyBorder="1" applyAlignment="1"/>
    <xf numFmtId="3" fontId="11" fillId="0" borderId="34" xfId="0" applyNumberFormat="1" applyFont="1" applyFill="1" applyBorder="1" applyAlignment="1"/>
    <xf numFmtId="0" fontId="11" fillId="0" borderId="34" xfId="0" applyFont="1" applyBorder="1" applyAlignment="1">
      <alignment horizontal="center" vertical="center" wrapText="1"/>
    </xf>
    <xf numFmtId="0" fontId="27" fillId="8" borderId="36" xfId="0" applyFont="1" applyFill="1" applyBorder="1" applyAlignment="1">
      <alignment horizontal="left" wrapText="1"/>
    </xf>
    <xf numFmtId="0" fontId="24" fillId="8" borderId="29" xfId="0" applyFont="1" applyFill="1" applyBorder="1" applyAlignment="1">
      <alignment wrapText="1"/>
    </xf>
    <xf numFmtId="10" fontId="22" fillId="0" borderId="11" xfId="0" applyNumberFormat="1" applyFont="1" applyBorder="1" applyAlignment="1" applyProtection="1">
      <alignment horizontal="right"/>
    </xf>
    <xf numFmtId="10" fontId="19" fillId="20" borderId="11" xfId="0" applyNumberFormat="1" applyFont="1" applyFill="1" applyBorder="1" applyAlignment="1" applyProtection="1">
      <alignment horizontal="right"/>
    </xf>
    <xf numFmtId="10" fontId="4" fillId="7" borderId="6" xfId="0" applyNumberFormat="1" applyFont="1" applyFill="1" applyBorder="1" applyAlignment="1" applyProtection="1">
      <alignment horizontal="right"/>
    </xf>
    <xf numFmtId="10" fontId="6" fillId="0" borderId="2" xfId="0" applyNumberFormat="1" applyFont="1" applyFill="1" applyBorder="1" applyAlignment="1" applyProtection="1">
      <alignment horizontal="right"/>
    </xf>
    <xf numFmtId="10" fontId="4" fillId="7" borderId="2" xfId="0" applyNumberFormat="1" applyFont="1" applyFill="1" applyBorder="1" applyAlignment="1" applyProtection="1">
      <alignment horizontal="right"/>
    </xf>
    <xf numFmtId="10" fontId="11" fillId="7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right"/>
    </xf>
    <xf numFmtId="10" fontId="4" fillId="7" borderId="2" xfId="0" applyNumberFormat="1" applyFont="1" applyFill="1" applyBorder="1" applyAlignment="1" applyProtection="1">
      <alignment horizontal="right" wrapText="1"/>
    </xf>
    <xf numFmtId="10" fontId="6" fillId="0" borderId="34" xfId="0" applyNumberFormat="1" applyFont="1" applyFill="1" applyBorder="1" applyAlignment="1" applyProtection="1">
      <alignment horizontal="right"/>
    </xf>
    <xf numFmtId="10" fontId="19" fillId="20" borderId="23" xfId="0" applyNumberFormat="1" applyFont="1" applyFill="1" applyBorder="1" applyAlignment="1" applyProtection="1">
      <alignment horizontal="right"/>
    </xf>
    <xf numFmtId="10" fontId="19" fillId="20" borderId="42" xfId="0" applyNumberFormat="1" applyFont="1" applyFill="1" applyBorder="1" applyAlignment="1" applyProtection="1">
      <alignment horizontal="right"/>
    </xf>
    <xf numFmtId="10" fontId="11" fillId="7" borderId="34" xfId="0" applyNumberFormat="1" applyFont="1" applyFill="1" applyBorder="1"/>
    <xf numFmtId="0" fontId="1" fillId="0" borderId="2" xfId="0" applyFont="1" applyFill="1" applyBorder="1" applyAlignment="1" applyProtection="1">
      <alignment wrapText="1"/>
    </xf>
    <xf numFmtId="0" fontId="12" fillId="4" borderId="33" xfId="0" applyFont="1" applyFill="1" applyBorder="1" applyAlignment="1" applyProtection="1">
      <alignment horizontal="left" vertical="top"/>
    </xf>
    <xf numFmtId="3" fontId="12" fillId="4" borderId="35" xfId="0" applyNumberFormat="1" applyFont="1" applyFill="1" applyBorder="1" applyProtection="1"/>
    <xf numFmtId="0" fontId="1" fillId="4" borderId="34" xfId="0" applyFont="1" applyFill="1" applyBorder="1" applyAlignment="1" applyProtection="1">
      <alignment wrapText="1"/>
    </xf>
    <xf numFmtId="3" fontId="1" fillId="4" borderId="19" xfId="0" applyNumberFormat="1" applyFont="1" applyFill="1" applyBorder="1" applyAlignment="1" applyProtection="1">
      <alignment horizontal="right"/>
    </xf>
    <xf numFmtId="10" fontId="11" fillId="0" borderId="34" xfId="0" applyNumberFormat="1" applyFont="1" applyBorder="1"/>
    <xf numFmtId="10" fontId="11" fillId="0" borderId="34" xfId="0" applyNumberFormat="1" applyFont="1" applyFill="1" applyBorder="1"/>
    <xf numFmtId="10" fontId="30" fillId="12" borderId="2" xfId="2" applyNumberFormat="1" applyFont="1" applyFill="1" applyBorder="1" applyAlignment="1" applyProtection="1">
      <alignment horizontal="right" wrapText="1"/>
    </xf>
    <xf numFmtId="10" fontId="29" fillId="7" borderId="6" xfId="2" applyNumberFormat="1" applyFont="1" applyFill="1" applyBorder="1" applyAlignment="1" applyProtection="1">
      <alignment horizontal="right" wrapText="1"/>
    </xf>
    <xf numFmtId="10" fontId="29" fillId="8" borderId="2" xfId="2" applyNumberFormat="1" applyFont="1" applyFill="1" applyBorder="1" applyAlignment="1" applyProtection="1">
      <alignment horizontal="right" wrapText="1"/>
    </xf>
    <xf numFmtId="10" fontId="30" fillId="4" borderId="2" xfId="2" applyNumberFormat="1" applyFont="1" applyFill="1" applyBorder="1" applyAlignment="1" applyProtection="1">
      <alignment horizontal="right" wrapText="1"/>
    </xf>
    <xf numFmtId="10" fontId="29" fillId="11" borderId="2" xfId="2" applyNumberFormat="1" applyFont="1" applyFill="1" applyBorder="1" applyAlignment="1" applyProtection="1">
      <alignment horizontal="right" wrapText="1"/>
    </xf>
    <xf numFmtId="10" fontId="29" fillId="6" borderId="2" xfId="2" applyNumberFormat="1" applyFont="1" applyFill="1" applyBorder="1" applyAlignment="1" applyProtection="1">
      <alignment horizontal="right" wrapText="1"/>
    </xf>
    <xf numFmtId="10" fontId="30" fillId="0" borderId="2" xfId="2" applyNumberFormat="1" applyFont="1" applyBorder="1" applyAlignment="1" applyProtection="1">
      <alignment horizontal="right" wrapText="1"/>
    </xf>
    <xf numFmtId="10" fontId="30" fillId="0" borderId="2" xfId="2" applyNumberFormat="1" applyFont="1" applyFill="1" applyBorder="1" applyAlignment="1" applyProtection="1">
      <alignment horizontal="right" wrapText="1"/>
    </xf>
    <xf numFmtId="10" fontId="30" fillId="8" borderId="2" xfId="2" applyNumberFormat="1" applyFont="1" applyFill="1" applyBorder="1" applyAlignment="1" applyProtection="1">
      <alignment horizontal="right" wrapText="1"/>
    </xf>
    <xf numFmtId="10" fontId="30" fillId="2" borderId="2" xfId="2" applyNumberFormat="1" applyFont="1" applyFill="1" applyBorder="1" applyAlignment="1" applyProtection="1">
      <alignment horizontal="right"/>
    </xf>
    <xf numFmtId="10" fontId="29" fillId="11" borderId="2" xfId="2" applyNumberFormat="1" applyFont="1" applyFill="1" applyBorder="1" applyAlignment="1" applyProtection="1">
      <alignment horizontal="right"/>
    </xf>
    <xf numFmtId="10" fontId="29" fillId="6" borderId="2" xfId="2" applyNumberFormat="1" applyFont="1" applyFill="1" applyBorder="1" applyAlignment="1" applyProtection="1">
      <alignment horizontal="right"/>
    </xf>
    <xf numFmtId="10" fontId="30" fillId="0" borderId="2" xfId="2" applyNumberFormat="1" applyFont="1" applyBorder="1" applyAlignment="1" applyProtection="1">
      <alignment wrapText="1"/>
    </xf>
    <xf numFmtId="10" fontId="30" fillId="14" borderId="2" xfId="2" applyNumberFormat="1" applyFont="1" applyFill="1" applyBorder="1" applyAlignment="1" applyProtection="1">
      <alignment horizontal="right" wrapText="1"/>
    </xf>
    <xf numFmtId="10" fontId="30" fillId="5" borderId="2" xfId="2" applyNumberFormat="1" applyFont="1" applyFill="1" applyBorder="1" applyAlignment="1" applyProtection="1">
      <alignment horizontal="right" wrapText="1"/>
    </xf>
    <xf numFmtId="10" fontId="30" fillId="5" borderId="2" xfId="2" applyNumberFormat="1" applyFont="1" applyFill="1" applyBorder="1" applyAlignment="1" applyProtection="1">
      <alignment wrapText="1"/>
    </xf>
    <xf numFmtId="10" fontId="30" fillId="0" borderId="2" xfId="2" applyNumberFormat="1" applyFont="1" applyFill="1" applyBorder="1" applyAlignment="1" applyProtection="1">
      <alignment wrapText="1"/>
    </xf>
    <xf numFmtId="10" fontId="30" fillId="12" borderId="2" xfId="2" applyNumberFormat="1" applyFont="1" applyFill="1" applyBorder="1" applyAlignment="1" applyProtection="1">
      <alignment wrapText="1"/>
    </xf>
    <xf numFmtId="10" fontId="29" fillId="11" borderId="34" xfId="2" applyNumberFormat="1" applyFont="1" applyFill="1" applyBorder="1" applyAlignment="1" applyProtection="1">
      <alignment horizontal="right" wrapText="1"/>
    </xf>
    <xf numFmtId="10" fontId="29" fillId="6" borderId="34" xfId="2" applyNumberFormat="1" applyFont="1" applyFill="1" applyBorder="1" applyAlignment="1">
      <alignment horizontal="right" wrapText="1"/>
    </xf>
    <xf numFmtId="10" fontId="29" fillId="12" borderId="34" xfId="2" applyNumberFormat="1" applyFont="1" applyFill="1" applyBorder="1" applyAlignment="1">
      <alignment horizontal="right" wrapText="1"/>
    </xf>
    <xf numFmtId="10" fontId="30" fillId="0" borderId="34" xfId="2" applyNumberFormat="1" applyFont="1" applyBorder="1" applyAlignment="1">
      <alignment horizontal="right" wrapText="1"/>
    </xf>
    <xf numFmtId="10" fontId="29" fillId="8" borderId="2" xfId="2" applyNumberFormat="1" applyFont="1" applyFill="1" applyBorder="1" applyAlignment="1" applyProtection="1">
      <alignment horizontal="right"/>
    </xf>
    <xf numFmtId="10" fontId="29" fillId="11" borderId="2" xfId="2" applyNumberFormat="1" applyFont="1" applyFill="1" applyBorder="1" applyAlignment="1">
      <alignment horizontal="right" wrapText="1"/>
    </xf>
    <xf numFmtId="10" fontId="30" fillId="13" borderId="2" xfId="2" applyNumberFormat="1" applyFont="1" applyFill="1" applyBorder="1" applyAlignment="1" applyProtection="1">
      <alignment horizontal="right" wrapText="1"/>
    </xf>
    <xf numFmtId="10" fontId="29" fillId="7" borderId="2" xfId="2" applyNumberFormat="1" applyFont="1" applyFill="1" applyBorder="1" applyAlignment="1" applyProtection="1">
      <alignment horizontal="right" wrapText="1"/>
    </xf>
    <xf numFmtId="10" fontId="29" fillId="6" borderId="2" xfId="2" applyNumberFormat="1" applyFont="1" applyFill="1" applyBorder="1" applyAlignment="1">
      <alignment horizontal="right" wrapText="1"/>
    </xf>
    <xf numFmtId="10" fontId="30" fillId="13" borderId="2" xfId="2" applyNumberFormat="1" applyFont="1" applyFill="1" applyBorder="1" applyAlignment="1">
      <alignment horizontal="right" wrapText="1"/>
    </xf>
    <xf numFmtId="10" fontId="30" fillId="0" borderId="2" xfId="2" applyNumberFormat="1" applyFont="1" applyFill="1" applyBorder="1" applyAlignment="1">
      <alignment horizontal="right" wrapText="1"/>
    </xf>
    <xf numFmtId="10" fontId="29" fillId="7" borderId="2" xfId="2" applyNumberFormat="1" applyFont="1" applyFill="1" applyBorder="1" applyAlignment="1">
      <alignment horizontal="right" wrapText="1"/>
    </xf>
    <xf numFmtId="10" fontId="31" fillId="19" borderId="2" xfId="2" applyNumberFormat="1" applyFont="1" applyFill="1" applyBorder="1" applyAlignment="1" applyProtection="1">
      <alignment horizontal="right" wrapText="1"/>
    </xf>
    <xf numFmtId="10" fontId="30" fillId="0" borderId="34" xfId="2" applyNumberFormat="1" applyFont="1" applyBorder="1" applyAlignment="1" applyProtection="1">
      <alignment horizontal="right" wrapText="1"/>
    </xf>
    <xf numFmtId="10" fontId="29" fillId="8" borderId="32" xfId="2" applyNumberFormat="1" applyFont="1" applyFill="1" applyBorder="1" applyAlignment="1" applyProtection="1">
      <alignment horizontal="right" wrapText="1"/>
    </xf>
    <xf numFmtId="10" fontId="30" fillId="2" borderId="2" xfId="2" applyNumberFormat="1" applyFont="1" applyFill="1" applyBorder="1" applyAlignment="1" applyProtection="1">
      <alignment horizontal="right" wrapText="1"/>
    </xf>
    <xf numFmtId="10" fontId="29" fillId="19" borderId="2" xfId="2" applyNumberFormat="1" applyFont="1" applyFill="1" applyBorder="1" applyAlignment="1">
      <alignment horizontal="right" wrapText="1"/>
    </xf>
    <xf numFmtId="10" fontId="29" fillId="8" borderId="2" xfId="2" applyNumberFormat="1" applyFont="1" applyFill="1" applyBorder="1" applyAlignment="1">
      <alignment horizontal="right" wrapText="1"/>
    </xf>
    <xf numFmtId="10" fontId="30" fillId="4" borderId="2" xfId="2" applyNumberFormat="1" applyFont="1" applyFill="1" applyBorder="1" applyAlignment="1">
      <alignment horizontal="right" wrapText="1"/>
    </xf>
    <xf numFmtId="10" fontId="30" fillId="0" borderId="2" xfId="2" applyNumberFormat="1" applyFont="1" applyBorder="1" applyAlignment="1">
      <alignment horizontal="right" wrapText="1"/>
    </xf>
    <xf numFmtId="10" fontId="29" fillId="2" borderId="2" xfId="2" applyNumberFormat="1" applyFont="1" applyFill="1" applyBorder="1" applyAlignment="1">
      <alignment horizontal="right" wrapText="1"/>
    </xf>
    <xf numFmtId="10" fontId="30" fillId="8" borderId="2" xfId="2" applyNumberFormat="1" applyFont="1" applyFill="1" applyBorder="1" applyAlignment="1">
      <alignment horizontal="right" wrapText="1"/>
    </xf>
    <xf numFmtId="10" fontId="29" fillId="8" borderId="34" xfId="2" applyNumberFormat="1" applyFont="1" applyFill="1" applyBorder="1" applyAlignment="1">
      <alignment horizontal="right" wrapText="1"/>
    </xf>
    <xf numFmtId="10" fontId="30" fillId="8" borderId="34" xfId="2" applyNumberFormat="1" applyFont="1" applyFill="1" applyBorder="1" applyAlignment="1">
      <alignment horizontal="right" wrapText="1"/>
    </xf>
    <xf numFmtId="10" fontId="30" fillId="4" borderId="34" xfId="2" applyNumberFormat="1" applyFont="1" applyFill="1" applyBorder="1" applyAlignment="1">
      <alignment horizontal="right" wrapText="1"/>
    </xf>
    <xf numFmtId="10" fontId="29" fillId="11" borderId="34" xfId="2" applyNumberFormat="1" applyFont="1" applyFill="1" applyBorder="1" applyAlignment="1">
      <alignment horizontal="right" wrapText="1"/>
    </xf>
    <xf numFmtId="10" fontId="30" fillId="13" borderId="34" xfId="2" applyNumberFormat="1" applyFont="1" applyFill="1" applyBorder="1" applyAlignment="1">
      <alignment horizontal="right" wrapText="1"/>
    </xf>
    <xf numFmtId="10" fontId="29" fillId="19" borderId="2" xfId="2" applyNumberFormat="1" applyFont="1" applyFill="1" applyBorder="1" applyAlignment="1" applyProtection="1">
      <alignment horizontal="right" wrapText="1"/>
    </xf>
    <xf numFmtId="10" fontId="29" fillId="7" borderId="2" xfId="2" applyNumberFormat="1" applyFont="1" applyFill="1" applyBorder="1" applyAlignment="1">
      <alignment horizontal="right"/>
    </xf>
    <xf numFmtId="10" fontId="29" fillId="8" borderId="2" xfId="2" applyNumberFormat="1" applyFont="1" applyFill="1" applyBorder="1" applyAlignment="1">
      <alignment horizontal="right"/>
    </xf>
    <xf numFmtId="10" fontId="29" fillId="4" borderId="2" xfId="2" applyNumberFormat="1" applyFont="1" applyFill="1" applyBorder="1" applyAlignment="1">
      <alignment horizontal="right" wrapText="1"/>
    </xf>
    <xf numFmtId="10" fontId="29" fillId="19" borderId="2" xfId="2" applyNumberFormat="1" applyFont="1" applyFill="1" applyBorder="1" applyAlignment="1">
      <alignment horizontal="center" wrapText="1"/>
    </xf>
    <xf numFmtId="10" fontId="31" fillId="19" borderId="2" xfId="2" applyNumberFormat="1" applyFont="1" applyFill="1" applyBorder="1" applyAlignment="1">
      <alignment horizontal="right" wrapText="1"/>
    </xf>
    <xf numFmtId="10" fontId="29" fillId="3" borderId="2" xfId="2" applyNumberFormat="1" applyFont="1" applyFill="1" applyBorder="1" applyAlignment="1">
      <alignment horizontal="right" wrapText="1"/>
    </xf>
    <xf numFmtId="10" fontId="29" fillId="15" borderId="2" xfId="2" applyNumberFormat="1" applyFont="1" applyFill="1" applyBorder="1" applyAlignment="1">
      <alignment horizontal="right" wrapText="1"/>
    </xf>
    <xf numFmtId="10" fontId="29" fillId="16" borderId="2" xfId="2" applyNumberFormat="1" applyFont="1" applyFill="1" applyBorder="1" applyAlignment="1">
      <alignment horizontal="right" wrapText="1"/>
    </xf>
    <xf numFmtId="10" fontId="29" fillId="0" borderId="2" xfId="2" applyNumberFormat="1" applyFont="1" applyBorder="1" applyAlignment="1">
      <alignment horizontal="right" wrapText="1"/>
    </xf>
    <xf numFmtId="10" fontId="29" fillId="0" borderId="2" xfId="2" applyNumberFormat="1" applyFont="1" applyFill="1" applyBorder="1" applyAlignment="1">
      <alignment horizontal="right" wrapText="1"/>
    </xf>
    <xf numFmtId="10" fontId="31" fillId="17" borderId="2" xfId="2" applyNumberFormat="1" applyFont="1" applyFill="1" applyBorder="1" applyAlignment="1">
      <alignment horizontal="right" wrapText="1"/>
    </xf>
    <xf numFmtId="10" fontId="29" fillId="4" borderId="2" xfId="2" applyNumberFormat="1" applyFont="1" applyFill="1" applyBorder="1" applyAlignment="1" applyProtection="1">
      <alignment horizontal="right" wrapText="1"/>
    </xf>
    <xf numFmtId="10" fontId="29" fillId="6" borderId="2" xfId="2" applyNumberFormat="1" applyFont="1" applyFill="1" applyBorder="1" applyAlignment="1" applyProtection="1">
      <alignment wrapText="1"/>
    </xf>
    <xf numFmtId="10" fontId="30" fillId="13" borderId="2" xfId="2" applyNumberFormat="1" applyFont="1" applyFill="1" applyBorder="1" applyAlignment="1" applyProtection="1">
      <alignment wrapText="1"/>
    </xf>
    <xf numFmtId="10" fontId="30" fillId="0" borderId="34" xfId="2" applyNumberFormat="1" applyFont="1" applyFill="1" applyBorder="1" applyAlignment="1">
      <alignment horizontal="right" wrapText="1"/>
    </xf>
    <xf numFmtId="10" fontId="29" fillId="10" borderId="2" xfId="2" applyNumberFormat="1" applyFont="1" applyFill="1" applyBorder="1" applyAlignment="1" applyProtection="1">
      <alignment horizontal="right" wrapText="1"/>
    </xf>
    <xf numFmtId="10" fontId="29" fillId="23" borderId="34" xfId="2" applyNumberFormat="1" applyFont="1" applyFill="1" applyBorder="1" applyAlignment="1">
      <alignment horizontal="right" wrapText="1"/>
    </xf>
    <xf numFmtId="10" fontId="30" fillId="12" borderId="34" xfId="2" applyNumberFormat="1" applyFont="1" applyFill="1" applyBorder="1" applyAlignment="1">
      <alignment horizontal="right" wrapText="1"/>
    </xf>
    <xf numFmtId="10" fontId="29" fillId="10" borderId="2" xfId="2" applyNumberFormat="1" applyFont="1" applyFill="1" applyBorder="1" applyAlignment="1">
      <alignment horizontal="right" wrapText="1"/>
    </xf>
    <xf numFmtId="10" fontId="29" fillId="18" borderId="2" xfId="2" applyNumberFormat="1" applyFont="1" applyFill="1" applyBorder="1" applyAlignment="1">
      <alignment horizontal="right" wrapText="1"/>
    </xf>
    <xf numFmtId="10" fontId="30" fillId="0" borderId="37" xfId="2" applyNumberFormat="1" applyFont="1" applyBorder="1" applyAlignment="1">
      <alignment horizontal="right" wrapText="1"/>
    </xf>
    <xf numFmtId="4" fontId="1" fillId="12" borderId="2" xfId="0" applyNumberFormat="1" applyFont="1" applyFill="1" applyBorder="1" applyAlignment="1"/>
    <xf numFmtId="4" fontId="1" fillId="0" borderId="2" xfId="0" applyNumberFormat="1" applyFont="1" applyBorder="1" applyAlignment="1"/>
    <xf numFmtId="4" fontId="22" fillId="9" borderId="14" xfId="0" applyNumberFormat="1" applyFont="1" applyFill="1" applyBorder="1" applyAlignment="1"/>
    <xf numFmtId="4" fontId="11" fillId="7" borderId="6" xfId="0" applyNumberFormat="1" applyFont="1" applyFill="1" applyBorder="1" applyAlignment="1"/>
    <xf numFmtId="4" fontId="11" fillId="8" borderId="2" xfId="0" applyNumberFormat="1" applyFont="1" applyFill="1" applyBorder="1" applyAlignment="1"/>
    <xf numFmtId="4" fontId="1" fillId="8" borderId="2" xfId="0" applyNumberFormat="1" applyFont="1" applyFill="1" applyBorder="1" applyAlignment="1"/>
    <xf numFmtId="4" fontId="11" fillId="11" borderId="2" xfId="0" applyNumberFormat="1" applyFont="1" applyFill="1" applyBorder="1" applyAlignment="1"/>
    <xf numFmtId="4" fontId="11" fillId="23" borderId="2" xfId="0" applyNumberFormat="1" applyFont="1" applyFill="1" applyBorder="1" applyAlignment="1"/>
    <xf numFmtId="4" fontId="1" fillId="14" borderId="2" xfId="0" applyNumberFormat="1" applyFont="1" applyFill="1" applyBorder="1" applyAlignment="1"/>
    <xf numFmtId="4" fontId="1" fillId="5" borderId="2" xfId="0" applyNumberFormat="1" applyFont="1" applyFill="1" applyBorder="1" applyAlignment="1"/>
    <xf numFmtId="4" fontId="11" fillId="11" borderId="34" xfId="0" applyNumberFormat="1" applyFont="1" applyFill="1" applyBorder="1" applyAlignment="1"/>
    <xf numFmtId="4" fontId="11" fillId="6" borderId="34" xfId="0" applyNumberFormat="1" applyFont="1" applyFill="1" applyBorder="1" applyAlignment="1"/>
    <xf numFmtId="4" fontId="11" fillId="12" borderId="34" xfId="0" applyNumberFormat="1" applyFont="1" applyFill="1" applyBorder="1" applyAlignment="1"/>
    <xf numFmtId="4" fontId="1" fillId="0" borderId="34" xfId="0" applyNumberFormat="1" applyFont="1" applyBorder="1" applyAlignment="1"/>
    <xf numFmtId="4" fontId="11" fillId="7" borderId="2" xfId="0" applyNumberFormat="1" applyFont="1" applyFill="1" applyBorder="1" applyAlignment="1"/>
    <xf numFmtId="4" fontId="1" fillId="19" borderId="2" xfId="0" applyNumberFormat="1" applyFont="1" applyFill="1" applyBorder="1" applyAlignment="1"/>
    <xf numFmtId="4" fontId="11" fillId="8" borderId="32" xfId="0" applyNumberFormat="1" applyFont="1" applyFill="1" applyBorder="1" applyAlignment="1"/>
    <xf numFmtId="4" fontId="29" fillId="8" borderId="34" xfId="0" applyNumberFormat="1" applyFont="1" applyFill="1" applyBorder="1" applyAlignment="1">
      <alignment horizontal="right" wrapText="1"/>
    </xf>
    <xf numFmtId="4" fontId="30" fillId="8" borderId="34" xfId="0" applyNumberFormat="1" applyFont="1" applyFill="1" applyBorder="1" applyAlignment="1">
      <alignment horizontal="right" wrapText="1"/>
    </xf>
    <xf numFmtId="4" fontId="30" fillId="4" borderId="34" xfId="0" applyNumberFormat="1" applyFont="1" applyFill="1" applyBorder="1" applyAlignment="1">
      <alignment horizontal="right" wrapText="1"/>
    </xf>
    <xf numFmtId="4" fontId="29" fillId="11" borderId="34" xfId="0" applyNumberFormat="1" applyFont="1" applyFill="1" applyBorder="1" applyAlignment="1">
      <alignment horizontal="right" wrapText="1"/>
    </xf>
    <xf numFmtId="4" fontId="29" fillId="6" borderId="34" xfId="0" applyNumberFormat="1" applyFont="1" applyFill="1" applyBorder="1" applyAlignment="1">
      <alignment horizontal="right" wrapText="1"/>
    </xf>
    <xf numFmtId="4" fontId="30" fillId="13" borderId="34" xfId="0" applyNumberFormat="1" applyFont="1" applyFill="1" applyBorder="1" applyAlignment="1">
      <alignment horizontal="right" wrapText="1"/>
    </xf>
    <xf numFmtId="4" fontId="30" fillId="0" borderId="34" xfId="0" applyNumberFormat="1" applyFont="1" applyBorder="1" applyAlignment="1">
      <alignment horizontal="right" wrapText="1"/>
    </xf>
    <xf numFmtId="4" fontId="1" fillId="4" borderId="34" xfId="0" applyNumberFormat="1" applyFont="1" applyFill="1" applyBorder="1" applyAlignment="1"/>
    <xf numFmtId="4" fontId="1" fillId="0" borderId="34" xfId="0" applyNumberFormat="1" applyFont="1" applyFill="1" applyBorder="1" applyAlignment="1"/>
    <xf numFmtId="4" fontId="11" fillId="10" borderId="2" xfId="0" applyNumberFormat="1" applyFont="1" applyFill="1" applyBorder="1" applyAlignment="1"/>
    <xf numFmtId="4" fontId="11" fillId="23" borderId="34" xfId="0" applyNumberFormat="1" applyFont="1" applyFill="1" applyBorder="1" applyAlignment="1"/>
    <xf numFmtId="4" fontId="11" fillId="8" borderId="2" xfId="0" applyNumberFormat="1" applyFont="1" applyFill="1" applyBorder="1" applyAlignment="1">
      <alignment wrapText="1"/>
    </xf>
    <xf numFmtId="4" fontId="1" fillId="0" borderId="37" xfId="0" applyNumberFormat="1" applyFont="1" applyBorder="1" applyAlignment="1"/>
    <xf numFmtId="4" fontId="26" fillId="9" borderId="14" xfId="0" applyNumberFormat="1" applyFont="1" applyFill="1" applyBorder="1" applyAlignment="1" applyProtection="1">
      <alignment horizontal="right" wrapText="1"/>
    </xf>
    <xf numFmtId="4" fontId="26" fillId="10" borderId="14" xfId="0" applyNumberFormat="1" applyFont="1" applyFill="1" applyBorder="1" applyAlignment="1" applyProtection="1">
      <alignment horizontal="right" wrapText="1"/>
    </xf>
    <xf numFmtId="4" fontId="29" fillId="7" borderId="6" xfId="0" applyNumberFormat="1" applyFont="1" applyFill="1" applyBorder="1" applyAlignment="1" applyProtection="1">
      <alignment horizontal="right" wrapText="1"/>
    </xf>
    <xf numFmtId="4" fontId="29" fillId="8" borderId="2" xfId="0" applyNumberFormat="1" applyFont="1" applyFill="1" applyBorder="1" applyAlignment="1" applyProtection="1">
      <alignment horizontal="right" wrapText="1"/>
    </xf>
    <xf numFmtId="4" fontId="30" fillId="4" borderId="2" xfId="0" applyNumberFormat="1" applyFont="1" applyFill="1" applyBorder="1" applyAlignment="1" applyProtection="1">
      <alignment horizontal="right" wrapText="1"/>
    </xf>
    <xf numFmtId="4" fontId="29" fillId="11" borderId="2" xfId="0" applyNumberFormat="1" applyFont="1" applyFill="1" applyBorder="1" applyAlignment="1" applyProtection="1">
      <alignment horizontal="right" wrapText="1"/>
    </xf>
    <xf numFmtId="4" fontId="29" fillId="6" borderId="2" xfId="0" applyNumberFormat="1" applyFont="1" applyFill="1" applyBorder="1" applyAlignment="1" applyProtection="1">
      <alignment horizontal="right" wrapText="1"/>
    </xf>
    <xf numFmtId="4" fontId="30" fillId="12" borderId="2" xfId="0" applyNumberFormat="1" applyFont="1" applyFill="1" applyBorder="1" applyAlignment="1" applyProtection="1">
      <alignment horizontal="right" wrapText="1"/>
    </xf>
    <xf numFmtId="4" fontId="30" fillId="0" borderId="2" xfId="0" applyNumberFormat="1" applyFont="1" applyBorder="1" applyAlignment="1" applyProtection="1">
      <alignment horizontal="right" wrapText="1"/>
    </xf>
    <xf numFmtId="4" fontId="30" fillId="0" borderId="2" xfId="0" applyNumberFormat="1" applyFont="1" applyFill="1" applyBorder="1" applyAlignment="1" applyProtection="1">
      <alignment horizontal="right" wrapText="1"/>
    </xf>
    <xf numFmtId="4" fontId="30" fillId="8" borderId="2" xfId="0" applyNumberFormat="1" applyFont="1" applyFill="1" applyBorder="1" applyAlignment="1" applyProtection="1">
      <alignment horizontal="right" wrapText="1"/>
    </xf>
    <xf numFmtId="4" fontId="30" fillId="2" borderId="2" xfId="0" applyNumberFormat="1" applyFont="1" applyFill="1" applyBorder="1" applyAlignment="1" applyProtection="1">
      <alignment horizontal="right"/>
    </xf>
    <xf numFmtId="4" fontId="29" fillId="11" borderId="2" xfId="0" applyNumberFormat="1" applyFont="1" applyFill="1" applyBorder="1" applyAlignment="1" applyProtection="1">
      <alignment horizontal="right"/>
    </xf>
    <xf numFmtId="4" fontId="29" fillId="6" borderId="2" xfId="0" applyNumberFormat="1" applyFont="1" applyFill="1" applyBorder="1" applyAlignment="1" applyProtection="1">
      <alignment horizontal="right"/>
    </xf>
    <xf numFmtId="4" fontId="30" fillId="0" borderId="2" xfId="0" applyNumberFormat="1" applyFont="1" applyBorder="1" applyAlignment="1" applyProtection="1">
      <alignment wrapText="1"/>
    </xf>
    <xf numFmtId="4" fontId="30" fillId="14" borderId="2" xfId="0" applyNumberFormat="1" applyFont="1" applyFill="1" applyBorder="1" applyAlignment="1" applyProtection="1">
      <alignment horizontal="right" wrapText="1"/>
    </xf>
    <xf numFmtId="4" fontId="30" fillId="5" borderId="2" xfId="0" applyNumberFormat="1" applyFont="1" applyFill="1" applyBorder="1" applyAlignment="1" applyProtection="1">
      <alignment horizontal="right" wrapText="1"/>
    </xf>
    <xf numFmtId="4" fontId="30" fillId="5" borderId="2" xfId="0" applyNumberFormat="1" applyFont="1" applyFill="1" applyBorder="1" applyAlignment="1" applyProtection="1">
      <alignment wrapText="1"/>
    </xf>
    <xf numFmtId="4" fontId="30" fillId="0" borderId="2" xfId="0" applyNumberFormat="1" applyFont="1" applyFill="1" applyBorder="1" applyAlignment="1" applyProtection="1">
      <alignment wrapText="1"/>
    </xf>
    <xf numFmtId="4" fontId="30" fillId="12" borderId="2" xfId="0" applyNumberFormat="1" applyFont="1" applyFill="1" applyBorder="1" applyAlignment="1" applyProtection="1">
      <alignment wrapText="1"/>
    </xf>
    <xf numFmtId="4" fontId="29" fillId="11" borderId="34" xfId="0" applyNumberFormat="1" applyFont="1" applyFill="1" applyBorder="1" applyAlignment="1" applyProtection="1">
      <alignment horizontal="right" wrapText="1"/>
    </xf>
    <xf numFmtId="4" fontId="30" fillId="12" borderId="34" xfId="0" applyNumberFormat="1" applyFont="1" applyFill="1" applyBorder="1" applyAlignment="1">
      <alignment horizontal="right" wrapText="1"/>
    </xf>
    <xf numFmtId="4" fontId="29" fillId="8" borderId="2" xfId="0" applyNumberFormat="1" applyFont="1" applyFill="1" applyBorder="1" applyAlignment="1" applyProtection="1">
      <alignment horizontal="right"/>
    </xf>
    <xf numFmtId="4" fontId="29" fillId="11" borderId="2" xfId="0" applyNumberFormat="1" applyFont="1" applyFill="1" applyBorder="1" applyAlignment="1">
      <alignment horizontal="right" wrapText="1"/>
    </xf>
    <xf numFmtId="4" fontId="30" fillId="13" borderId="2" xfId="0" applyNumberFormat="1" applyFont="1" applyFill="1" applyBorder="1" applyAlignment="1" applyProtection="1">
      <alignment horizontal="right" wrapText="1"/>
    </xf>
    <xf numFmtId="4" fontId="29" fillId="7" borderId="2" xfId="0" applyNumberFormat="1" applyFont="1" applyFill="1" applyBorder="1" applyAlignment="1" applyProtection="1">
      <alignment horizontal="right" wrapText="1"/>
    </xf>
    <xf numFmtId="4" fontId="29" fillId="6" borderId="2" xfId="0" applyNumberFormat="1" applyFont="1" applyFill="1" applyBorder="1" applyAlignment="1">
      <alignment horizontal="right" wrapText="1"/>
    </xf>
    <xf numFmtId="4" fontId="30" fillId="13" borderId="2" xfId="0" applyNumberFormat="1" applyFont="1" applyFill="1" applyBorder="1" applyAlignment="1">
      <alignment horizontal="right" wrapText="1"/>
    </xf>
    <xf numFmtId="4" fontId="30" fillId="0" borderId="2" xfId="0" applyNumberFormat="1" applyFont="1" applyFill="1" applyBorder="1" applyAlignment="1">
      <alignment horizontal="right" wrapText="1"/>
    </xf>
    <xf numFmtId="4" fontId="29" fillId="7" borderId="2" xfId="0" applyNumberFormat="1" applyFont="1" applyFill="1" applyBorder="1" applyAlignment="1">
      <alignment horizontal="right" wrapText="1"/>
    </xf>
    <xf numFmtId="4" fontId="31" fillId="19" borderId="2" xfId="0" applyNumberFormat="1" applyFont="1" applyFill="1" applyBorder="1" applyAlignment="1" applyProtection="1">
      <alignment horizontal="right" wrapText="1"/>
    </xf>
    <xf numFmtId="4" fontId="30" fillId="0" borderId="34" xfId="0" applyNumberFormat="1" applyFont="1" applyBorder="1" applyAlignment="1" applyProtection="1">
      <alignment horizontal="right" wrapText="1"/>
    </xf>
    <xf numFmtId="4" fontId="29" fillId="8" borderId="32" xfId="0" applyNumberFormat="1" applyFont="1" applyFill="1" applyBorder="1" applyAlignment="1" applyProtection="1">
      <alignment horizontal="right" wrapText="1"/>
    </xf>
    <xf numFmtId="4" fontId="30" fillId="2" borderId="2" xfId="0" applyNumberFormat="1" applyFont="1" applyFill="1" applyBorder="1" applyAlignment="1" applyProtection="1">
      <alignment horizontal="right" wrapText="1"/>
    </xf>
    <xf numFmtId="4" fontId="29" fillId="19" borderId="2" xfId="0" applyNumberFormat="1" applyFont="1" applyFill="1" applyBorder="1" applyAlignment="1">
      <alignment horizontal="right" wrapText="1"/>
    </xf>
    <xf numFmtId="4" fontId="29" fillId="8" borderId="2" xfId="0" applyNumberFormat="1" applyFont="1" applyFill="1" applyBorder="1" applyAlignment="1">
      <alignment horizontal="right" wrapText="1"/>
    </xf>
    <xf numFmtId="4" fontId="30" fillId="4" borderId="2" xfId="0" applyNumberFormat="1" applyFont="1" applyFill="1" applyBorder="1" applyAlignment="1">
      <alignment horizontal="right" wrapText="1"/>
    </xf>
    <xf numFmtId="4" fontId="30" fillId="0" borderId="2" xfId="0" applyNumberFormat="1" applyFont="1" applyBorder="1" applyAlignment="1">
      <alignment horizontal="right" wrapText="1"/>
    </xf>
    <xf numFmtId="4" fontId="29" fillId="2" borderId="2" xfId="0" applyNumberFormat="1" applyFont="1" applyFill="1" applyBorder="1" applyAlignment="1">
      <alignment horizontal="right" wrapText="1"/>
    </xf>
    <xf numFmtId="4" fontId="30" fillId="8" borderId="2" xfId="0" applyNumberFormat="1" applyFont="1" applyFill="1" applyBorder="1" applyAlignment="1">
      <alignment horizontal="right" wrapText="1"/>
    </xf>
    <xf numFmtId="4" fontId="29" fillId="19" borderId="2" xfId="0" applyNumberFormat="1" applyFont="1" applyFill="1" applyBorder="1" applyAlignment="1" applyProtection="1">
      <alignment horizontal="right" wrapText="1"/>
    </xf>
    <xf numFmtId="4" fontId="29" fillId="7" borderId="2" xfId="0" applyNumberFormat="1" applyFont="1" applyFill="1" applyBorder="1" applyAlignment="1">
      <alignment horizontal="right"/>
    </xf>
    <xf numFmtId="4" fontId="29" fillId="8" borderId="2" xfId="0" applyNumberFormat="1" applyFont="1" applyFill="1" applyBorder="1" applyAlignment="1">
      <alignment horizontal="right"/>
    </xf>
    <xf numFmtId="4" fontId="29" fillId="4" borderId="2" xfId="0" applyNumberFormat="1" applyFont="1" applyFill="1" applyBorder="1" applyAlignment="1">
      <alignment horizontal="right" wrapText="1"/>
    </xf>
    <xf numFmtId="4" fontId="29" fillId="19" borderId="2" xfId="0" applyNumberFormat="1" applyFont="1" applyFill="1" applyBorder="1" applyAlignment="1">
      <alignment horizontal="center" wrapText="1"/>
    </xf>
    <xf numFmtId="4" fontId="31" fillId="19" borderId="2" xfId="0" applyNumberFormat="1" applyFont="1" applyFill="1" applyBorder="1" applyAlignment="1">
      <alignment horizontal="right" wrapText="1"/>
    </xf>
    <xf numFmtId="4" fontId="29" fillId="3" borderId="2" xfId="0" applyNumberFormat="1" applyFont="1" applyFill="1" applyBorder="1" applyAlignment="1">
      <alignment horizontal="right" wrapText="1"/>
    </xf>
    <xf numFmtId="4" fontId="29" fillId="15" borderId="2" xfId="0" applyNumberFormat="1" applyFont="1" applyFill="1" applyBorder="1" applyAlignment="1">
      <alignment horizontal="right" wrapText="1"/>
    </xf>
    <xf numFmtId="4" fontId="29" fillId="16" borderId="2" xfId="0" applyNumberFormat="1" applyFont="1" applyFill="1" applyBorder="1" applyAlignment="1">
      <alignment horizontal="right" wrapText="1"/>
    </xf>
    <xf numFmtId="4" fontId="29" fillId="0" borderId="2" xfId="0" applyNumberFormat="1" applyFont="1" applyBorder="1" applyAlignment="1">
      <alignment horizontal="right" wrapText="1"/>
    </xf>
    <xf numFmtId="4" fontId="29" fillId="0" borderId="2" xfId="0" applyNumberFormat="1" applyFont="1" applyFill="1" applyBorder="1" applyAlignment="1">
      <alignment horizontal="right" wrapText="1"/>
    </xf>
    <xf numFmtId="4" fontId="31" fillId="17" borderId="2" xfId="0" applyNumberFormat="1" applyFont="1" applyFill="1" applyBorder="1" applyAlignment="1">
      <alignment horizontal="right" wrapText="1"/>
    </xf>
    <xf numFmtId="4" fontId="29" fillId="4" borderId="2" xfId="0" applyNumberFormat="1" applyFont="1" applyFill="1" applyBorder="1" applyAlignment="1" applyProtection="1">
      <alignment horizontal="right" wrapText="1"/>
    </xf>
    <xf numFmtId="4" fontId="29" fillId="6" borderId="2" xfId="0" applyNumberFormat="1" applyFont="1" applyFill="1" applyBorder="1" applyAlignment="1" applyProtection="1">
      <alignment wrapText="1"/>
    </xf>
    <xf numFmtId="4" fontId="30" fillId="13" borderId="2" xfId="0" applyNumberFormat="1" applyFont="1" applyFill="1" applyBorder="1" applyAlignment="1" applyProtection="1">
      <alignment wrapText="1"/>
    </xf>
    <xf numFmtId="4" fontId="30" fillId="0" borderId="34" xfId="0" applyNumberFormat="1" applyFont="1" applyFill="1" applyBorder="1" applyAlignment="1">
      <alignment horizontal="right" wrapText="1"/>
    </xf>
    <xf numFmtId="4" fontId="29" fillId="10" borderId="2" xfId="0" applyNumberFormat="1" applyFont="1" applyFill="1" applyBorder="1" applyAlignment="1" applyProtection="1">
      <alignment horizontal="right" wrapText="1"/>
    </xf>
    <xf numFmtId="4" fontId="29" fillId="23" borderId="34" xfId="0" applyNumberFormat="1" applyFont="1" applyFill="1" applyBorder="1" applyAlignment="1">
      <alignment horizontal="right" wrapText="1"/>
    </xf>
    <xf numFmtId="4" fontId="29" fillId="12" borderId="34" xfId="0" applyNumberFormat="1" applyFont="1" applyFill="1" applyBorder="1" applyAlignment="1">
      <alignment horizontal="right" wrapText="1"/>
    </xf>
    <xf numFmtId="4" fontId="29" fillId="10" borderId="2" xfId="0" applyNumberFormat="1" applyFont="1" applyFill="1" applyBorder="1" applyAlignment="1">
      <alignment horizontal="right" wrapText="1"/>
    </xf>
    <xf numFmtId="4" fontId="29" fillId="18" borderId="2" xfId="0" applyNumberFormat="1" applyFont="1" applyFill="1" applyBorder="1" applyAlignment="1">
      <alignment horizontal="right" wrapText="1"/>
    </xf>
    <xf numFmtId="4" fontId="30" fillId="0" borderId="37" xfId="0" applyNumberFormat="1" applyFont="1" applyBorder="1" applyAlignment="1">
      <alignment horizontal="right" wrapText="1"/>
    </xf>
    <xf numFmtId="4" fontId="11" fillId="10" borderId="14" xfId="0" applyNumberFormat="1" applyFont="1" applyFill="1" applyBorder="1"/>
    <xf numFmtId="4" fontId="11" fillId="7" borderId="6" xfId="0" applyNumberFormat="1" applyFont="1" applyFill="1" applyBorder="1"/>
    <xf numFmtId="4" fontId="11" fillId="8" borderId="2" xfId="0" applyNumberFormat="1" applyFont="1" applyFill="1" applyBorder="1"/>
    <xf numFmtId="4" fontId="1" fillId="0" borderId="2" xfId="0" applyNumberFormat="1" applyFont="1" applyFill="1" applyBorder="1"/>
    <xf numFmtId="4" fontId="11" fillId="11" borderId="2" xfId="0" applyNumberFormat="1" applyFont="1" applyFill="1" applyBorder="1"/>
    <xf numFmtId="4" fontId="11" fillId="12" borderId="2" xfId="0" applyNumberFormat="1" applyFont="1" applyFill="1" applyBorder="1"/>
    <xf numFmtId="4" fontId="1" fillId="0" borderId="2" xfId="0" applyNumberFormat="1" applyFont="1" applyBorder="1"/>
    <xf numFmtId="4" fontId="11" fillId="7" borderId="2" xfId="0" applyNumberFormat="1" applyFont="1" applyFill="1" applyBorder="1"/>
    <xf numFmtId="4" fontId="1" fillId="0" borderId="37" xfId="0" applyNumberFormat="1" applyFont="1" applyBorder="1"/>
    <xf numFmtId="4" fontId="11" fillId="8" borderId="34" xfId="0" applyNumberFormat="1" applyFont="1" applyFill="1" applyBorder="1"/>
    <xf numFmtId="4" fontId="0" fillId="0" borderId="34" xfId="0" applyNumberFormat="1" applyBorder="1"/>
    <xf numFmtId="4" fontId="0" fillId="11" borderId="34" xfId="0" applyNumberFormat="1" applyFill="1" applyBorder="1"/>
    <xf numFmtId="4" fontId="0" fillId="12" borderId="34" xfId="0" applyNumberFormat="1" applyFill="1" applyBorder="1"/>
    <xf numFmtId="4" fontId="10" fillId="9" borderId="14" xfId="0" applyNumberFormat="1" applyFont="1" applyFill="1" applyBorder="1"/>
    <xf numFmtId="4" fontId="1" fillId="8" borderId="2" xfId="0" applyNumberFormat="1" applyFont="1" applyFill="1" applyBorder="1"/>
    <xf numFmtId="4" fontId="10" fillId="9" borderId="14" xfId="0" applyNumberFormat="1" applyFont="1" applyFill="1" applyBorder="1" applyProtection="1"/>
    <xf numFmtId="4" fontId="10" fillId="10" borderId="14" xfId="0" applyNumberFormat="1" applyFont="1" applyFill="1" applyBorder="1" applyProtection="1"/>
    <xf numFmtId="4" fontId="4" fillId="7" borderId="6" xfId="0" applyNumberFormat="1" applyFont="1" applyFill="1" applyBorder="1" applyProtection="1"/>
    <xf numFmtId="4" fontId="4" fillId="8" borderId="2" xfId="0" applyNumberFormat="1" applyFont="1" applyFill="1" applyBorder="1" applyProtection="1"/>
    <xf numFmtId="4" fontId="12" fillId="4" borderId="2" xfId="0" applyNumberFormat="1" applyFont="1" applyFill="1" applyBorder="1" applyProtection="1"/>
    <xf numFmtId="4" fontId="4" fillId="11" borderId="2" xfId="0" applyNumberFormat="1" applyFont="1" applyFill="1" applyBorder="1" applyProtection="1"/>
    <xf numFmtId="4" fontId="4" fillId="12" borderId="2" xfId="0" applyNumberFormat="1" applyFont="1" applyFill="1" applyBorder="1" applyProtection="1"/>
    <xf numFmtId="4" fontId="6" fillId="0" borderId="2" xfId="0" applyNumberFormat="1" applyFont="1" applyFill="1" applyBorder="1" applyProtection="1"/>
    <xf numFmtId="4" fontId="4" fillId="7" borderId="2" xfId="0" applyNumberFormat="1" applyFont="1" applyFill="1" applyBorder="1" applyProtection="1"/>
    <xf numFmtId="4" fontId="6" fillId="2" borderId="2" xfId="0" applyNumberFormat="1" applyFont="1" applyFill="1" applyBorder="1" applyProtection="1"/>
    <xf numFmtId="4" fontId="6" fillId="0" borderId="37" xfId="0" applyNumberFormat="1" applyFont="1" applyFill="1" applyBorder="1" applyProtection="1"/>
    <xf numFmtId="4" fontId="4" fillId="8" borderId="34" xfId="0" applyNumberFormat="1" applyFont="1" applyFill="1" applyBorder="1" applyProtection="1"/>
    <xf numFmtId="4" fontId="1" fillId="4" borderId="34" xfId="0" applyNumberFormat="1" applyFont="1" applyFill="1" applyBorder="1" applyProtection="1"/>
    <xf numFmtId="4" fontId="4" fillId="11" borderId="34" xfId="0" applyNumberFormat="1" applyFont="1" applyFill="1" applyBorder="1" applyProtection="1"/>
    <xf numFmtId="4" fontId="4" fillId="12" borderId="34" xfId="0" applyNumberFormat="1" applyFont="1" applyFill="1" applyBorder="1" applyProtection="1"/>
    <xf numFmtId="4" fontId="6" fillId="0" borderId="34" xfId="0" applyNumberFormat="1" applyFont="1" applyFill="1" applyBorder="1" applyProtection="1"/>
    <xf numFmtId="10" fontId="10" fillId="9" borderId="14" xfId="2" applyNumberFormat="1" applyFont="1" applyFill="1" applyBorder="1"/>
    <xf numFmtId="10" fontId="11" fillId="10" borderId="14" xfId="2" applyNumberFormat="1" applyFont="1" applyFill="1" applyBorder="1"/>
    <xf numFmtId="10" fontId="11" fillId="7" borderId="6" xfId="2" applyNumberFormat="1" applyFont="1" applyFill="1" applyBorder="1"/>
    <xf numFmtId="10" fontId="1" fillId="8" borderId="2" xfId="2" applyNumberFormat="1" applyFont="1" applyFill="1" applyBorder="1" applyProtection="1"/>
    <xf numFmtId="10" fontId="11" fillId="8" borderId="2" xfId="2" applyNumberFormat="1" applyFont="1" applyFill="1" applyBorder="1"/>
    <xf numFmtId="10" fontId="1" fillId="0" borderId="2" xfId="2" applyNumberFormat="1" applyFont="1" applyFill="1" applyBorder="1"/>
    <xf numFmtId="10" fontId="11" fillId="11" borderId="2" xfId="2" applyNumberFormat="1" applyFont="1" applyFill="1" applyBorder="1"/>
    <xf numFmtId="10" fontId="11" fillId="12" borderId="2" xfId="2" applyNumberFormat="1" applyFont="1" applyFill="1" applyBorder="1"/>
    <xf numFmtId="10" fontId="1" fillId="0" borderId="2" xfId="2" applyNumberFormat="1" applyFont="1" applyBorder="1"/>
    <xf numFmtId="10" fontId="11" fillId="7" borderId="2" xfId="2" applyNumberFormat="1" applyFont="1" applyFill="1" applyBorder="1"/>
    <xf numFmtId="10" fontId="1" fillId="0" borderId="37" xfId="2" applyNumberFormat="1" applyFont="1" applyBorder="1"/>
    <xf numFmtId="10" fontId="11" fillId="8" borderId="34" xfId="2" applyNumberFormat="1" applyFont="1" applyFill="1" applyBorder="1"/>
    <xf numFmtId="10" fontId="0" fillId="0" borderId="34" xfId="2" applyNumberFormat="1" applyFont="1" applyBorder="1"/>
    <xf numFmtId="10" fontId="0" fillId="11" borderId="34" xfId="2" applyNumberFormat="1" applyFont="1" applyFill="1" applyBorder="1"/>
    <xf numFmtId="10" fontId="0" fillId="12" borderId="34" xfId="2" applyNumberFormat="1" applyFont="1" applyFill="1" applyBorder="1"/>
    <xf numFmtId="0" fontId="12" fillId="0" borderId="34" xfId="0" applyFont="1" applyFill="1" applyBorder="1" applyAlignment="1" applyProtection="1">
      <alignment horizontal="left"/>
    </xf>
    <xf numFmtId="3" fontId="12" fillId="0" borderId="34" xfId="0" applyNumberFormat="1" applyFont="1" applyFill="1" applyBorder="1" applyAlignment="1" applyProtection="1">
      <alignment horizontal="right"/>
    </xf>
    <xf numFmtId="10" fontId="12" fillId="0" borderId="34" xfId="0" applyNumberFormat="1" applyFont="1" applyFill="1" applyBorder="1" applyAlignment="1" applyProtection="1">
      <alignment horizontal="right"/>
    </xf>
    <xf numFmtId="0" fontId="1" fillId="0" borderId="34" xfId="0" applyFont="1" applyFill="1" applyBorder="1" applyAlignment="1" applyProtection="1">
      <alignment wrapText="1"/>
    </xf>
    <xf numFmtId="3" fontId="4" fillId="7" borderId="32" xfId="0" applyNumberFormat="1" applyFont="1" applyFill="1" applyBorder="1" applyAlignment="1" applyProtection="1">
      <alignment horizontal="right"/>
    </xf>
    <xf numFmtId="0" fontId="14" fillId="0" borderId="15" xfId="0" applyFont="1" applyBorder="1" applyAlignment="1" applyProtection="1">
      <alignment horizontal="center"/>
    </xf>
    <xf numFmtId="0" fontId="14" fillId="0" borderId="14" xfId="0" applyFont="1" applyBorder="1" applyAlignment="1" applyProtection="1">
      <alignment horizontal="center" wrapText="1"/>
    </xf>
    <xf numFmtId="0" fontId="14" fillId="0" borderId="21" xfId="0" applyFont="1" applyBorder="1" applyAlignment="1" applyProtection="1">
      <alignment horizontal="center"/>
    </xf>
    <xf numFmtId="0" fontId="14" fillId="0" borderId="22" xfId="0" applyFont="1" applyBorder="1" applyAlignment="1" applyProtection="1">
      <alignment horizontal="center" wrapText="1"/>
    </xf>
    <xf numFmtId="0" fontId="14" fillId="0" borderId="23" xfId="0" applyFont="1" applyBorder="1" applyAlignment="1" applyProtection="1">
      <alignment horizontal="center"/>
    </xf>
    <xf numFmtId="0" fontId="11" fillId="0" borderId="30" xfId="0" applyFont="1" applyBorder="1" applyAlignment="1">
      <alignment horizontal="center" vertical="center" wrapText="1"/>
    </xf>
    <xf numFmtId="3" fontId="22" fillId="0" borderId="30" xfId="0" applyNumberFormat="1" applyFont="1" applyBorder="1" applyAlignment="1" applyProtection="1">
      <alignment horizontal="right"/>
    </xf>
    <xf numFmtId="3" fontId="19" fillId="20" borderId="30" xfId="0" applyNumberFormat="1" applyFont="1" applyFill="1" applyBorder="1" applyAlignment="1" applyProtection="1">
      <alignment horizontal="right"/>
    </xf>
    <xf numFmtId="3" fontId="4" fillId="7" borderId="34" xfId="0" applyNumberFormat="1" applyFont="1" applyFill="1" applyBorder="1" applyAlignment="1" applyProtection="1">
      <alignment horizontal="right"/>
    </xf>
    <xf numFmtId="3" fontId="11" fillId="7" borderId="34" xfId="0" applyNumberFormat="1" applyFont="1" applyFill="1" applyBorder="1" applyAlignment="1" applyProtection="1">
      <alignment horizontal="right"/>
    </xf>
    <xf numFmtId="3" fontId="4" fillId="7" borderId="34" xfId="0" applyNumberFormat="1" applyFont="1" applyFill="1" applyBorder="1" applyAlignment="1" applyProtection="1">
      <alignment horizontal="right"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/>
    </xf>
    <xf numFmtId="3" fontId="12" fillId="4" borderId="35" xfId="0" applyNumberFormat="1" applyFont="1" applyFill="1" applyBorder="1" applyAlignment="1" applyProtection="1">
      <alignment horizontal="right"/>
    </xf>
    <xf numFmtId="0" fontId="8" fillId="7" borderId="0" xfId="0" applyFont="1" applyFill="1" applyBorder="1" applyAlignment="1" applyProtection="1">
      <alignment horizontal="left" vertical="top"/>
    </xf>
    <xf numFmtId="0" fontId="8" fillId="7" borderId="34" xfId="0" applyFont="1" applyFill="1" applyBorder="1" applyAlignment="1" applyProtection="1">
      <alignment wrapText="1"/>
    </xf>
    <xf numFmtId="3" fontId="20" fillId="7" borderId="34" xfId="0" applyNumberFormat="1" applyFont="1" applyFill="1" applyBorder="1" applyProtection="1"/>
    <xf numFmtId="0" fontId="8" fillId="7" borderId="34" xfId="0" applyFont="1" applyFill="1" applyBorder="1" applyAlignment="1" applyProtection="1">
      <alignment horizontal="left" vertical="top"/>
    </xf>
    <xf numFmtId="0" fontId="38" fillId="4" borderId="34" xfId="0" applyFont="1" applyFill="1" applyBorder="1" applyAlignment="1" applyProtection="1">
      <alignment wrapText="1"/>
    </xf>
    <xf numFmtId="0" fontId="10" fillId="7" borderId="34" xfId="0" applyFont="1" applyFill="1" applyBorder="1" applyAlignment="1" applyProtection="1">
      <alignment wrapText="1"/>
    </xf>
    <xf numFmtId="0" fontId="38" fillId="7" borderId="37" xfId="0" applyFont="1" applyFill="1" applyBorder="1" applyAlignment="1" applyProtection="1">
      <alignment wrapText="1"/>
    </xf>
    <xf numFmtId="0" fontId="8" fillId="4" borderId="34" xfId="0" applyFont="1" applyFill="1" applyBorder="1" applyAlignment="1" applyProtection="1">
      <alignment horizontal="left" vertical="top"/>
    </xf>
    <xf numFmtId="0" fontId="10" fillId="7" borderId="34" xfId="0" applyFont="1" applyFill="1" applyBorder="1" applyAlignment="1" applyProtection="1">
      <alignment horizontal="left" vertical="top"/>
    </xf>
    <xf numFmtId="3" fontId="38" fillId="4" borderId="34" xfId="0" applyNumberFormat="1" applyFont="1" applyFill="1" applyBorder="1" applyProtection="1"/>
    <xf numFmtId="3" fontId="39" fillId="7" borderId="45" xfId="0" applyNumberFormat="1" applyFont="1" applyFill="1" applyBorder="1" applyProtection="1"/>
    <xf numFmtId="3" fontId="38" fillId="7" borderId="45" xfId="0" applyNumberFormat="1" applyFont="1" applyFill="1" applyBorder="1" applyProtection="1"/>
    <xf numFmtId="10" fontId="22" fillId="0" borderId="11" xfId="2" applyNumberFormat="1" applyFont="1" applyBorder="1" applyAlignment="1" applyProtection="1">
      <alignment horizontal="right"/>
    </xf>
    <xf numFmtId="10" fontId="20" fillId="20" borderId="11" xfId="2" applyNumberFormat="1" applyFont="1" applyFill="1" applyBorder="1" applyAlignment="1" applyProtection="1">
      <alignment horizontal="right"/>
    </xf>
    <xf numFmtId="10" fontId="11" fillId="7" borderId="17" xfId="2" applyNumberFormat="1" applyFont="1" applyFill="1" applyBorder="1" applyAlignment="1" applyProtection="1">
      <alignment horizontal="right"/>
    </xf>
    <xf numFmtId="10" fontId="12" fillId="4" borderId="19" xfId="2" applyNumberFormat="1" applyFont="1" applyFill="1" applyBorder="1" applyAlignment="1" applyProtection="1">
      <alignment horizontal="right"/>
    </xf>
    <xf numFmtId="10" fontId="11" fillId="7" borderId="19" xfId="2" applyNumberFormat="1" applyFont="1" applyFill="1" applyBorder="1" applyAlignment="1" applyProtection="1">
      <alignment horizontal="right"/>
    </xf>
    <xf numFmtId="10" fontId="12" fillId="4" borderId="35" xfId="2" applyNumberFormat="1" applyFont="1" applyFill="1" applyBorder="1" applyAlignment="1" applyProtection="1">
      <alignment horizontal="right"/>
    </xf>
    <xf numFmtId="10" fontId="12" fillId="4" borderId="13" xfId="2" applyNumberFormat="1" applyFont="1" applyFill="1" applyBorder="1" applyAlignment="1" applyProtection="1">
      <alignment horizontal="right"/>
    </xf>
    <xf numFmtId="10" fontId="20" fillId="20" borderId="11" xfId="2" applyNumberFormat="1" applyFont="1" applyFill="1" applyBorder="1" applyProtection="1"/>
    <xf numFmtId="10" fontId="11" fillId="7" borderId="17" xfId="2" applyNumberFormat="1" applyFont="1" applyFill="1" applyBorder="1" applyProtection="1"/>
    <xf numFmtId="10" fontId="12" fillId="4" borderId="19" xfId="2" applyNumberFormat="1" applyFont="1" applyFill="1" applyBorder="1" applyProtection="1"/>
    <xf numFmtId="10" fontId="12" fillId="4" borderId="35" xfId="2" applyNumberFormat="1" applyFont="1" applyFill="1" applyBorder="1" applyProtection="1"/>
    <xf numFmtId="10" fontId="11" fillId="7" borderId="19" xfId="2" applyNumberFormat="1" applyFont="1" applyFill="1" applyBorder="1" applyProtection="1"/>
    <xf numFmtId="10" fontId="12" fillId="4" borderId="13" xfId="2" applyNumberFormat="1" applyFont="1" applyFill="1" applyBorder="1" applyProtection="1"/>
    <xf numFmtId="10" fontId="20" fillId="20" borderId="42" xfId="2" applyNumberFormat="1" applyFont="1" applyFill="1" applyBorder="1" applyProtection="1"/>
    <xf numFmtId="10" fontId="20" fillId="7" borderId="34" xfId="2" applyNumberFormat="1" applyFont="1" applyFill="1" applyBorder="1" applyProtection="1"/>
    <xf numFmtId="10" fontId="39" fillId="7" borderId="45" xfId="2" applyNumberFormat="1" applyFont="1" applyFill="1" applyBorder="1" applyProtection="1"/>
    <xf numFmtId="10" fontId="38" fillId="4" borderId="34" xfId="2" applyNumberFormat="1" applyFont="1" applyFill="1" applyBorder="1" applyProtection="1"/>
    <xf numFmtId="10" fontId="6" fillId="7" borderId="39" xfId="2" applyNumberFormat="1" applyFont="1" applyFill="1" applyBorder="1" applyAlignment="1">
      <alignment wrapText="1"/>
    </xf>
    <xf numFmtId="10" fontId="6" fillId="4" borderId="39" xfId="2" applyNumberFormat="1" applyFont="1" applyFill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3" fillId="0" borderId="0" xfId="5" applyFont="1" applyAlignment="1">
      <alignment horizontal="left"/>
    </xf>
    <xf numFmtId="0" fontId="1" fillId="0" borderId="0" xfId="5" applyFill="1" applyBorder="1" applyAlignment="1">
      <alignment horizontal="left"/>
    </xf>
    <xf numFmtId="3" fontId="1" fillId="0" borderId="0" xfId="0" applyNumberFormat="1" applyFont="1"/>
    <xf numFmtId="0" fontId="0" fillId="0" borderId="0" xfId="0" applyBorder="1" applyAlignment="1">
      <alignment vertical="top"/>
    </xf>
    <xf numFmtId="0" fontId="11" fillId="0" borderId="37" xfId="0" applyFont="1" applyBorder="1" applyAlignment="1">
      <alignment horizontal="center"/>
    </xf>
    <xf numFmtId="0" fontId="11" fillId="0" borderId="34" xfId="0" applyFont="1" applyFill="1" applyBorder="1" applyAlignment="1">
      <alignment horizontal="left"/>
    </xf>
    <xf numFmtId="0" fontId="11" fillId="0" borderId="34" xfId="0" applyFont="1" applyFill="1" applyBorder="1"/>
    <xf numFmtId="3" fontId="0" fillId="0" borderId="0" xfId="0" applyNumberFormat="1" applyFill="1"/>
    <xf numFmtId="3" fontId="6" fillId="0" borderId="0" xfId="0" applyNumberFormat="1" applyFont="1" applyFill="1" applyBorder="1" applyAlignment="1"/>
    <xf numFmtId="0" fontId="31" fillId="8" borderId="0" xfId="0" applyFont="1" applyFill="1" applyBorder="1"/>
    <xf numFmtId="0" fontId="40" fillId="7" borderId="8" xfId="0" applyFont="1" applyFill="1" applyBorder="1" applyAlignment="1" applyProtection="1">
      <alignment wrapText="1"/>
    </xf>
    <xf numFmtId="0" fontId="21" fillId="0" borderId="0" xfId="0" applyFont="1" applyFill="1" applyBorder="1" applyAlignment="1">
      <alignment horizontal="left"/>
    </xf>
    <xf numFmtId="0" fontId="29" fillId="0" borderId="37" xfId="0" applyFont="1" applyBorder="1" applyAlignment="1">
      <alignment horizontal="center" vertical="center" wrapText="1"/>
    </xf>
    <xf numFmtId="0" fontId="29" fillId="0" borderId="32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7" borderId="26" xfId="0" applyFont="1" applyFill="1" applyBorder="1" applyAlignment="1"/>
    <xf numFmtId="0" fontId="29" fillId="7" borderId="39" xfId="0" applyFont="1" applyFill="1" applyBorder="1" applyAlignment="1"/>
    <xf numFmtId="0" fontId="29" fillId="7" borderId="43" xfId="0" applyFont="1" applyFill="1" applyBorder="1" applyAlignment="1" applyProtection="1">
      <alignment horizontal="left"/>
    </xf>
    <xf numFmtId="0" fontId="29" fillId="7" borderId="44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39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 wrapText="1"/>
    </xf>
    <xf numFmtId="0" fontId="29" fillId="19" borderId="39" xfId="0" applyFont="1" applyFill="1" applyBorder="1" applyAlignment="1">
      <alignment horizontal="center" wrapText="1"/>
    </xf>
    <xf numFmtId="0" fontId="29" fillId="19" borderId="26" xfId="0" applyFont="1" applyFill="1" applyBorder="1" applyAlignment="1" applyProtection="1">
      <alignment horizontal="center" wrapText="1"/>
    </xf>
    <xf numFmtId="0" fontId="29" fillId="19" borderId="39" xfId="0" applyFont="1" applyFill="1" applyBorder="1" applyAlignment="1" applyProtection="1">
      <alignment horizont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7" borderId="39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 applyProtection="1">
      <alignment horizontal="left"/>
    </xf>
    <xf numFmtId="0" fontId="29" fillId="7" borderId="39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</cellXfs>
  <cellStyles count="8">
    <cellStyle name="Normalno" xfId="0" builtinId="0"/>
    <cellStyle name="Normalno 2" xfId="5"/>
    <cellStyle name="Postotak" xfId="2" builtinId="5"/>
    <cellStyle name="Zarez 2" xfId="1"/>
    <cellStyle name="Zarez 2 2" xfId="3"/>
    <cellStyle name="Zarez 2 3" xfId="6"/>
    <cellStyle name="Zarez 3" xfId="4"/>
    <cellStyle name="Zarez 4" xfId="7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409575</xdr:colOff>
      <xdr:row>4</xdr:row>
      <xdr:rowOff>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7"/>
  <sheetViews>
    <sheetView topLeftCell="A64" workbookViewId="0">
      <selection activeCell="M14" sqref="M14"/>
    </sheetView>
  </sheetViews>
  <sheetFormatPr defaultRowHeight="12.75" x14ac:dyDescent="0.2"/>
  <cols>
    <col min="1" max="1" width="3.7109375" style="1" customWidth="1"/>
    <col min="2" max="2" width="38.85546875" style="16" customWidth="1"/>
    <col min="3" max="3" width="11.140625" style="4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1.7109375" customWidth="1"/>
    <col min="14" max="14" width="11.42578125" customWidth="1"/>
    <col min="15" max="15" width="10.7109375" customWidth="1"/>
  </cols>
  <sheetData>
    <row r="1" spans="1:22" x14ac:dyDescent="0.2">
      <c r="O1" s="140"/>
      <c r="P1" s="140"/>
      <c r="Q1" s="140"/>
      <c r="R1" s="140"/>
      <c r="S1" s="140"/>
      <c r="T1" s="140"/>
    </row>
    <row r="2" spans="1:22" x14ac:dyDescent="0.2">
      <c r="N2" s="140"/>
      <c r="O2" s="140"/>
      <c r="P2" s="140"/>
      <c r="Q2" s="140"/>
      <c r="R2" s="140"/>
      <c r="S2" s="140"/>
      <c r="T2" s="140"/>
    </row>
    <row r="3" spans="1:22" x14ac:dyDescent="0.2">
      <c r="N3" s="140"/>
      <c r="O3" s="140"/>
      <c r="P3" s="140"/>
      <c r="Q3" s="140"/>
      <c r="R3" s="140"/>
      <c r="S3" s="140"/>
      <c r="T3" s="140"/>
    </row>
    <row r="4" spans="1:22" x14ac:dyDescent="0.2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40"/>
      <c r="O4" s="140"/>
      <c r="P4" s="140"/>
      <c r="Q4" s="140"/>
      <c r="R4" s="140"/>
      <c r="S4" s="140"/>
      <c r="T4" s="140"/>
    </row>
    <row r="5" spans="1:22" x14ac:dyDescent="0.2">
      <c r="A5" s="784" t="s">
        <v>483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0"/>
      <c r="P5" s="140"/>
      <c r="Q5" s="140"/>
      <c r="R5" s="140"/>
      <c r="S5" s="140"/>
      <c r="T5" s="140"/>
    </row>
    <row r="6" spans="1:22" x14ac:dyDescent="0.2">
      <c r="A6" s="395" t="s">
        <v>479</v>
      </c>
      <c r="B6" s="749"/>
      <c r="C6" s="749"/>
      <c r="D6" s="749"/>
      <c r="E6" s="749"/>
      <c r="F6" s="749"/>
      <c r="G6" s="749"/>
      <c r="H6" s="749"/>
      <c r="I6" s="749"/>
      <c r="J6" s="749"/>
      <c r="K6" s="749"/>
      <c r="L6" s="749"/>
      <c r="M6" s="749"/>
      <c r="N6" s="749"/>
      <c r="O6" s="140"/>
      <c r="P6" s="140"/>
      <c r="Q6" s="140"/>
      <c r="R6" s="140"/>
      <c r="S6" s="140"/>
      <c r="T6" s="140"/>
    </row>
    <row r="7" spans="1:22" x14ac:dyDescent="0.2">
      <c r="A7" s="395" t="s">
        <v>489</v>
      </c>
      <c r="C7" s="749"/>
      <c r="D7" s="749"/>
      <c r="E7" s="749"/>
      <c r="F7" s="749"/>
      <c r="G7" s="749"/>
      <c r="H7" s="749"/>
      <c r="I7" s="749"/>
      <c r="J7" s="749"/>
      <c r="K7" s="749"/>
      <c r="L7" s="749"/>
      <c r="M7" s="749"/>
      <c r="N7" s="749"/>
      <c r="O7" s="140"/>
      <c r="P7" s="140"/>
      <c r="Q7" s="140"/>
      <c r="R7" s="140"/>
      <c r="S7" s="140"/>
      <c r="T7" s="140"/>
    </row>
    <row r="8" spans="1:22" ht="15.75" customHeight="1" x14ac:dyDescent="0.2">
      <c r="N8" s="140"/>
      <c r="O8" s="140"/>
      <c r="P8" s="140"/>
      <c r="Q8" s="140"/>
      <c r="R8" s="140"/>
      <c r="S8" s="140"/>
      <c r="T8" s="140"/>
    </row>
    <row r="9" spans="1:22" ht="15.75" customHeight="1" x14ac:dyDescent="0.25">
      <c r="A9" s="473"/>
      <c r="B9" s="487"/>
      <c r="C9" s="487"/>
      <c r="D9" s="487"/>
      <c r="E9" s="487"/>
      <c r="F9" s="487"/>
      <c r="G9" s="487"/>
      <c r="H9" s="487"/>
      <c r="I9" s="487"/>
      <c r="J9" s="487"/>
      <c r="K9" s="487"/>
      <c r="L9" s="487"/>
      <c r="M9" s="487"/>
      <c r="N9" s="486"/>
      <c r="O9" s="140"/>
      <c r="P9" s="140"/>
      <c r="Q9" s="140"/>
      <c r="R9" s="140"/>
      <c r="S9" s="140"/>
      <c r="T9" s="140"/>
    </row>
    <row r="10" spans="1:22" ht="15" customHeight="1" x14ac:dyDescent="0.25">
      <c r="A10" s="473"/>
      <c r="B10" s="785" t="s">
        <v>474</v>
      </c>
      <c r="C10" s="785"/>
      <c r="D10" s="785"/>
      <c r="E10" s="785"/>
      <c r="F10" s="785"/>
      <c r="G10" s="785"/>
      <c r="H10" s="785"/>
      <c r="I10" s="785"/>
      <c r="J10" s="785"/>
      <c r="K10" s="785"/>
      <c r="L10" s="785"/>
      <c r="M10" s="785"/>
      <c r="N10" s="786"/>
      <c r="O10" s="142"/>
      <c r="P10" s="140"/>
      <c r="Q10" s="140"/>
      <c r="R10" s="140"/>
      <c r="S10" s="140"/>
      <c r="T10" s="140"/>
    </row>
    <row r="11" spans="1:22" ht="15" customHeight="1" x14ac:dyDescent="0.25">
      <c r="A11" s="473"/>
      <c r="B11" s="785" t="s">
        <v>475</v>
      </c>
      <c r="C11" s="785"/>
      <c r="D11" s="785"/>
      <c r="E11" s="785"/>
      <c r="F11" s="785"/>
      <c r="G11" s="785"/>
      <c r="H11" s="785"/>
      <c r="I11" s="785"/>
      <c r="J11" s="785"/>
      <c r="K11" s="785"/>
      <c r="L11" s="785"/>
      <c r="M11" s="785"/>
      <c r="N11" s="786"/>
      <c r="O11" s="142"/>
      <c r="P11" s="140"/>
      <c r="Q11" s="140"/>
      <c r="R11" s="140"/>
      <c r="S11" s="140"/>
      <c r="T11" s="140"/>
    </row>
    <row r="12" spans="1:22" ht="15.75" x14ac:dyDescent="0.25">
      <c r="A12" s="473"/>
      <c r="B12" s="487"/>
      <c r="C12" s="487"/>
      <c r="D12" s="487"/>
      <c r="E12" s="487"/>
      <c r="F12" s="487"/>
      <c r="G12" s="487"/>
      <c r="H12" s="487"/>
      <c r="I12" s="487"/>
      <c r="J12" s="487"/>
      <c r="K12" s="487"/>
      <c r="L12" s="487"/>
      <c r="M12" s="487"/>
      <c r="N12" s="486"/>
      <c r="O12" s="140"/>
      <c r="P12" s="140"/>
      <c r="Q12" s="140"/>
      <c r="R12" s="140"/>
      <c r="S12" s="140"/>
      <c r="T12" s="140"/>
    </row>
    <row r="13" spans="1:22" ht="15.75" x14ac:dyDescent="0.25">
      <c r="A13" s="474"/>
      <c r="B13" s="58" t="s">
        <v>111</v>
      </c>
      <c r="C13" s="415"/>
      <c r="K13" s="15"/>
      <c r="N13" s="140"/>
      <c r="O13" s="140"/>
      <c r="P13" s="140"/>
      <c r="Q13" s="140"/>
      <c r="R13" s="140"/>
      <c r="S13" s="140"/>
      <c r="T13" s="140"/>
    </row>
    <row r="14" spans="1:22" ht="15" x14ac:dyDescent="0.25">
      <c r="A14" s="57" t="s">
        <v>1</v>
      </c>
      <c r="B14" s="56" t="s">
        <v>0</v>
      </c>
      <c r="N14" s="140"/>
      <c r="O14" s="140"/>
      <c r="P14" s="140"/>
      <c r="Q14" s="140"/>
      <c r="R14" s="140"/>
      <c r="S14" s="140"/>
      <c r="T14" s="140"/>
    </row>
    <row r="15" spans="1:22" ht="15" x14ac:dyDescent="0.2">
      <c r="A15" s="474"/>
      <c r="N15" s="140"/>
      <c r="O15" s="140"/>
      <c r="P15" s="140"/>
      <c r="Q15" s="140"/>
      <c r="R15" s="140"/>
      <c r="S15" s="140"/>
      <c r="T15" s="140"/>
    </row>
    <row r="16" spans="1:22" x14ac:dyDescent="0.2">
      <c r="B16" s="444" t="s">
        <v>487</v>
      </c>
      <c r="C16" s="787"/>
      <c r="D16" s="444"/>
      <c r="E16" s="444"/>
      <c r="F16" s="5"/>
      <c r="I16" s="788"/>
      <c r="J16" s="788"/>
      <c r="K16" s="788"/>
      <c r="L16" s="788"/>
      <c r="M16" s="788"/>
      <c r="N16" s="788"/>
      <c r="O16" s="788"/>
      <c r="P16" s="788"/>
      <c r="Q16" s="788"/>
      <c r="R16" s="788"/>
      <c r="S16" s="788"/>
      <c r="T16" s="140"/>
      <c r="U16" s="140"/>
      <c r="V16" s="140"/>
    </row>
    <row r="17" spans="1:28" ht="18.75" customHeight="1" x14ac:dyDescent="0.2">
      <c r="B17" s="9" t="s">
        <v>486</v>
      </c>
      <c r="C17" s="5"/>
      <c r="K17" s="444"/>
      <c r="N17" s="140"/>
      <c r="O17" s="140"/>
      <c r="P17" s="140"/>
      <c r="Q17" s="140"/>
      <c r="R17" s="140"/>
      <c r="S17" s="140"/>
      <c r="T17" s="140"/>
    </row>
    <row r="18" spans="1:28" x14ac:dyDescent="0.2">
      <c r="A18" s="2"/>
      <c r="C18" s="5"/>
      <c r="K18" s="444"/>
      <c r="N18" s="140"/>
      <c r="O18" s="140"/>
      <c r="P18" s="140"/>
      <c r="Q18" s="140"/>
      <c r="R18" s="140"/>
      <c r="S18" s="140"/>
    </row>
    <row r="19" spans="1:28" ht="15" x14ac:dyDescent="0.25">
      <c r="B19" s="171"/>
      <c r="C19" s="15"/>
      <c r="K19" s="33"/>
      <c r="N19" s="140"/>
      <c r="O19" s="140"/>
      <c r="P19" s="140"/>
      <c r="Q19" s="140"/>
      <c r="R19" s="140"/>
      <c r="S19" s="140"/>
    </row>
    <row r="20" spans="1:28" ht="15" x14ac:dyDescent="0.25">
      <c r="B20" s="171" t="s">
        <v>280</v>
      </c>
      <c r="C20" s="15" t="s">
        <v>69</v>
      </c>
      <c r="K20" s="33"/>
      <c r="M20" s="140"/>
      <c r="N20" s="140"/>
      <c r="O20" s="140"/>
      <c r="P20" s="140"/>
      <c r="Q20" s="140"/>
      <c r="R20" s="140"/>
    </row>
    <row r="21" spans="1:28" ht="15" x14ac:dyDescent="0.25">
      <c r="A21" s="59" t="s">
        <v>2</v>
      </c>
      <c r="C21" s="5"/>
      <c r="K21" s="33"/>
      <c r="M21" s="140"/>
      <c r="N21" s="140"/>
      <c r="O21" s="140"/>
      <c r="P21" s="140"/>
      <c r="Q21" s="140"/>
      <c r="R21" s="140"/>
    </row>
    <row r="22" spans="1:28" ht="38.25" x14ac:dyDescent="0.2">
      <c r="B22" s="789" t="s">
        <v>476</v>
      </c>
      <c r="C22" s="50"/>
      <c r="D22" s="51"/>
      <c r="E22" s="51"/>
      <c r="F22" s="51"/>
      <c r="G22" s="51"/>
      <c r="H22" s="51"/>
      <c r="I22" s="51"/>
      <c r="J22" s="51"/>
      <c r="K22" s="505" t="s">
        <v>463</v>
      </c>
      <c r="L22" s="470"/>
      <c r="M22" s="505" t="s">
        <v>465</v>
      </c>
      <c r="N22" s="505" t="s">
        <v>466</v>
      </c>
      <c r="O22" s="475" t="s">
        <v>462</v>
      </c>
      <c r="P22" s="505" t="s">
        <v>478</v>
      </c>
      <c r="Q22" s="505" t="s">
        <v>477</v>
      </c>
      <c r="R22" s="140"/>
      <c r="S22" s="140"/>
    </row>
    <row r="23" spans="1:28" s="10" customFormat="1" x14ac:dyDescent="0.2">
      <c r="A23" s="1"/>
      <c r="B23" s="476">
        <v>1</v>
      </c>
      <c r="C23" s="52"/>
      <c r="D23" s="53"/>
      <c r="E23" s="53"/>
      <c r="F23" s="53"/>
      <c r="G23" s="53"/>
      <c r="H23" s="53"/>
      <c r="I23" s="53"/>
      <c r="J23" s="53"/>
      <c r="K23" s="476">
        <v>2</v>
      </c>
      <c r="L23" s="471"/>
      <c r="M23" s="476">
        <v>3</v>
      </c>
      <c r="N23" s="476">
        <v>4</v>
      </c>
      <c r="O23" s="476">
        <v>5</v>
      </c>
      <c r="P23" s="476">
        <v>6</v>
      </c>
      <c r="Q23" s="476">
        <v>7</v>
      </c>
      <c r="R23" s="140"/>
      <c r="S23" s="140"/>
    </row>
    <row r="24" spans="1:28" s="10" customFormat="1" x14ac:dyDescent="0.2">
      <c r="A24" s="1"/>
      <c r="B24" s="499" t="s">
        <v>273</v>
      </c>
      <c r="C24" s="500"/>
      <c r="D24" s="501"/>
      <c r="E24" s="501"/>
      <c r="F24" s="501"/>
      <c r="G24" s="501"/>
      <c r="H24" s="501"/>
      <c r="I24" s="501"/>
      <c r="J24" s="497"/>
      <c r="K24" s="440">
        <v>8832290</v>
      </c>
      <c r="L24" s="440"/>
      <c r="M24" s="440">
        <v>14379000</v>
      </c>
      <c r="N24" s="440">
        <v>13455800</v>
      </c>
      <c r="O24" s="440">
        <v>13912099</v>
      </c>
      <c r="P24" s="525">
        <f>O24/K24</f>
        <v>1.5751406486879393</v>
      </c>
      <c r="Q24" s="525">
        <f>O24/N24</f>
        <v>1.0339109528976351</v>
      </c>
      <c r="R24" s="140"/>
      <c r="S24" s="140"/>
    </row>
    <row r="25" spans="1:28" s="10" customFormat="1" x14ac:dyDescent="0.2">
      <c r="A25" s="2"/>
      <c r="B25" s="499" t="s">
        <v>274</v>
      </c>
      <c r="C25" s="500" t="s">
        <v>5</v>
      </c>
      <c r="D25" s="501"/>
      <c r="E25" s="501"/>
      <c r="F25" s="501"/>
      <c r="G25" s="501"/>
      <c r="H25" s="501"/>
      <c r="I25" s="501"/>
      <c r="J25" s="497"/>
      <c r="K25" s="440">
        <v>13389552</v>
      </c>
      <c r="L25" s="440"/>
      <c r="M25" s="440">
        <v>4800000</v>
      </c>
      <c r="N25" s="440">
        <v>3250000</v>
      </c>
      <c r="O25" s="440">
        <v>353174</v>
      </c>
      <c r="P25" s="525">
        <f t="shared" ref="P25:P27" si="0">O25/K25</f>
        <v>2.6376834714111421E-2</v>
      </c>
      <c r="Q25" s="525">
        <f t="shared" ref="Q25:Q27" si="1">O25/N25</f>
        <v>0.10866892307692308</v>
      </c>
      <c r="R25" s="140"/>
      <c r="S25" s="140"/>
      <c r="T25" s="140"/>
      <c r="U25" s="140"/>
      <c r="V25" s="140"/>
      <c r="W25" s="140"/>
      <c r="X25" s="140"/>
      <c r="Y25" s="140"/>
      <c r="Z25" s="140"/>
      <c r="AA25" s="140"/>
    </row>
    <row r="26" spans="1:28" s="10" customFormat="1" ht="12.75" customHeight="1" x14ac:dyDescent="0.2">
      <c r="A26" s="1"/>
      <c r="B26" s="790" t="s">
        <v>275</v>
      </c>
      <c r="C26" s="472"/>
      <c r="D26" s="791"/>
      <c r="E26" s="791"/>
      <c r="F26" s="791"/>
      <c r="G26" s="791"/>
      <c r="H26" s="791"/>
      <c r="I26" s="791"/>
      <c r="J26" s="498"/>
      <c r="K26" s="472">
        <v>19841730</v>
      </c>
      <c r="L26" s="472"/>
      <c r="M26" s="472">
        <v>8792000</v>
      </c>
      <c r="N26" s="472">
        <v>10159800</v>
      </c>
      <c r="O26" s="472">
        <v>8063855</v>
      </c>
      <c r="P26" s="526">
        <f t="shared" si="0"/>
        <v>0.40640886656556663</v>
      </c>
      <c r="Q26" s="526">
        <f t="shared" si="1"/>
        <v>0.79370213980590165</v>
      </c>
      <c r="R26" s="140"/>
      <c r="S26" s="140"/>
      <c r="T26" s="140"/>
      <c r="U26" s="140"/>
      <c r="V26" s="140"/>
      <c r="W26" s="140"/>
      <c r="X26" s="140"/>
      <c r="Y26" s="140"/>
      <c r="Z26" s="140"/>
      <c r="AA26" s="140"/>
    </row>
    <row r="27" spans="1:28" s="10" customFormat="1" x14ac:dyDescent="0.2">
      <c r="A27" s="38"/>
      <c r="B27" s="790" t="s">
        <v>276</v>
      </c>
      <c r="C27" s="472"/>
      <c r="D27" s="791"/>
      <c r="E27" s="791"/>
      <c r="F27" s="791"/>
      <c r="G27" s="791"/>
      <c r="H27" s="791"/>
      <c r="I27" s="791"/>
      <c r="J27" s="498"/>
      <c r="K27" s="472">
        <v>5351103</v>
      </c>
      <c r="L27" s="472"/>
      <c r="M27" s="472">
        <v>7137000</v>
      </c>
      <c r="N27" s="472">
        <v>1496000</v>
      </c>
      <c r="O27" s="472">
        <v>969569</v>
      </c>
      <c r="P27" s="526">
        <f t="shared" si="0"/>
        <v>0.18119049474472834</v>
      </c>
      <c r="Q27" s="526">
        <f t="shared" si="1"/>
        <v>0.64810762032085556</v>
      </c>
      <c r="R27" s="140"/>
      <c r="S27" s="140"/>
      <c r="T27" s="140"/>
      <c r="U27" s="140"/>
      <c r="V27" s="140"/>
      <c r="W27" s="140"/>
      <c r="X27" s="140"/>
      <c r="Y27" s="140"/>
      <c r="Z27" s="140"/>
      <c r="AA27" s="140"/>
    </row>
    <row r="28" spans="1:28" x14ac:dyDescent="0.2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6"/>
      <c r="M28" s="140"/>
      <c r="N28" s="140"/>
      <c r="O28" s="140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</row>
    <row r="29" spans="1:28" ht="15" x14ac:dyDescent="0.25">
      <c r="A29" s="60" t="s">
        <v>4</v>
      </c>
      <c r="B29" s="796" t="s">
        <v>112</v>
      </c>
      <c r="C29" s="796"/>
      <c r="D29" s="796"/>
      <c r="E29" s="796"/>
      <c r="F29" s="796"/>
      <c r="G29" s="796"/>
      <c r="H29" s="796"/>
      <c r="I29" s="796"/>
      <c r="J29" s="796"/>
      <c r="K29" s="796"/>
      <c r="L29" s="10"/>
      <c r="M29" s="1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</row>
    <row r="30" spans="1:28" ht="15" x14ac:dyDescent="0.25">
      <c r="A30" s="60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0"/>
      <c r="M30" s="1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</row>
    <row r="31" spans="1:28" x14ac:dyDescent="0.2">
      <c r="A31" s="436"/>
      <c r="B31" s="437" t="s">
        <v>277</v>
      </c>
      <c r="C31" s="437"/>
      <c r="D31" s="437"/>
      <c r="E31" s="437"/>
      <c r="F31" s="437"/>
      <c r="G31" s="437"/>
      <c r="H31" s="437"/>
      <c r="I31" s="437"/>
      <c r="J31" s="437"/>
      <c r="K31" s="441">
        <v>0</v>
      </c>
      <c r="L31" s="168"/>
      <c r="M31" s="437">
        <v>0</v>
      </c>
      <c r="N31" s="441">
        <v>0</v>
      </c>
      <c r="O31" s="441">
        <v>0</v>
      </c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</row>
    <row r="32" spans="1:28" x14ac:dyDescent="0.2">
      <c r="A32" s="39"/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0"/>
      <c r="M32" s="1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</row>
    <row r="33" spans="1:26" x14ac:dyDescent="0.2">
      <c r="A33" s="39"/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0"/>
      <c r="M33" s="1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</row>
    <row r="34" spans="1:26" ht="15" x14ac:dyDescent="0.25">
      <c r="A34" s="170" t="s">
        <v>3</v>
      </c>
      <c r="B34" s="172" t="s">
        <v>115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0"/>
      <c r="M34" s="1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</row>
    <row r="35" spans="1:26" ht="15" x14ac:dyDescent="0.25">
      <c r="A35" s="170"/>
      <c r="B35" s="172"/>
      <c r="C35" s="173"/>
      <c r="D35" s="173"/>
      <c r="E35" s="173"/>
      <c r="F35" s="173"/>
      <c r="G35" s="173"/>
      <c r="H35" s="173"/>
      <c r="I35" s="173"/>
      <c r="J35" s="173"/>
      <c r="K35" s="173"/>
      <c r="L35" s="10"/>
      <c r="M35" s="10"/>
      <c r="N35" s="140"/>
      <c r="O35" s="140"/>
      <c r="P35" s="140"/>
      <c r="Q35" s="140"/>
      <c r="R35" s="140"/>
      <c r="S35" s="140"/>
    </row>
    <row r="36" spans="1:26" ht="21.75" customHeight="1" x14ac:dyDescent="0.2">
      <c r="A36" s="39"/>
      <c r="B36" s="397"/>
      <c r="C36" s="50"/>
      <c r="D36" s="51"/>
      <c r="E36" s="51"/>
      <c r="F36" s="51"/>
      <c r="G36" s="51"/>
      <c r="H36" s="51"/>
      <c r="I36" s="51"/>
      <c r="J36" s="51"/>
      <c r="K36" s="797" t="s">
        <v>463</v>
      </c>
      <c r="L36" s="438"/>
      <c r="M36" s="799" t="s">
        <v>480</v>
      </c>
      <c r="N36" s="797" t="s">
        <v>466</v>
      </c>
      <c r="O36" s="797" t="s">
        <v>462</v>
      </c>
      <c r="P36" s="797" t="s">
        <v>481</v>
      </c>
      <c r="Q36" s="797" t="s">
        <v>482</v>
      </c>
      <c r="R36" s="140"/>
      <c r="S36" s="140"/>
      <c r="T36" s="140"/>
      <c r="U36" s="140"/>
    </row>
    <row r="37" spans="1:26" ht="15" customHeight="1" x14ac:dyDescent="0.2">
      <c r="A37" s="39"/>
      <c r="B37" s="398"/>
      <c r="C37" s="52"/>
      <c r="D37" s="53"/>
      <c r="E37" s="53"/>
      <c r="F37" s="53"/>
      <c r="G37" s="53"/>
      <c r="H37" s="53"/>
      <c r="I37" s="53"/>
      <c r="J37" s="53"/>
      <c r="K37" s="798"/>
      <c r="L37" s="439"/>
      <c r="M37" s="800"/>
      <c r="N37" s="798"/>
      <c r="O37" s="798"/>
      <c r="P37" s="798"/>
      <c r="Q37" s="798"/>
      <c r="R37" s="140"/>
      <c r="S37" s="140"/>
      <c r="T37" s="140"/>
      <c r="U37" s="140"/>
    </row>
    <row r="38" spans="1:26" x14ac:dyDescent="0.2">
      <c r="A38" s="39"/>
      <c r="B38" s="499" t="s">
        <v>384</v>
      </c>
      <c r="C38" s="500"/>
      <c r="D38" s="501"/>
      <c r="E38" s="501"/>
      <c r="F38" s="501"/>
      <c r="G38" s="501"/>
      <c r="H38" s="501"/>
      <c r="I38" s="501"/>
      <c r="J38" s="501"/>
      <c r="K38" s="440">
        <v>2734788</v>
      </c>
      <c r="L38" s="440"/>
      <c r="M38" s="440">
        <v>2000000</v>
      </c>
      <c r="N38" s="440">
        <v>0</v>
      </c>
      <c r="O38" s="440">
        <v>285489</v>
      </c>
      <c r="P38" s="525">
        <f>O38/K38</f>
        <v>0.10439163840122159</v>
      </c>
      <c r="Q38" s="525">
        <v>0</v>
      </c>
      <c r="R38" s="140"/>
      <c r="S38" s="140"/>
      <c r="T38" s="140"/>
      <c r="U38" s="140"/>
    </row>
    <row r="39" spans="1:26" ht="25.5" x14ac:dyDescent="0.2">
      <c r="A39" s="39"/>
      <c r="B39" s="502" t="s">
        <v>385</v>
      </c>
      <c r="C39" s="500" t="s">
        <v>5</v>
      </c>
      <c r="D39" s="501"/>
      <c r="E39" s="501"/>
      <c r="F39" s="501"/>
      <c r="G39" s="501"/>
      <c r="H39" s="501"/>
      <c r="I39" s="501"/>
      <c r="J39" s="501"/>
      <c r="K39" s="440">
        <v>550000</v>
      </c>
      <c r="L39" s="440"/>
      <c r="M39" s="440">
        <v>5250000</v>
      </c>
      <c r="N39" s="440">
        <v>5050000</v>
      </c>
      <c r="O39" s="440">
        <v>4432000</v>
      </c>
      <c r="P39" s="525">
        <f>O39/K39</f>
        <v>8.0581818181818186</v>
      </c>
      <c r="Q39" s="525">
        <f>O39/N39</f>
        <v>0.87762376237623763</v>
      </c>
      <c r="R39" s="140"/>
      <c r="S39" s="140"/>
      <c r="T39" s="140"/>
      <c r="U39" s="140"/>
    </row>
    <row r="40" spans="1:26" x14ac:dyDescent="0.2">
      <c r="A40" s="169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0"/>
      <c r="M40" s="792"/>
      <c r="N40" s="793"/>
      <c r="O40" s="168"/>
      <c r="P40" s="168"/>
      <c r="Q40" s="168"/>
      <c r="R40" s="140"/>
      <c r="S40" s="140"/>
      <c r="T40" s="140"/>
      <c r="U40" s="140"/>
    </row>
    <row r="41" spans="1:26" x14ac:dyDescent="0.2">
      <c r="A41" s="169"/>
      <c r="B41" s="503" t="s">
        <v>278</v>
      </c>
      <c r="C41" s="503"/>
      <c r="D41" s="503"/>
      <c r="E41" s="503"/>
      <c r="F41" s="503"/>
      <c r="G41" s="503"/>
      <c r="H41" s="503"/>
      <c r="I41" s="503"/>
      <c r="J41" s="503"/>
      <c r="K41" s="504"/>
      <c r="L41" s="441">
        <v>4444554</v>
      </c>
      <c r="M41" s="504">
        <v>3250000</v>
      </c>
      <c r="N41" s="504">
        <v>5050000</v>
      </c>
      <c r="O41" s="504">
        <v>1085338</v>
      </c>
      <c r="P41" s="504"/>
      <c r="Q41" s="504"/>
      <c r="R41" s="140"/>
      <c r="S41" s="140"/>
      <c r="T41" s="140"/>
      <c r="U41" s="140"/>
    </row>
    <row r="42" spans="1:26" x14ac:dyDescent="0.2">
      <c r="B42" s="168"/>
      <c r="C42" s="168"/>
      <c r="D42" s="168"/>
      <c r="E42" s="168"/>
      <c r="F42" s="168"/>
      <c r="G42" s="168"/>
      <c r="H42" s="168"/>
      <c r="I42" s="168"/>
      <c r="J42" s="168"/>
      <c r="K42" s="168"/>
      <c r="L42" s="10"/>
      <c r="M42" s="10"/>
      <c r="N42" s="140"/>
      <c r="O42" s="140"/>
      <c r="P42" s="140"/>
      <c r="Q42" s="140"/>
      <c r="R42" s="140"/>
      <c r="S42" s="140"/>
    </row>
    <row r="43" spans="1:26" ht="25.5" x14ac:dyDescent="0.2">
      <c r="B43" s="442" t="s">
        <v>279</v>
      </c>
      <c r="C43" s="437"/>
      <c r="D43" s="437"/>
      <c r="E43" s="437"/>
      <c r="F43" s="437"/>
      <c r="G43" s="437"/>
      <c r="H43" s="437"/>
      <c r="I43" s="437"/>
      <c r="J43" s="437"/>
      <c r="K43" s="441"/>
      <c r="L43" s="10"/>
      <c r="M43" s="496"/>
      <c r="N43" s="441"/>
      <c r="O43" s="441"/>
      <c r="P43" s="441"/>
      <c r="Q43" s="441"/>
      <c r="R43" s="140"/>
      <c r="S43" s="140"/>
      <c r="T43" s="140"/>
      <c r="U43" s="140"/>
      <c r="V43" s="140"/>
    </row>
    <row r="44" spans="1:26" x14ac:dyDescent="0.2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0"/>
      <c r="M44" s="10"/>
      <c r="N44" s="140"/>
    </row>
    <row r="45" spans="1:26" x14ac:dyDescent="0.2">
      <c r="B45" s="443"/>
      <c r="C45" s="415"/>
      <c r="N45" s="140"/>
    </row>
    <row r="47" spans="1:26" x14ac:dyDescent="0.2">
      <c r="B47" s="444"/>
    </row>
  </sheetData>
  <mergeCells count="7">
    <mergeCell ref="B29:K29"/>
    <mergeCell ref="K36:K37"/>
    <mergeCell ref="M36:M37"/>
    <mergeCell ref="P36:P37"/>
    <mergeCell ref="Q36:Q37"/>
    <mergeCell ref="O36:O37"/>
    <mergeCell ref="N36:N37"/>
  </mergeCells>
  <phoneticPr fontId="0" type="noConversion"/>
  <pageMargins left="0.74803149606299213" right="0.49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selection activeCell="C5" sqref="C5"/>
    </sheetView>
  </sheetViews>
  <sheetFormatPr defaultRowHeight="12.75" x14ac:dyDescent="0.2"/>
  <cols>
    <col min="1" max="1" width="5.85546875" customWidth="1"/>
    <col min="2" max="2" width="58.85546875" style="14" customWidth="1"/>
    <col min="3" max="3" width="14.42578125" style="42" customWidth="1"/>
    <col min="4" max="4" width="13.5703125" customWidth="1"/>
    <col min="5" max="6" width="12.85546875" customWidth="1"/>
    <col min="7" max="7" width="13" customWidth="1"/>
    <col min="8" max="8" width="11.7109375" customWidth="1"/>
  </cols>
  <sheetData>
    <row r="1" spans="1:8" ht="15" x14ac:dyDescent="0.25">
      <c r="A1" s="18"/>
      <c r="B1" s="55" t="s">
        <v>6</v>
      </c>
      <c r="C1" s="40"/>
      <c r="D1" s="70"/>
      <c r="E1" s="70"/>
    </row>
    <row r="2" spans="1:8" ht="13.5" thickBot="1" x14ac:dyDescent="0.25">
      <c r="A2" s="19"/>
      <c r="B2" s="20"/>
      <c r="C2" s="41"/>
      <c r="D2" s="70"/>
      <c r="E2" s="70"/>
    </row>
    <row r="3" spans="1:8" ht="30" customHeight="1" thickBot="1" x14ac:dyDescent="0.25">
      <c r="A3" s="105" t="s">
        <v>7</v>
      </c>
      <c r="B3" s="106" t="s">
        <v>8</v>
      </c>
      <c r="C3" s="107" t="s">
        <v>463</v>
      </c>
      <c r="D3" s="107" t="s">
        <v>465</v>
      </c>
      <c r="E3" s="107" t="s">
        <v>466</v>
      </c>
      <c r="F3" s="107" t="s">
        <v>469</v>
      </c>
      <c r="G3" s="107" t="s">
        <v>467</v>
      </c>
      <c r="H3" s="107" t="s">
        <v>468</v>
      </c>
    </row>
    <row r="4" spans="1:8" ht="12.75" customHeight="1" thickBot="1" x14ac:dyDescent="0.25">
      <c r="A4" s="737">
        <v>1</v>
      </c>
      <c r="B4" s="738">
        <v>2</v>
      </c>
      <c r="C4" s="751">
        <v>3</v>
      </c>
      <c r="D4" s="751">
        <v>4</v>
      </c>
      <c r="E4" s="751">
        <v>5</v>
      </c>
      <c r="F4" s="751">
        <v>6</v>
      </c>
      <c r="G4" s="751">
        <v>7</v>
      </c>
      <c r="H4" s="751">
        <v>8</v>
      </c>
    </row>
    <row r="5" spans="1:8" ht="20.100000000000001" customHeight="1" thickBot="1" x14ac:dyDescent="0.3">
      <c r="A5" s="82"/>
      <c r="B5" s="83" t="s">
        <v>230</v>
      </c>
      <c r="C5" s="84">
        <f>C6+C25+C34</f>
        <v>24956630</v>
      </c>
      <c r="D5" s="84">
        <f>D6+D25+D34</f>
        <v>21179000</v>
      </c>
      <c r="E5" s="84">
        <f>E6+E25+E34</f>
        <v>16705800</v>
      </c>
      <c r="F5" s="84">
        <f>F6+F25+F34</f>
        <v>14550762</v>
      </c>
      <c r="G5" s="765">
        <f>F5/C5</f>
        <v>0.58304194115952357</v>
      </c>
      <c r="H5" s="765">
        <f>F5/E5</f>
        <v>0.87100061056639011</v>
      </c>
    </row>
    <row r="6" spans="1:8" ht="20.100000000000001" customHeight="1" thickBot="1" x14ac:dyDescent="0.25">
      <c r="A6" s="98">
        <v>6</v>
      </c>
      <c r="B6" s="99" t="s">
        <v>6</v>
      </c>
      <c r="C6" s="104">
        <f>C7+C11+C16+C19</f>
        <v>8832290</v>
      </c>
      <c r="D6" s="104">
        <f>D7+D11+D16+D19+D23</f>
        <v>14379000</v>
      </c>
      <c r="E6" s="104">
        <f>E7+E11+E16+E19+E23</f>
        <v>13455800</v>
      </c>
      <c r="F6" s="104">
        <f>F7+F11+F16+F19+F23</f>
        <v>13912099</v>
      </c>
      <c r="G6" s="766">
        <f t="shared" ref="G6:G40" si="0">F6/C6</f>
        <v>1.5751406486879393</v>
      </c>
      <c r="H6" s="766">
        <f t="shared" ref="H6:H33" si="1">F6/E6</f>
        <v>1.0339109528976351</v>
      </c>
    </row>
    <row r="7" spans="1:8" ht="15" customHeight="1" x14ac:dyDescent="0.2">
      <c r="A7" s="101">
        <v>61</v>
      </c>
      <c r="B7" s="102" t="s">
        <v>9</v>
      </c>
      <c r="C7" s="103">
        <f>C8+C9+C10</f>
        <v>4387408</v>
      </c>
      <c r="D7" s="103">
        <f>D8+D10+D9</f>
        <v>4829000</v>
      </c>
      <c r="E7" s="103">
        <f>E8+E9+E10</f>
        <v>2891000</v>
      </c>
      <c r="F7" s="103">
        <f>F8+F9+F10</f>
        <v>2351843</v>
      </c>
      <c r="G7" s="767">
        <f t="shared" si="0"/>
        <v>0.53604383271398515</v>
      </c>
      <c r="H7" s="767">
        <f t="shared" si="1"/>
        <v>0.81350501556554822</v>
      </c>
    </row>
    <row r="8" spans="1:8" ht="12.75" customHeight="1" x14ac:dyDescent="0.2">
      <c r="A8" s="90">
        <v>611</v>
      </c>
      <c r="B8" s="64" t="s">
        <v>10</v>
      </c>
      <c r="C8" s="86">
        <v>4310550</v>
      </c>
      <c r="D8" s="524">
        <v>4500000</v>
      </c>
      <c r="E8" s="86">
        <v>2741000</v>
      </c>
      <c r="F8" s="86">
        <v>2293271</v>
      </c>
      <c r="G8" s="768">
        <f t="shared" si="0"/>
        <v>0.53201354815510782</v>
      </c>
      <c r="H8" s="768">
        <f t="shared" si="1"/>
        <v>0.83665487048522436</v>
      </c>
    </row>
    <row r="9" spans="1:8" ht="12.75" customHeight="1" x14ac:dyDescent="0.2">
      <c r="A9" s="90">
        <v>613</v>
      </c>
      <c r="B9" s="64" t="s">
        <v>11</v>
      </c>
      <c r="C9" s="86">
        <v>57862</v>
      </c>
      <c r="D9" s="86">
        <v>250000</v>
      </c>
      <c r="E9" s="86">
        <v>100000</v>
      </c>
      <c r="F9" s="86">
        <v>42018</v>
      </c>
      <c r="G9" s="768">
        <f t="shared" si="0"/>
        <v>0.72617607410735885</v>
      </c>
      <c r="H9" s="768">
        <f t="shared" si="1"/>
        <v>0.42018</v>
      </c>
    </row>
    <row r="10" spans="1:8" ht="12.75" customHeight="1" x14ac:dyDescent="0.2">
      <c r="A10" s="90">
        <v>614</v>
      </c>
      <c r="B10" s="64" t="s">
        <v>12</v>
      </c>
      <c r="C10" s="86">
        <v>18996</v>
      </c>
      <c r="D10" s="86">
        <v>79000</v>
      </c>
      <c r="E10" s="86">
        <v>50000</v>
      </c>
      <c r="F10" s="86">
        <v>16554</v>
      </c>
      <c r="G10" s="768">
        <f t="shared" si="0"/>
        <v>0.87144662034112441</v>
      </c>
      <c r="H10" s="768">
        <f t="shared" si="1"/>
        <v>0.33107999999999999</v>
      </c>
    </row>
    <row r="11" spans="1:8" ht="15" customHeight="1" x14ac:dyDescent="0.2">
      <c r="A11" s="85">
        <v>63</v>
      </c>
      <c r="B11" s="93" t="s">
        <v>13</v>
      </c>
      <c r="C11" s="94">
        <f>C12+C13+C14</f>
        <v>1064507</v>
      </c>
      <c r="D11" s="94">
        <f>D12+D14+D13</f>
        <v>5250000</v>
      </c>
      <c r="E11" s="94">
        <f>E12+E13+E14</f>
        <v>6900000</v>
      </c>
      <c r="F11" s="94">
        <f>F12+F13+F14+F15</f>
        <v>7108365</v>
      </c>
      <c r="G11" s="769">
        <f t="shared" si="0"/>
        <v>6.6776122655839742</v>
      </c>
      <c r="H11" s="769">
        <f t="shared" si="1"/>
        <v>1.0301978260869564</v>
      </c>
    </row>
    <row r="12" spans="1:8" ht="12.75" customHeight="1" x14ac:dyDescent="0.2">
      <c r="A12" s="90">
        <v>6324</v>
      </c>
      <c r="B12" s="64" t="s">
        <v>233</v>
      </c>
      <c r="C12" s="86">
        <v>543103</v>
      </c>
      <c r="D12" s="86">
        <v>5000000</v>
      </c>
      <c r="E12" s="86">
        <v>4500000</v>
      </c>
      <c r="F12" s="86">
        <v>4544264</v>
      </c>
      <c r="G12" s="768">
        <f t="shared" si="0"/>
        <v>8.3672231602476881</v>
      </c>
      <c r="H12" s="768">
        <f t="shared" si="1"/>
        <v>1.0098364444444445</v>
      </c>
    </row>
    <row r="13" spans="1:8" ht="12.75" customHeight="1" x14ac:dyDescent="0.2">
      <c r="A13" s="90">
        <v>633</v>
      </c>
      <c r="B13" s="64" t="s">
        <v>14</v>
      </c>
      <c r="C13" s="86">
        <v>521404</v>
      </c>
      <c r="D13" s="86">
        <v>200000</v>
      </c>
      <c r="E13" s="86">
        <v>2300000</v>
      </c>
      <c r="F13" s="86">
        <v>2464247</v>
      </c>
      <c r="G13" s="768">
        <f t="shared" si="0"/>
        <v>4.726175863629738</v>
      </c>
      <c r="H13" s="768">
        <f t="shared" si="1"/>
        <v>1.0714117391304347</v>
      </c>
    </row>
    <row r="14" spans="1:8" ht="12.75" customHeight="1" x14ac:dyDescent="0.2">
      <c r="A14" s="90">
        <v>634</v>
      </c>
      <c r="B14" s="64" t="s">
        <v>231</v>
      </c>
      <c r="C14" s="86">
        <v>0</v>
      </c>
      <c r="D14" s="86">
        <v>50000</v>
      </c>
      <c r="E14" s="86">
        <v>100000</v>
      </c>
      <c r="F14" s="86">
        <v>91054</v>
      </c>
      <c r="G14" s="768">
        <v>0</v>
      </c>
      <c r="H14" s="768">
        <f t="shared" si="1"/>
        <v>0.91054000000000002</v>
      </c>
    </row>
    <row r="15" spans="1:8" ht="12.75" customHeight="1" x14ac:dyDescent="0.2">
      <c r="A15" s="521">
        <v>636</v>
      </c>
      <c r="B15" s="523" t="s">
        <v>470</v>
      </c>
      <c r="C15" s="752">
        <v>0</v>
      </c>
      <c r="D15" s="752">
        <v>0</v>
      </c>
      <c r="E15" s="752">
        <v>0</v>
      </c>
      <c r="F15" s="752">
        <v>8800</v>
      </c>
      <c r="G15" s="770">
        <v>0</v>
      </c>
      <c r="H15" s="770">
        <v>0</v>
      </c>
    </row>
    <row r="16" spans="1:8" ht="15" customHeight="1" x14ac:dyDescent="0.2">
      <c r="A16" s="85">
        <v>64</v>
      </c>
      <c r="B16" s="93" t="s">
        <v>15</v>
      </c>
      <c r="C16" s="94">
        <f>C17+C18</f>
        <v>1606933</v>
      </c>
      <c r="D16" s="94">
        <f>D17+D18</f>
        <v>2800000</v>
      </c>
      <c r="E16" s="94">
        <f>E17+E18</f>
        <v>2194800</v>
      </c>
      <c r="F16" s="94">
        <f>F17+F18</f>
        <v>2422798</v>
      </c>
      <c r="G16" s="769">
        <f t="shared" si="0"/>
        <v>1.5077156297120042</v>
      </c>
      <c r="H16" s="769">
        <f t="shared" si="1"/>
        <v>1.1038809914342993</v>
      </c>
    </row>
    <row r="17" spans="1:8" ht="12.75" customHeight="1" x14ac:dyDescent="0.2">
      <c r="A17" s="90">
        <v>641</v>
      </c>
      <c r="B17" s="64" t="s">
        <v>16</v>
      </c>
      <c r="C17" s="86">
        <v>254</v>
      </c>
      <c r="D17" s="86">
        <v>100000</v>
      </c>
      <c r="E17" s="86">
        <v>5000</v>
      </c>
      <c r="F17" s="86">
        <v>625</v>
      </c>
      <c r="G17" s="768">
        <f t="shared" si="0"/>
        <v>2.4606299212598426</v>
      </c>
      <c r="H17" s="768">
        <f t="shared" si="1"/>
        <v>0.125</v>
      </c>
    </row>
    <row r="18" spans="1:8" ht="12.75" customHeight="1" x14ac:dyDescent="0.2">
      <c r="A18" s="90">
        <v>642</v>
      </c>
      <c r="B18" s="64" t="s">
        <v>17</v>
      </c>
      <c r="C18" s="86">
        <v>1606679</v>
      </c>
      <c r="D18" s="86">
        <v>2700000</v>
      </c>
      <c r="E18" s="86">
        <v>2189800</v>
      </c>
      <c r="F18" s="86">
        <v>2422173</v>
      </c>
      <c r="G18" s="768">
        <f t="shared" si="0"/>
        <v>1.5075649834223264</v>
      </c>
      <c r="H18" s="768">
        <f t="shared" si="1"/>
        <v>1.1061160836606083</v>
      </c>
    </row>
    <row r="19" spans="1:8" ht="15" customHeight="1" x14ac:dyDescent="0.2">
      <c r="A19" s="87">
        <v>65</v>
      </c>
      <c r="B19" s="93" t="s">
        <v>18</v>
      </c>
      <c r="C19" s="94">
        <f>C20+C21+C22</f>
        <v>1773442</v>
      </c>
      <c r="D19" s="94">
        <f>D20+D21+D22</f>
        <v>1450000</v>
      </c>
      <c r="E19" s="94">
        <f>E20+E21+E22</f>
        <v>1460000</v>
      </c>
      <c r="F19" s="94">
        <f>F20+F21+F22</f>
        <v>2029093</v>
      </c>
      <c r="G19" s="769">
        <f t="shared" si="0"/>
        <v>1.1441552641699024</v>
      </c>
      <c r="H19" s="769">
        <f t="shared" si="1"/>
        <v>1.3897897260273973</v>
      </c>
    </row>
    <row r="20" spans="1:8" ht="12.75" customHeight="1" x14ac:dyDescent="0.2">
      <c r="A20" s="90">
        <v>651</v>
      </c>
      <c r="B20" s="64" t="s">
        <v>19</v>
      </c>
      <c r="C20" s="86">
        <v>133749</v>
      </c>
      <c r="D20" s="86">
        <v>50000</v>
      </c>
      <c r="E20" s="86">
        <v>60000</v>
      </c>
      <c r="F20" s="86">
        <v>73428</v>
      </c>
      <c r="G20" s="768">
        <f t="shared" si="0"/>
        <v>0.54899849718502569</v>
      </c>
      <c r="H20" s="768">
        <f t="shared" si="1"/>
        <v>1.2238</v>
      </c>
    </row>
    <row r="21" spans="1:8" ht="12.75" customHeight="1" x14ac:dyDescent="0.2">
      <c r="A21" s="90">
        <v>652</v>
      </c>
      <c r="B21" s="64" t="s">
        <v>20</v>
      </c>
      <c r="C21" s="86">
        <v>834824</v>
      </c>
      <c r="D21" s="86">
        <v>500000</v>
      </c>
      <c r="E21" s="86">
        <v>600000</v>
      </c>
      <c r="F21" s="86">
        <v>1122587</v>
      </c>
      <c r="G21" s="768">
        <f t="shared" si="0"/>
        <v>1.3446990024244632</v>
      </c>
      <c r="H21" s="768">
        <f t="shared" si="1"/>
        <v>1.8709783333333334</v>
      </c>
    </row>
    <row r="22" spans="1:8" ht="12.75" customHeight="1" x14ac:dyDescent="0.2">
      <c r="A22" s="90">
        <v>653</v>
      </c>
      <c r="B22" s="64" t="s">
        <v>75</v>
      </c>
      <c r="C22" s="86">
        <v>804869</v>
      </c>
      <c r="D22" s="86">
        <v>900000</v>
      </c>
      <c r="E22" s="86">
        <v>800000</v>
      </c>
      <c r="F22" s="86">
        <v>833078</v>
      </c>
      <c r="G22" s="768">
        <f t="shared" si="0"/>
        <v>1.0350479394783498</v>
      </c>
      <c r="H22" s="768">
        <f t="shared" si="1"/>
        <v>1.0413475000000001</v>
      </c>
    </row>
    <row r="23" spans="1:8" ht="15" customHeight="1" x14ac:dyDescent="0.2">
      <c r="A23" s="87">
        <v>68</v>
      </c>
      <c r="B23" s="93" t="s">
        <v>121</v>
      </c>
      <c r="C23" s="94">
        <f>C24</f>
        <v>0</v>
      </c>
      <c r="D23" s="94">
        <f>D24</f>
        <v>50000</v>
      </c>
      <c r="E23" s="94">
        <f>E24</f>
        <v>10000</v>
      </c>
      <c r="F23" s="94">
        <f>F24</f>
        <v>0</v>
      </c>
      <c r="G23" s="769">
        <v>0</v>
      </c>
      <c r="H23" s="769">
        <f t="shared" si="1"/>
        <v>0</v>
      </c>
    </row>
    <row r="24" spans="1:8" ht="12.75" customHeight="1" thickBot="1" x14ac:dyDescent="0.25">
      <c r="A24" s="91">
        <v>681</v>
      </c>
      <c r="B24" s="63" t="s">
        <v>122</v>
      </c>
      <c r="C24" s="88">
        <v>0</v>
      </c>
      <c r="D24" s="88">
        <v>50000</v>
      </c>
      <c r="E24" s="88">
        <v>10000</v>
      </c>
      <c r="F24" s="88">
        <v>0</v>
      </c>
      <c r="G24" s="771">
        <v>0</v>
      </c>
      <c r="H24" s="771">
        <f t="shared" si="1"/>
        <v>0</v>
      </c>
    </row>
    <row r="25" spans="1:8" ht="20.100000000000001" customHeight="1" thickBot="1" x14ac:dyDescent="0.25">
      <c r="A25" s="98">
        <v>7</v>
      </c>
      <c r="B25" s="124" t="s">
        <v>21</v>
      </c>
      <c r="C25" s="100">
        <f>C26+C30</f>
        <v>13389552</v>
      </c>
      <c r="D25" s="100">
        <f>D26+D30</f>
        <v>4800000</v>
      </c>
      <c r="E25" s="100">
        <f>E26+E30</f>
        <v>3250000</v>
      </c>
      <c r="F25" s="100">
        <f>F26+F30</f>
        <v>353174</v>
      </c>
      <c r="G25" s="772">
        <f t="shared" si="0"/>
        <v>2.6376834714111421E-2</v>
      </c>
      <c r="H25" s="772">
        <f t="shared" si="1"/>
        <v>0.10866892307692308</v>
      </c>
    </row>
    <row r="26" spans="1:8" ht="15" customHeight="1" x14ac:dyDescent="0.2">
      <c r="A26" s="95">
        <v>71</v>
      </c>
      <c r="B26" s="96" t="s">
        <v>22</v>
      </c>
      <c r="C26" s="97">
        <f>C27+C28+C29</f>
        <v>189346</v>
      </c>
      <c r="D26" s="97">
        <f>D27+D28+D29</f>
        <v>600000</v>
      </c>
      <c r="E26" s="97">
        <f>E27+E28+E29</f>
        <v>450000</v>
      </c>
      <c r="F26" s="97">
        <f>F27+F28+F29</f>
        <v>141956</v>
      </c>
      <c r="G26" s="773">
        <f t="shared" si="0"/>
        <v>0.74971744848055943</v>
      </c>
      <c r="H26" s="773">
        <f t="shared" si="1"/>
        <v>0.31545777777777778</v>
      </c>
    </row>
    <row r="27" spans="1:8" ht="25.5" x14ac:dyDescent="0.2">
      <c r="A27" s="90">
        <v>711</v>
      </c>
      <c r="B27" s="64" t="s">
        <v>226</v>
      </c>
      <c r="C27" s="89">
        <v>159146</v>
      </c>
      <c r="D27" s="89">
        <v>400000</v>
      </c>
      <c r="E27" s="89">
        <v>100000</v>
      </c>
      <c r="F27" s="89">
        <v>141956</v>
      </c>
      <c r="G27" s="774">
        <f t="shared" si="0"/>
        <v>0.89198597514232214</v>
      </c>
      <c r="H27" s="774">
        <f t="shared" si="1"/>
        <v>1.4195599999999999</v>
      </c>
    </row>
    <row r="28" spans="1:8" ht="25.5" x14ac:dyDescent="0.2">
      <c r="A28" s="90">
        <v>711</v>
      </c>
      <c r="B28" s="64" t="s">
        <v>227</v>
      </c>
      <c r="C28" s="89">
        <v>30200</v>
      </c>
      <c r="D28" s="89">
        <v>200000</v>
      </c>
      <c r="E28" s="89">
        <v>100000</v>
      </c>
      <c r="F28" s="89">
        <v>0</v>
      </c>
      <c r="G28" s="774">
        <f t="shared" si="0"/>
        <v>0</v>
      </c>
      <c r="H28" s="774">
        <f t="shared" si="1"/>
        <v>0</v>
      </c>
    </row>
    <row r="29" spans="1:8" x14ac:dyDescent="0.2">
      <c r="A29" s="521">
        <v>712</v>
      </c>
      <c r="B29" s="523" t="s">
        <v>455</v>
      </c>
      <c r="C29" s="522">
        <v>0</v>
      </c>
      <c r="D29" s="522">
        <v>0</v>
      </c>
      <c r="E29" s="522">
        <v>250000</v>
      </c>
      <c r="F29" s="522">
        <v>0</v>
      </c>
      <c r="G29" s="775">
        <v>0</v>
      </c>
      <c r="H29" s="775">
        <f t="shared" si="1"/>
        <v>0</v>
      </c>
    </row>
    <row r="30" spans="1:8" ht="15" customHeight="1" x14ac:dyDescent="0.2">
      <c r="A30" s="92">
        <v>72</v>
      </c>
      <c r="B30" s="74" t="s">
        <v>76</v>
      </c>
      <c r="C30" s="495">
        <f>C31+C32+C33</f>
        <v>13200206</v>
      </c>
      <c r="D30" s="495">
        <f>D31+D32+D33</f>
        <v>4200000</v>
      </c>
      <c r="E30" s="495">
        <f>E31+E32+E33</f>
        <v>2800000</v>
      </c>
      <c r="F30" s="495">
        <f>F31+F32+F33</f>
        <v>211218</v>
      </c>
      <c r="G30" s="776">
        <f t="shared" si="0"/>
        <v>1.6001113922010004E-2</v>
      </c>
      <c r="H30" s="776">
        <f t="shared" si="1"/>
        <v>7.5435000000000002E-2</v>
      </c>
    </row>
    <row r="31" spans="1:8" x14ac:dyDescent="0.2">
      <c r="A31" s="90">
        <v>721</v>
      </c>
      <c r="B31" s="64" t="s">
        <v>229</v>
      </c>
      <c r="C31" s="89">
        <v>0</v>
      </c>
      <c r="D31" s="89">
        <v>200000</v>
      </c>
      <c r="E31" s="89">
        <v>100000</v>
      </c>
      <c r="F31" s="89">
        <v>0</v>
      </c>
      <c r="G31" s="774">
        <v>0</v>
      </c>
      <c r="H31" s="774">
        <f t="shared" si="1"/>
        <v>0</v>
      </c>
    </row>
    <row r="32" spans="1:8" x14ac:dyDescent="0.2">
      <c r="A32" s="90">
        <v>721</v>
      </c>
      <c r="B32" s="64" t="s">
        <v>228</v>
      </c>
      <c r="C32" s="89">
        <v>16417</v>
      </c>
      <c r="D32" s="89">
        <v>500000</v>
      </c>
      <c r="E32" s="89">
        <v>200000</v>
      </c>
      <c r="F32" s="89">
        <v>211218</v>
      </c>
      <c r="G32" s="774">
        <f t="shared" si="0"/>
        <v>12.865809831272461</v>
      </c>
      <c r="H32" s="774">
        <f t="shared" si="1"/>
        <v>1.05609</v>
      </c>
    </row>
    <row r="33" spans="1:8" ht="13.5" thickBot="1" x14ac:dyDescent="0.25">
      <c r="A33" s="477">
        <v>722</v>
      </c>
      <c r="B33" s="479" t="s">
        <v>400</v>
      </c>
      <c r="C33" s="478">
        <v>13183789</v>
      </c>
      <c r="D33" s="478">
        <v>3500000</v>
      </c>
      <c r="E33" s="478">
        <v>2500000</v>
      </c>
      <c r="F33" s="478">
        <v>0</v>
      </c>
      <c r="G33" s="777">
        <f t="shared" si="0"/>
        <v>0</v>
      </c>
      <c r="H33" s="777">
        <f t="shared" si="1"/>
        <v>0</v>
      </c>
    </row>
    <row r="34" spans="1:8" ht="14.25" x14ac:dyDescent="0.2">
      <c r="A34" s="451">
        <v>8</v>
      </c>
      <c r="B34" s="452" t="s">
        <v>386</v>
      </c>
      <c r="C34" s="453">
        <f>C39</f>
        <v>2734788</v>
      </c>
      <c r="D34" s="453">
        <f>D39</f>
        <v>2000000</v>
      </c>
      <c r="E34" s="453">
        <f>E39</f>
        <v>0</v>
      </c>
      <c r="F34" s="453">
        <f>F35+F38</f>
        <v>285489</v>
      </c>
      <c r="G34" s="778">
        <f t="shared" si="0"/>
        <v>0.10439163840122159</v>
      </c>
      <c r="H34" s="778">
        <v>0</v>
      </c>
    </row>
    <row r="35" spans="1:8" ht="14.25" x14ac:dyDescent="0.2">
      <c r="A35" s="756">
        <v>83</v>
      </c>
      <c r="B35" s="754" t="s">
        <v>471</v>
      </c>
      <c r="C35" s="755">
        <v>0</v>
      </c>
      <c r="D35" s="755">
        <v>0</v>
      </c>
      <c r="E35" s="755">
        <v>0</v>
      </c>
      <c r="F35" s="755">
        <f>F36</f>
        <v>285489</v>
      </c>
      <c r="G35" s="779">
        <v>0</v>
      </c>
      <c r="H35" s="779">
        <v>0</v>
      </c>
    </row>
    <row r="36" spans="1:8" ht="25.5" x14ac:dyDescent="0.2">
      <c r="A36" s="753">
        <v>832</v>
      </c>
      <c r="B36" s="759" t="s">
        <v>472</v>
      </c>
      <c r="C36" s="763">
        <v>0</v>
      </c>
      <c r="D36" s="763">
        <v>0</v>
      </c>
      <c r="E36" s="763">
        <v>0</v>
      </c>
      <c r="F36" s="764">
        <f>F37</f>
        <v>285489</v>
      </c>
      <c r="G36" s="780">
        <v>0</v>
      </c>
      <c r="H36" s="780">
        <v>0</v>
      </c>
    </row>
    <row r="37" spans="1:8" ht="25.5" x14ac:dyDescent="0.2">
      <c r="A37" s="760">
        <v>832</v>
      </c>
      <c r="B37" s="757" t="s">
        <v>472</v>
      </c>
      <c r="C37" s="762">
        <v>0</v>
      </c>
      <c r="D37" s="762">
        <v>0</v>
      </c>
      <c r="E37" s="762">
        <v>0</v>
      </c>
      <c r="F37" s="762">
        <v>285489</v>
      </c>
      <c r="G37" s="781">
        <v>0</v>
      </c>
      <c r="H37" s="781">
        <v>0</v>
      </c>
    </row>
    <row r="38" spans="1:8" ht="14.25" x14ac:dyDescent="0.2">
      <c r="A38" s="761">
        <v>84</v>
      </c>
      <c r="B38" s="758" t="s">
        <v>473</v>
      </c>
      <c r="C38" s="755">
        <f>C39</f>
        <v>2734788</v>
      </c>
      <c r="D38" s="755">
        <f>D39</f>
        <v>2000000</v>
      </c>
      <c r="E38" s="755">
        <v>0</v>
      </c>
      <c r="F38" s="755">
        <v>0</v>
      </c>
      <c r="G38" s="779">
        <f t="shared" si="0"/>
        <v>0</v>
      </c>
      <c r="H38" s="779">
        <v>0</v>
      </c>
    </row>
    <row r="39" spans="1:8" ht="25.5" x14ac:dyDescent="0.2">
      <c r="A39" s="454">
        <v>844</v>
      </c>
      <c r="B39" s="455" t="s">
        <v>387</v>
      </c>
      <c r="C39" s="456">
        <f>C40</f>
        <v>2734788</v>
      </c>
      <c r="D39" s="456">
        <f>D40</f>
        <v>2000000</v>
      </c>
      <c r="E39" s="456">
        <f>E40</f>
        <v>0</v>
      </c>
      <c r="F39" s="456">
        <v>0</v>
      </c>
      <c r="G39" s="782">
        <f t="shared" si="0"/>
        <v>0</v>
      </c>
      <c r="H39" s="782">
        <v>0</v>
      </c>
    </row>
    <row r="40" spans="1:8" ht="25.5" x14ac:dyDescent="0.2">
      <c r="A40" s="457">
        <v>844</v>
      </c>
      <c r="B40" s="458" t="s">
        <v>387</v>
      </c>
      <c r="C40" s="459">
        <v>2734788</v>
      </c>
      <c r="D40" s="459">
        <v>2000000</v>
      </c>
      <c r="E40" s="459">
        <v>0</v>
      </c>
      <c r="F40" s="459">
        <v>0</v>
      </c>
      <c r="G40" s="783">
        <f t="shared" si="0"/>
        <v>0</v>
      </c>
      <c r="H40" s="783">
        <v>0</v>
      </c>
    </row>
    <row r="41" spans="1:8" x14ac:dyDescent="0.2">
      <c r="D41" s="70"/>
      <c r="E41" s="70"/>
    </row>
    <row r="42" spans="1:8" x14ac:dyDescent="0.2">
      <c r="D42" s="70"/>
      <c r="E42" s="70"/>
    </row>
    <row r="43" spans="1:8" x14ac:dyDescent="0.2">
      <c r="D43" s="70"/>
      <c r="E43" s="70"/>
    </row>
    <row r="44" spans="1:8" x14ac:dyDescent="0.2">
      <c r="D44" s="70"/>
      <c r="E44" s="70"/>
    </row>
    <row r="45" spans="1:8" x14ac:dyDescent="0.2">
      <c r="D45" s="70"/>
      <c r="E45" s="70"/>
    </row>
    <row r="46" spans="1:8" x14ac:dyDescent="0.2">
      <c r="D46" s="70"/>
      <c r="E46" s="70"/>
    </row>
    <row r="47" spans="1:8" x14ac:dyDescent="0.2">
      <c r="D47" s="70"/>
      <c r="E47" s="70"/>
    </row>
    <row r="48" spans="1:8" x14ac:dyDescent="0.2">
      <c r="D48" s="70"/>
      <c r="E48" s="70"/>
    </row>
    <row r="49" spans="4:5" x14ac:dyDescent="0.2">
      <c r="D49" s="70"/>
      <c r="E49" s="70"/>
    </row>
    <row r="50" spans="4:5" x14ac:dyDescent="0.2">
      <c r="D50" s="70"/>
      <c r="E50" s="70"/>
    </row>
    <row r="51" spans="4:5" x14ac:dyDescent="0.2">
      <c r="D51" s="70"/>
      <c r="E51" s="70"/>
    </row>
    <row r="52" spans="4:5" x14ac:dyDescent="0.2">
      <c r="D52" s="70"/>
      <c r="E52" s="70"/>
    </row>
    <row r="53" spans="4:5" x14ac:dyDescent="0.2">
      <c r="D53" s="70"/>
      <c r="E53" s="70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"/>
  <sheetViews>
    <sheetView workbookViewId="0">
      <selection activeCell="C10" sqref="C10"/>
    </sheetView>
  </sheetViews>
  <sheetFormatPr defaultRowHeight="12.75" x14ac:dyDescent="0.2"/>
  <cols>
    <col min="1" max="1" width="7" customWidth="1"/>
    <col min="2" max="2" width="54.85546875" style="14" customWidth="1"/>
    <col min="3" max="3" width="15.7109375" customWidth="1"/>
    <col min="4" max="4" width="13" customWidth="1"/>
    <col min="5" max="6" width="12.7109375" customWidth="1"/>
    <col min="7" max="7" width="12.7109375" bestFit="1" customWidth="1"/>
    <col min="8" max="8" width="12.28515625" customWidth="1"/>
  </cols>
  <sheetData>
    <row r="1" spans="1:21" ht="15.75" x14ac:dyDescent="0.25">
      <c r="A1" s="122"/>
      <c r="B1" s="55" t="s">
        <v>24</v>
      </c>
      <c r="C1" s="123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21" ht="13.5" thickBot="1" x14ac:dyDescent="0.25">
      <c r="A2" s="23"/>
      <c r="B2" s="24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21" ht="30" customHeight="1" thickBot="1" x14ac:dyDescent="0.25">
      <c r="A3" s="111" t="s">
        <v>7</v>
      </c>
      <c r="B3" s="112" t="s">
        <v>25</v>
      </c>
      <c r="C3" s="107" t="s">
        <v>463</v>
      </c>
      <c r="D3" s="107" t="s">
        <v>465</v>
      </c>
      <c r="E3" s="107" t="s">
        <v>466</v>
      </c>
      <c r="F3" s="742" t="s">
        <v>462</v>
      </c>
      <c r="G3" s="107" t="s">
        <v>467</v>
      </c>
      <c r="H3" s="107" t="s">
        <v>468</v>
      </c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1:21" s="31" customFormat="1" ht="12.75" customHeight="1" thickBot="1" x14ac:dyDescent="0.25">
      <c r="A4" s="739">
        <v>1</v>
      </c>
      <c r="B4" s="740">
        <v>2</v>
      </c>
      <c r="C4" s="741">
        <v>3</v>
      </c>
      <c r="D4" s="741">
        <v>4</v>
      </c>
      <c r="E4" s="741">
        <v>5</v>
      </c>
      <c r="F4" s="741">
        <v>6</v>
      </c>
      <c r="G4" s="741">
        <v>7</v>
      </c>
      <c r="H4" s="741">
        <v>8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s="33" customFormat="1" ht="20.100000000000001" customHeight="1" thickBot="1" x14ac:dyDescent="0.3">
      <c r="A5" s="109"/>
      <c r="B5" s="110" t="s">
        <v>270</v>
      </c>
      <c r="C5" s="84">
        <v>25742833</v>
      </c>
      <c r="D5" s="84">
        <f>D6+D30+D39</f>
        <v>21179000</v>
      </c>
      <c r="E5" s="84">
        <f>E6+E30+E39</f>
        <v>16705800</v>
      </c>
      <c r="F5" s="743">
        <f>F6+F30+F39</f>
        <v>13465424</v>
      </c>
      <c r="G5" s="508">
        <f>F5/C5</f>
        <v>0.52307467480366288</v>
      </c>
      <c r="H5" s="508">
        <f>F5/E5</f>
        <v>0.80603287480994623</v>
      </c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1:21" s="54" customFormat="1" ht="20.100000000000001" customHeight="1" thickBot="1" x14ac:dyDescent="0.25">
      <c r="A6" s="120">
        <v>3</v>
      </c>
      <c r="B6" s="99" t="s">
        <v>24</v>
      </c>
      <c r="C6" s="121">
        <v>19841730</v>
      </c>
      <c r="D6" s="121">
        <f>D7+D11+D17+D19+D22+D24+D26</f>
        <v>8792000</v>
      </c>
      <c r="E6" s="121">
        <f>E7+E11+E17+E19+E22+E24+E26</f>
        <v>10159800</v>
      </c>
      <c r="F6" s="744">
        <f>F7+F11+F17+F19+F22+F24+F26</f>
        <v>8063855</v>
      </c>
      <c r="G6" s="509">
        <f t="shared" ref="G6:G41" si="0">F6/C6</f>
        <v>0.40640886656556663</v>
      </c>
      <c r="H6" s="509">
        <f t="shared" ref="H6:H41" si="1">F6/E6</f>
        <v>0.79370213980590165</v>
      </c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</row>
    <row r="7" spans="1:21" s="33" customFormat="1" ht="15" customHeight="1" x14ac:dyDescent="0.2">
      <c r="A7" s="118">
        <v>31</v>
      </c>
      <c r="B7" s="102" t="s">
        <v>26</v>
      </c>
      <c r="C7" s="119">
        <v>2180156</v>
      </c>
      <c r="D7" s="119">
        <f>D8+D9+D10</f>
        <v>2774000</v>
      </c>
      <c r="E7" s="119">
        <f>E8+E9+E10</f>
        <v>2954000</v>
      </c>
      <c r="F7" s="736">
        <f>F8+F9+F10</f>
        <v>2624306</v>
      </c>
      <c r="G7" s="510">
        <f t="shared" si="0"/>
        <v>1.2037239536987261</v>
      </c>
      <c r="H7" s="510">
        <f t="shared" si="1"/>
        <v>0.88839065673662831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</row>
    <row r="8" spans="1:21" ht="12.75" customHeight="1" x14ac:dyDescent="0.2">
      <c r="A8" s="61">
        <v>311</v>
      </c>
      <c r="B8" s="62" t="s">
        <v>27</v>
      </c>
      <c r="C8" s="114">
        <v>1783088</v>
      </c>
      <c r="D8" s="114">
        <v>2210000</v>
      </c>
      <c r="E8" s="114">
        <v>2360000</v>
      </c>
      <c r="F8" s="427">
        <v>2144201</v>
      </c>
      <c r="G8" s="511">
        <f t="shared" si="0"/>
        <v>1.2025211318790772</v>
      </c>
      <c r="H8" s="511">
        <f t="shared" si="1"/>
        <v>0.90855974576271181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</row>
    <row r="9" spans="1:21" ht="12.75" customHeight="1" x14ac:dyDescent="0.2">
      <c r="A9" s="61">
        <v>312</v>
      </c>
      <c r="B9" s="62" t="s">
        <v>28</v>
      </c>
      <c r="C9" s="114">
        <v>102739</v>
      </c>
      <c r="D9" s="114">
        <v>144000</v>
      </c>
      <c r="E9" s="114">
        <v>144000</v>
      </c>
      <c r="F9" s="427">
        <v>126706</v>
      </c>
      <c r="G9" s="511">
        <f t="shared" si="0"/>
        <v>1.2332804485151696</v>
      </c>
      <c r="H9" s="511">
        <f t="shared" si="1"/>
        <v>0.87990277777777781</v>
      </c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</row>
    <row r="10" spans="1:21" ht="15" customHeight="1" x14ac:dyDescent="0.2">
      <c r="A10" s="61">
        <v>313</v>
      </c>
      <c r="B10" s="62" t="s">
        <v>29</v>
      </c>
      <c r="C10" s="114">
        <v>294329</v>
      </c>
      <c r="D10" s="114">
        <v>420000</v>
      </c>
      <c r="E10" s="114">
        <v>450000</v>
      </c>
      <c r="F10" s="427">
        <v>353399</v>
      </c>
      <c r="G10" s="511">
        <f t="shared" si="0"/>
        <v>1.2006937814486509</v>
      </c>
      <c r="H10" s="511">
        <f t="shared" si="1"/>
        <v>0.78533111111111109</v>
      </c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</row>
    <row r="11" spans="1:21" ht="15" customHeight="1" x14ac:dyDescent="0.2">
      <c r="A11" s="72">
        <v>32</v>
      </c>
      <c r="B11" s="73" t="s">
        <v>30</v>
      </c>
      <c r="C11" s="113">
        <v>3174310</v>
      </c>
      <c r="D11" s="113">
        <f>D12+D13+D14+D15+D16</f>
        <v>4268000</v>
      </c>
      <c r="E11" s="113">
        <f>E12+E13+E14+E15+E16</f>
        <v>4383000</v>
      </c>
      <c r="F11" s="745">
        <f>F12+F13+F14+F15+F16</f>
        <v>3174810</v>
      </c>
      <c r="G11" s="512">
        <f t="shared" si="0"/>
        <v>1.0001575145464683</v>
      </c>
      <c r="H11" s="512">
        <f t="shared" si="1"/>
        <v>0.72434633812457216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ht="12.75" customHeight="1" x14ac:dyDescent="0.2">
      <c r="A12" s="61">
        <v>321</v>
      </c>
      <c r="B12" s="62" t="s">
        <v>31</v>
      </c>
      <c r="C12" s="114">
        <v>80500</v>
      </c>
      <c r="D12" s="114">
        <v>120500</v>
      </c>
      <c r="E12" s="114">
        <v>115500</v>
      </c>
      <c r="F12" s="427">
        <v>72411</v>
      </c>
      <c r="G12" s="511">
        <f t="shared" si="0"/>
        <v>0.89951552795031053</v>
      </c>
      <c r="H12" s="511">
        <f t="shared" si="1"/>
        <v>0.6269350649350649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ht="12.75" customHeight="1" x14ac:dyDescent="0.2">
      <c r="A13" s="61">
        <v>322</v>
      </c>
      <c r="B13" s="62" t="s">
        <v>32</v>
      </c>
      <c r="C13" s="114">
        <v>371326</v>
      </c>
      <c r="D13" s="114">
        <v>514000</v>
      </c>
      <c r="E13" s="114">
        <v>587000</v>
      </c>
      <c r="F13" s="427">
        <v>417048</v>
      </c>
      <c r="G13" s="511">
        <f t="shared" si="0"/>
        <v>1.1231316955990154</v>
      </c>
      <c r="H13" s="511">
        <f t="shared" si="1"/>
        <v>0.71047359454855197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ht="12.75" customHeight="1" x14ac:dyDescent="0.2">
      <c r="A14" s="61">
        <v>323</v>
      </c>
      <c r="B14" s="62" t="s">
        <v>33</v>
      </c>
      <c r="C14" s="114">
        <v>2181489</v>
      </c>
      <c r="D14" s="114">
        <v>2613000</v>
      </c>
      <c r="E14" s="114">
        <v>2898000</v>
      </c>
      <c r="F14" s="427">
        <v>2129515</v>
      </c>
      <c r="G14" s="511">
        <f t="shared" si="0"/>
        <v>0.97617498873475872</v>
      </c>
      <c r="H14" s="511">
        <f t="shared" si="1"/>
        <v>0.73482229123533471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</row>
    <row r="15" spans="1:21" ht="12.75" customHeight="1" x14ac:dyDescent="0.2">
      <c r="A15" s="61">
        <v>324</v>
      </c>
      <c r="B15" s="62" t="s">
        <v>234</v>
      </c>
      <c r="C15" s="114">
        <v>0</v>
      </c>
      <c r="D15" s="114">
        <v>2000</v>
      </c>
      <c r="E15" s="114">
        <v>2000</v>
      </c>
      <c r="F15" s="427">
        <v>0</v>
      </c>
      <c r="G15" s="511">
        <v>0</v>
      </c>
      <c r="H15" s="511">
        <f t="shared" si="1"/>
        <v>0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</row>
    <row r="16" spans="1:21" ht="12.75" customHeight="1" x14ac:dyDescent="0.2">
      <c r="A16" s="61">
        <v>329</v>
      </c>
      <c r="B16" s="62" t="s">
        <v>34</v>
      </c>
      <c r="C16" s="114">
        <v>540995</v>
      </c>
      <c r="D16" s="114">
        <v>1018500</v>
      </c>
      <c r="E16" s="114">
        <v>780500</v>
      </c>
      <c r="F16" s="427">
        <v>555836</v>
      </c>
      <c r="G16" s="511">
        <f t="shared" si="0"/>
        <v>1.027432785885267</v>
      </c>
      <c r="H16" s="511">
        <f t="shared" si="1"/>
        <v>0.71215374759769379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</row>
    <row r="17" spans="1:21" ht="15" customHeight="1" x14ac:dyDescent="0.2">
      <c r="A17" s="72">
        <v>34</v>
      </c>
      <c r="B17" s="73" t="s">
        <v>35</v>
      </c>
      <c r="C17" s="113">
        <v>156648</v>
      </c>
      <c r="D17" s="113">
        <f>D18</f>
        <v>208500</v>
      </c>
      <c r="E17" s="113">
        <f>E18</f>
        <v>183500</v>
      </c>
      <c r="F17" s="745">
        <f>F18</f>
        <v>134587</v>
      </c>
      <c r="G17" s="512">
        <f t="shared" si="0"/>
        <v>0.85916832643889485</v>
      </c>
      <c r="H17" s="512">
        <f t="shared" si="1"/>
        <v>0.73344414168937333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spans="1:21" ht="12.75" customHeight="1" x14ac:dyDescent="0.2">
      <c r="A18" s="61">
        <v>343</v>
      </c>
      <c r="B18" s="62" t="s">
        <v>36</v>
      </c>
      <c r="C18" s="114">
        <v>156648</v>
      </c>
      <c r="D18" s="114">
        <v>208500</v>
      </c>
      <c r="E18" s="114">
        <v>183500</v>
      </c>
      <c r="F18" s="427">
        <v>134587</v>
      </c>
      <c r="G18" s="511">
        <f t="shared" si="0"/>
        <v>0.85916832643889485</v>
      </c>
      <c r="H18" s="511">
        <f t="shared" si="1"/>
        <v>0.73344414168937333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</row>
    <row r="19" spans="1:21" ht="15" customHeight="1" x14ac:dyDescent="0.2">
      <c r="A19" s="75">
        <v>35</v>
      </c>
      <c r="B19" s="93" t="s">
        <v>73</v>
      </c>
      <c r="C19" s="115">
        <f>C20+C21</f>
        <v>103737</v>
      </c>
      <c r="D19" s="115">
        <f>D20+D21</f>
        <v>100000</v>
      </c>
      <c r="E19" s="115">
        <f>E20</f>
        <v>70000</v>
      </c>
      <c r="F19" s="746">
        <v>0</v>
      </c>
      <c r="G19" s="513">
        <f t="shared" si="0"/>
        <v>0</v>
      </c>
      <c r="H19" s="513">
        <f t="shared" si="1"/>
        <v>0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spans="1:21" ht="12.75" customHeight="1" x14ac:dyDescent="0.2">
      <c r="A20" s="65">
        <v>351</v>
      </c>
      <c r="B20" s="66" t="s">
        <v>281</v>
      </c>
      <c r="C20" s="116">
        <v>67737</v>
      </c>
      <c r="D20" s="116">
        <v>100000</v>
      </c>
      <c r="E20" s="116">
        <v>70000</v>
      </c>
      <c r="F20" s="733">
        <v>0</v>
      </c>
      <c r="G20" s="514">
        <f t="shared" si="0"/>
        <v>0</v>
      </c>
      <c r="H20" s="514">
        <f t="shared" si="1"/>
        <v>0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spans="1:21" ht="12.75" customHeight="1" x14ac:dyDescent="0.2">
      <c r="A21" s="732">
        <v>352</v>
      </c>
      <c r="B21" s="735" t="s">
        <v>464</v>
      </c>
      <c r="C21" s="733">
        <v>36000</v>
      </c>
      <c r="D21" s="733">
        <v>0</v>
      </c>
      <c r="E21" s="733">
        <v>0</v>
      </c>
      <c r="F21" s="733">
        <v>0</v>
      </c>
      <c r="G21" s="734">
        <f t="shared" si="0"/>
        <v>0</v>
      </c>
      <c r="H21" s="734">
        <v>0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ht="15" customHeight="1" x14ac:dyDescent="0.2">
      <c r="A22" s="75">
        <v>36</v>
      </c>
      <c r="B22" s="93" t="s">
        <v>436</v>
      </c>
      <c r="C22" s="115">
        <v>0</v>
      </c>
      <c r="D22" s="115">
        <v>0</v>
      </c>
      <c r="E22" s="115">
        <f>E23</f>
        <v>800000</v>
      </c>
      <c r="F22" s="746">
        <f>F23</f>
        <v>795945</v>
      </c>
      <c r="G22" s="513">
        <v>0</v>
      </c>
      <c r="H22" s="513">
        <f t="shared" si="1"/>
        <v>0.99493125000000004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spans="1:21" ht="27" customHeight="1" x14ac:dyDescent="0.2">
      <c r="A23" s="65">
        <v>363</v>
      </c>
      <c r="B23" s="520" t="s">
        <v>454</v>
      </c>
      <c r="C23" s="116">
        <v>0</v>
      </c>
      <c r="D23" s="116">
        <v>0</v>
      </c>
      <c r="E23" s="116">
        <v>800000</v>
      </c>
      <c r="F23" s="733">
        <v>795945</v>
      </c>
      <c r="G23" s="514">
        <v>0</v>
      </c>
      <c r="H23" s="514">
        <f t="shared" si="1"/>
        <v>0.99493125000000004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spans="1:21" ht="29.25" customHeight="1" x14ac:dyDescent="0.2">
      <c r="A24" s="108">
        <v>37</v>
      </c>
      <c r="B24" s="73" t="s">
        <v>77</v>
      </c>
      <c r="C24" s="117">
        <v>206587</v>
      </c>
      <c r="D24" s="117">
        <f>D25</f>
        <v>345000</v>
      </c>
      <c r="E24" s="117">
        <f>E25</f>
        <v>375000</v>
      </c>
      <c r="F24" s="747">
        <f>F25</f>
        <v>280222</v>
      </c>
      <c r="G24" s="515">
        <f t="shared" si="0"/>
        <v>1.3564357873438309</v>
      </c>
      <c r="H24" s="515">
        <f t="shared" si="1"/>
        <v>0.74725866666666663</v>
      </c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</row>
    <row r="25" spans="1:21" ht="23.25" customHeight="1" x14ac:dyDescent="0.2">
      <c r="A25" s="61">
        <v>372</v>
      </c>
      <c r="B25" s="62" t="s">
        <v>37</v>
      </c>
      <c r="C25" s="114">
        <v>206587</v>
      </c>
      <c r="D25" s="114">
        <v>345000</v>
      </c>
      <c r="E25" s="114">
        <v>375000</v>
      </c>
      <c r="F25" s="427">
        <v>280222</v>
      </c>
      <c r="G25" s="511">
        <f t="shared" si="0"/>
        <v>1.3564357873438309</v>
      </c>
      <c r="H25" s="511">
        <f t="shared" si="1"/>
        <v>0.74725866666666663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</row>
    <row r="26" spans="1:21" ht="15" customHeight="1" x14ac:dyDescent="0.2">
      <c r="A26" s="72">
        <v>38</v>
      </c>
      <c r="B26" s="73" t="s">
        <v>38</v>
      </c>
      <c r="C26" s="113">
        <v>14020292</v>
      </c>
      <c r="D26" s="113">
        <f>D27+D28+D29</f>
        <v>1096500</v>
      </c>
      <c r="E26" s="113">
        <f>E27+E28+E29</f>
        <v>1394300</v>
      </c>
      <c r="F26" s="745">
        <f>F27+F28+F29</f>
        <v>1053985</v>
      </c>
      <c r="G26" s="512">
        <f t="shared" si="0"/>
        <v>7.5175681077113088E-2</v>
      </c>
      <c r="H26" s="512">
        <f t="shared" si="1"/>
        <v>0.75592411962992179</v>
      </c>
      <c r="I26" s="68"/>
      <c r="J26" s="469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</row>
    <row r="27" spans="1:21" x14ac:dyDescent="0.2">
      <c r="A27" s="61">
        <v>381</v>
      </c>
      <c r="B27" s="62" t="s">
        <v>39</v>
      </c>
      <c r="C27" s="114">
        <v>744239</v>
      </c>
      <c r="D27" s="114">
        <v>846500</v>
      </c>
      <c r="E27" s="114">
        <v>986500</v>
      </c>
      <c r="F27" s="427">
        <v>836209</v>
      </c>
      <c r="G27" s="511">
        <f t="shared" si="0"/>
        <v>1.1235758943027709</v>
      </c>
      <c r="H27" s="511">
        <f t="shared" si="1"/>
        <v>0.84765230613279274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</row>
    <row r="28" spans="1:21" x14ac:dyDescent="0.2">
      <c r="A28" s="483">
        <v>383</v>
      </c>
      <c r="B28" s="484" t="s">
        <v>40</v>
      </c>
      <c r="C28" s="427">
        <v>92264</v>
      </c>
      <c r="D28" s="427">
        <v>250000</v>
      </c>
      <c r="E28" s="427">
        <v>400000</v>
      </c>
      <c r="F28" s="427">
        <v>209976</v>
      </c>
      <c r="G28" s="516">
        <f t="shared" si="0"/>
        <v>2.2758172201508713</v>
      </c>
      <c r="H28" s="516">
        <f t="shared" si="1"/>
        <v>0.52493999999999996</v>
      </c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</row>
    <row r="29" spans="1:21" x14ac:dyDescent="0.2">
      <c r="A29" s="483">
        <v>386</v>
      </c>
      <c r="B29" s="484" t="s">
        <v>444</v>
      </c>
      <c r="C29" s="427">
        <v>13183789</v>
      </c>
      <c r="D29" s="427">
        <v>0</v>
      </c>
      <c r="E29" s="427">
        <v>7800</v>
      </c>
      <c r="F29" s="427">
        <v>7800</v>
      </c>
      <c r="G29" s="516">
        <f t="shared" si="0"/>
        <v>5.9163568227616511E-4</v>
      </c>
      <c r="H29" s="516">
        <f t="shared" si="1"/>
        <v>1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</row>
    <row r="30" spans="1:21" ht="20.100000000000001" customHeight="1" thickBot="1" x14ac:dyDescent="0.25">
      <c r="A30" s="480">
        <v>4</v>
      </c>
      <c r="B30" s="481" t="s">
        <v>41</v>
      </c>
      <c r="C30" s="482">
        <f>C31+C33</f>
        <v>5351103</v>
      </c>
      <c r="D30" s="482">
        <f>D31+D33</f>
        <v>7137000</v>
      </c>
      <c r="E30" s="482">
        <f>E31+E33</f>
        <v>1496000</v>
      </c>
      <c r="F30" s="482">
        <f>F31+F33</f>
        <v>969569</v>
      </c>
      <c r="G30" s="517">
        <f t="shared" si="0"/>
        <v>0.18119049474472834</v>
      </c>
      <c r="H30" s="517">
        <f t="shared" si="1"/>
        <v>0.64810762032085556</v>
      </c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</row>
    <row r="31" spans="1:21" ht="15" customHeight="1" x14ac:dyDescent="0.2">
      <c r="A31" s="118">
        <v>41</v>
      </c>
      <c r="B31" s="102" t="s">
        <v>44</v>
      </c>
      <c r="C31" s="119">
        <f>C32</f>
        <v>16712</v>
      </c>
      <c r="D31" s="119">
        <f>D32</f>
        <v>250000</v>
      </c>
      <c r="E31" s="119">
        <f>E32</f>
        <v>250000</v>
      </c>
      <c r="F31" s="736">
        <f>F32</f>
        <v>22500</v>
      </c>
      <c r="G31" s="510">
        <f t="shared" si="0"/>
        <v>1.3463379607467687</v>
      </c>
      <c r="H31" s="510">
        <f t="shared" si="1"/>
        <v>0.09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</row>
    <row r="32" spans="1:21" ht="12.75" customHeight="1" x14ac:dyDescent="0.2">
      <c r="A32" s="61">
        <v>412</v>
      </c>
      <c r="B32" s="62" t="s">
        <v>58</v>
      </c>
      <c r="C32" s="114">
        <v>16712</v>
      </c>
      <c r="D32" s="114">
        <v>250000</v>
      </c>
      <c r="E32" s="114">
        <v>250000</v>
      </c>
      <c r="F32" s="427">
        <v>22500</v>
      </c>
      <c r="G32" s="511">
        <f t="shared" si="0"/>
        <v>1.3463379607467687</v>
      </c>
      <c r="H32" s="511">
        <f t="shared" si="1"/>
        <v>0.09</v>
      </c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</row>
    <row r="33" spans="1:21" ht="15" customHeight="1" x14ac:dyDescent="0.2">
      <c r="A33" s="72">
        <v>42</v>
      </c>
      <c r="B33" s="73" t="s">
        <v>45</v>
      </c>
      <c r="C33" s="113">
        <v>5334391</v>
      </c>
      <c r="D33" s="113">
        <f>D34+D35+D36+D37+D38</f>
        <v>6887000</v>
      </c>
      <c r="E33" s="113">
        <f>E34+E35+E36+E37+E38</f>
        <v>1246000</v>
      </c>
      <c r="F33" s="745">
        <f>F34+F35+F36+F37+F38</f>
        <v>947069</v>
      </c>
      <c r="G33" s="512">
        <f t="shared" si="0"/>
        <v>0.17754022905332587</v>
      </c>
      <c r="H33" s="512">
        <f t="shared" si="1"/>
        <v>0.76008747993579451</v>
      </c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</row>
    <row r="34" spans="1:21" ht="12.75" customHeight="1" x14ac:dyDescent="0.2">
      <c r="A34" s="494">
        <v>421</v>
      </c>
      <c r="B34" s="493" t="s">
        <v>42</v>
      </c>
      <c r="C34" s="427">
        <v>5114212</v>
      </c>
      <c r="D34" s="427">
        <v>5920000</v>
      </c>
      <c r="E34" s="427">
        <v>955000</v>
      </c>
      <c r="F34" s="427">
        <v>758608</v>
      </c>
      <c r="G34" s="516">
        <f t="shared" si="0"/>
        <v>0.14833331117286494</v>
      </c>
      <c r="H34" s="516">
        <f t="shared" si="1"/>
        <v>0.79435392670157068</v>
      </c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</row>
    <row r="35" spans="1:21" ht="12.75" customHeight="1" x14ac:dyDescent="0.2">
      <c r="A35" s="483">
        <v>422</v>
      </c>
      <c r="B35" s="484" t="s">
        <v>43</v>
      </c>
      <c r="C35" s="427">
        <v>125279</v>
      </c>
      <c r="D35" s="427">
        <v>200000</v>
      </c>
      <c r="E35" s="427">
        <v>224000</v>
      </c>
      <c r="F35" s="427">
        <v>150601</v>
      </c>
      <c r="G35" s="516">
        <f t="shared" si="0"/>
        <v>1.2021248573184651</v>
      </c>
      <c r="H35" s="516">
        <f t="shared" si="1"/>
        <v>0.67232589285714284</v>
      </c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</row>
    <row r="36" spans="1:21" x14ac:dyDescent="0.2">
      <c r="A36" s="77">
        <v>423</v>
      </c>
      <c r="B36" s="284" t="s">
        <v>421</v>
      </c>
      <c r="C36" s="114">
        <v>0</v>
      </c>
      <c r="D36" s="114">
        <v>700000</v>
      </c>
      <c r="E36" s="114">
        <v>0</v>
      </c>
      <c r="F36" s="427">
        <v>0</v>
      </c>
      <c r="G36" s="511">
        <v>0</v>
      </c>
      <c r="H36" s="511">
        <v>0</v>
      </c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</row>
    <row r="37" spans="1:21" x14ac:dyDescent="0.2">
      <c r="A37" s="425">
        <v>424</v>
      </c>
      <c r="B37" s="426" t="s">
        <v>382</v>
      </c>
      <c r="C37" s="427">
        <v>43432</v>
      </c>
      <c r="D37" s="427">
        <v>40000</v>
      </c>
      <c r="E37" s="427">
        <v>40000</v>
      </c>
      <c r="F37" s="427">
        <v>37860</v>
      </c>
      <c r="G37" s="516">
        <f t="shared" si="0"/>
        <v>0.87170749677657022</v>
      </c>
      <c r="H37" s="516">
        <f t="shared" si="1"/>
        <v>0.94650000000000001</v>
      </c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</row>
    <row r="38" spans="1:21" ht="13.5" thickBot="1" x14ac:dyDescent="0.25">
      <c r="A38" s="77">
        <v>426</v>
      </c>
      <c r="B38" s="284" t="s">
        <v>131</v>
      </c>
      <c r="C38" s="114">
        <v>51468</v>
      </c>
      <c r="D38" s="114">
        <v>27000</v>
      </c>
      <c r="E38" s="114">
        <v>27000</v>
      </c>
      <c r="F38" s="427">
        <v>0</v>
      </c>
      <c r="G38" s="511">
        <f t="shared" si="0"/>
        <v>0</v>
      </c>
      <c r="H38" s="511">
        <f t="shared" si="1"/>
        <v>0</v>
      </c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</row>
    <row r="39" spans="1:21" ht="32.25" customHeight="1" x14ac:dyDescent="0.2">
      <c r="A39" s="428">
        <v>5</v>
      </c>
      <c r="B39" s="429" t="s">
        <v>47</v>
      </c>
      <c r="C39" s="430">
        <v>550000</v>
      </c>
      <c r="D39" s="430">
        <f t="shared" ref="D39:F40" si="2">D40</f>
        <v>5250000</v>
      </c>
      <c r="E39" s="430">
        <f t="shared" si="2"/>
        <v>5050000</v>
      </c>
      <c r="F39" s="430">
        <f t="shared" si="2"/>
        <v>4432000</v>
      </c>
      <c r="G39" s="518">
        <f t="shared" si="0"/>
        <v>8.0581818181818186</v>
      </c>
      <c r="H39" s="518">
        <f t="shared" si="1"/>
        <v>0.87762376237623763</v>
      </c>
      <c r="I39" s="68"/>
      <c r="J39" s="68"/>
      <c r="K39" s="68"/>
      <c r="L39" s="68"/>
      <c r="M39" s="68"/>
      <c r="N39" s="68"/>
      <c r="O39" s="68"/>
      <c r="P39" s="68"/>
      <c r="Q39" s="68"/>
      <c r="R39" s="68"/>
    </row>
    <row r="40" spans="1:21" ht="22.5" customHeight="1" x14ac:dyDescent="0.2">
      <c r="A40" s="433">
        <v>54</v>
      </c>
      <c r="B40" s="434" t="s">
        <v>340</v>
      </c>
      <c r="C40" s="435">
        <v>550000</v>
      </c>
      <c r="D40" s="435">
        <f t="shared" si="2"/>
        <v>5250000</v>
      </c>
      <c r="E40" s="435">
        <f t="shared" si="2"/>
        <v>5050000</v>
      </c>
      <c r="F40" s="435">
        <f t="shared" si="2"/>
        <v>4432000</v>
      </c>
      <c r="G40" s="519">
        <f t="shared" si="0"/>
        <v>8.0581818181818186</v>
      </c>
      <c r="H40" s="519">
        <f t="shared" si="1"/>
        <v>0.87762376237623763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</row>
    <row r="41" spans="1:21" ht="22.5" x14ac:dyDescent="0.2">
      <c r="A41" s="432">
        <v>544</v>
      </c>
      <c r="B41" s="431" t="s">
        <v>383</v>
      </c>
      <c r="C41" s="421">
        <v>550000</v>
      </c>
      <c r="D41" s="421">
        <v>5250000</v>
      </c>
      <c r="E41" s="421">
        <v>5050000</v>
      </c>
      <c r="F41" s="421">
        <v>4432000</v>
      </c>
      <c r="G41" s="468">
        <f t="shared" si="0"/>
        <v>8.0581818181818186</v>
      </c>
      <c r="H41" s="468">
        <f t="shared" si="1"/>
        <v>0.87762376237623763</v>
      </c>
      <c r="I41" s="68"/>
      <c r="J41" s="68"/>
      <c r="K41" s="68"/>
      <c r="L41" s="68"/>
      <c r="M41" s="68"/>
      <c r="N41" s="68"/>
      <c r="O41" s="68"/>
      <c r="P41" s="68"/>
      <c r="Q41" s="68"/>
      <c r="R41" s="68"/>
    </row>
    <row r="42" spans="1:21" x14ac:dyDescent="0.2"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1:21" x14ac:dyDescent="0.2"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</row>
    <row r="44" spans="1:21" x14ac:dyDescent="0.2">
      <c r="A44" s="12"/>
      <c r="B44" s="22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</row>
    <row r="45" spans="1:21" x14ac:dyDescent="0.2">
      <c r="A45" s="12"/>
      <c r="B45" s="22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</row>
    <row r="46" spans="1:21" x14ac:dyDescent="0.2">
      <c r="A46" s="12"/>
      <c r="B46" s="22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</row>
    <row r="47" spans="1:21" x14ac:dyDescent="0.2">
      <c r="A47" s="142"/>
      <c r="B47" s="143"/>
      <c r="C47" s="54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</row>
    <row r="48" spans="1:21" x14ac:dyDescent="0.2">
      <c r="A48" s="142"/>
      <c r="B48" s="143"/>
      <c r="C48" s="54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spans="1:18" x14ac:dyDescent="0.2">
      <c r="A49" s="142"/>
      <c r="B49" s="143"/>
      <c r="C49" s="54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</row>
    <row r="50" spans="1:18" x14ac:dyDescent="0.2">
      <c r="A50" s="142"/>
      <c r="B50" s="143"/>
      <c r="C50" s="54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</row>
    <row r="51" spans="1:18" x14ac:dyDescent="0.2">
      <c r="A51" s="54"/>
      <c r="B51" s="143"/>
      <c r="C51" s="54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</row>
    <row r="52" spans="1:18" x14ac:dyDescent="0.2">
      <c r="A52" s="54"/>
      <c r="B52" s="143"/>
      <c r="C52" s="54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</row>
    <row r="53" spans="1:18" x14ac:dyDescent="0.2">
      <c r="A53" s="54"/>
      <c r="B53" s="143"/>
      <c r="C53" s="54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</row>
    <row r="54" spans="1:18" x14ac:dyDescent="0.2">
      <c r="A54" s="144"/>
      <c r="B54" s="145"/>
      <c r="C54" s="54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</row>
    <row r="55" spans="1:18" x14ac:dyDescent="0.2">
      <c r="A55" s="146"/>
      <c r="B55" s="69"/>
      <c r="C55" s="54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</row>
    <row r="56" spans="1:18" x14ac:dyDescent="0.2">
      <c r="A56" s="147"/>
      <c r="B56" s="148"/>
      <c r="C56" s="149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</row>
    <row r="57" spans="1:18" x14ac:dyDescent="0.2">
      <c r="A57" s="150"/>
      <c r="B57" s="151"/>
      <c r="C57" s="150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</row>
    <row r="58" spans="1:18" x14ac:dyDescent="0.2">
      <c r="A58" s="152"/>
      <c r="B58" s="153"/>
      <c r="C58" s="154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1:18" x14ac:dyDescent="0.2">
      <c r="A59" s="155"/>
      <c r="B59" s="156"/>
      <c r="C59" s="157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</row>
    <row r="60" spans="1:18" x14ac:dyDescent="0.2">
      <c r="A60" s="158"/>
      <c r="B60" s="69"/>
      <c r="C60" s="44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</row>
    <row r="61" spans="1:18" x14ac:dyDescent="0.2">
      <c r="A61" s="158"/>
      <c r="B61" s="69"/>
      <c r="C61" s="44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</row>
    <row r="62" spans="1:18" x14ac:dyDescent="0.2">
      <c r="A62" s="158"/>
      <c r="B62" s="69"/>
      <c r="C62" s="44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</row>
    <row r="63" spans="1:18" x14ac:dyDescent="0.2">
      <c r="A63" s="155"/>
      <c r="B63" s="156"/>
      <c r="C63" s="157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</row>
    <row r="64" spans="1:18" x14ac:dyDescent="0.2">
      <c r="A64" s="158"/>
      <c r="B64" s="69"/>
      <c r="C64" s="44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</row>
    <row r="65" spans="1:18" x14ac:dyDescent="0.2">
      <c r="A65" s="158"/>
      <c r="B65" s="69"/>
      <c r="C65" s="44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</row>
    <row r="66" spans="1:18" x14ac:dyDescent="0.2">
      <c r="A66" s="158"/>
      <c r="B66" s="69"/>
      <c r="C66" s="44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</row>
    <row r="67" spans="1:18" x14ac:dyDescent="0.2">
      <c r="A67" s="158"/>
      <c r="B67" s="69"/>
      <c r="C67" s="44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</row>
    <row r="68" spans="1:18" x14ac:dyDescent="0.2">
      <c r="A68" s="155"/>
      <c r="B68" s="156"/>
      <c r="C68" s="157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</row>
    <row r="69" spans="1:18" x14ac:dyDescent="0.2">
      <c r="A69" s="158"/>
      <c r="B69" s="69"/>
      <c r="C69" s="44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</row>
    <row r="70" spans="1:18" x14ac:dyDescent="0.2">
      <c r="A70" s="159"/>
      <c r="B70" s="160"/>
      <c r="C70" s="161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</row>
    <row r="71" spans="1:18" x14ac:dyDescent="0.2">
      <c r="A71" s="158"/>
      <c r="B71" s="69"/>
      <c r="C71" s="44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</row>
    <row r="72" spans="1:18" x14ac:dyDescent="0.2">
      <c r="A72" s="158"/>
      <c r="B72" s="160"/>
      <c r="C72" s="44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</row>
    <row r="73" spans="1:18" x14ac:dyDescent="0.2">
      <c r="A73" s="162"/>
      <c r="B73" s="69"/>
      <c r="C73" s="44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</row>
    <row r="74" spans="1:18" x14ac:dyDescent="0.2">
      <c r="A74" s="158"/>
      <c r="B74" s="69"/>
      <c r="C74" s="44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</row>
    <row r="75" spans="1:18" x14ac:dyDescent="0.2">
      <c r="A75" s="155"/>
      <c r="B75" s="156"/>
      <c r="C75" s="157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</row>
    <row r="76" spans="1:18" x14ac:dyDescent="0.2">
      <c r="A76" s="158"/>
      <c r="B76" s="69"/>
      <c r="C76" s="44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</row>
    <row r="77" spans="1:18" x14ac:dyDescent="0.2">
      <c r="A77" s="155"/>
      <c r="B77" s="156"/>
      <c r="C77" s="157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</row>
    <row r="78" spans="1:18" x14ac:dyDescent="0.2">
      <c r="A78" s="158"/>
      <c r="B78" s="69"/>
      <c r="C78" s="44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</row>
    <row r="79" spans="1:18" x14ac:dyDescent="0.2">
      <c r="A79" s="158"/>
      <c r="B79" s="69"/>
      <c r="C79" s="44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</row>
    <row r="80" spans="1:18" x14ac:dyDescent="0.2">
      <c r="A80" s="158"/>
      <c r="B80" s="69"/>
      <c r="C80" s="44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</row>
    <row r="81" spans="1:18" x14ac:dyDescent="0.2">
      <c r="A81" s="152"/>
      <c r="B81" s="153"/>
      <c r="C81" s="154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</row>
    <row r="82" spans="1:18" x14ac:dyDescent="0.2">
      <c r="A82" s="155"/>
      <c r="B82" s="156"/>
      <c r="C82" s="15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</row>
    <row r="83" spans="1:18" x14ac:dyDescent="0.2">
      <c r="A83" s="158"/>
      <c r="B83" s="69"/>
      <c r="C83" s="44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</row>
    <row r="84" spans="1:18" x14ac:dyDescent="0.2">
      <c r="A84" s="158"/>
      <c r="B84" s="69"/>
      <c r="C84" s="44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</row>
    <row r="85" spans="1:18" x14ac:dyDescent="0.2">
      <c r="A85" s="155"/>
      <c r="B85" s="156"/>
      <c r="C85" s="157"/>
      <c r="D85" s="68"/>
      <c r="E85" s="68"/>
      <c r="F85" s="68"/>
      <c r="G85" s="68"/>
    </row>
    <row r="86" spans="1:18" x14ac:dyDescent="0.2">
      <c r="A86" s="158"/>
      <c r="B86" s="69"/>
      <c r="C86" s="44"/>
      <c r="D86" s="68"/>
      <c r="E86" s="68"/>
      <c r="F86" s="68"/>
      <c r="G86" s="68"/>
    </row>
    <row r="87" spans="1:18" x14ac:dyDescent="0.2">
      <c r="A87" s="158"/>
      <c r="B87" s="69"/>
      <c r="C87" s="44"/>
      <c r="D87" s="68"/>
      <c r="E87" s="68"/>
      <c r="F87" s="68"/>
      <c r="G87" s="68"/>
    </row>
    <row r="88" spans="1:18" x14ac:dyDescent="0.2">
      <c r="A88" s="54"/>
      <c r="B88" s="143"/>
      <c r="C88" s="54"/>
    </row>
    <row r="89" spans="1:18" x14ac:dyDescent="0.2">
      <c r="A89" s="54"/>
      <c r="B89" s="143"/>
      <c r="C89" s="54"/>
    </row>
    <row r="90" spans="1:18" x14ac:dyDescent="0.2">
      <c r="A90" s="54"/>
      <c r="B90" s="143"/>
      <c r="C90" s="54"/>
    </row>
    <row r="91" spans="1:18" x14ac:dyDescent="0.2">
      <c r="A91" s="54"/>
      <c r="B91" s="143"/>
      <c r="C91" s="54"/>
    </row>
    <row r="94" spans="1:18" x14ac:dyDescent="0.2">
      <c r="A94" s="12"/>
      <c r="B94" s="22"/>
    </row>
    <row r="95" spans="1:18" x14ac:dyDescent="0.2">
      <c r="A95" s="12"/>
      <c r="B95" s="22"/>
    </row>
    <row r="96" spans="1:18" x14ac:dyDescent="0.2">
      <c r="A96" s="12"/>
      <c r="B96" s="22"/>
    </row>
    <row r="97" spans="1:2" x14ac:dyDescent="0.2">
      <c r="A97" s="13"/>
      <c r="B97" s="22"/>
    </row>
    <row r="98" spans="1:2" x14ac:dyDescent="0.2">
      <c r="A98" s="8"/>
    </row>
    <row r="99" spans="1:2" x14ac:dyDescent="0.2">
      <c r="A99" s="8"/>
    </row>
    <row r="100" spans="1:2" x14ac:dyDescent="0.2">
      <c r="A100" s="8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"/>
  <sheetViews>
    <sheetView workbookViewId="0">
      <selection activeCell="B7" sqref="B7"/>
    </sheetView>
  </sheetViews>
  <sheetFormatPr defaultRowHeight="12.75" x14ac:dyDescent="0.2"/>
  <cols>
    <col min="1" max="1" width="18.28515625" customWidth="1"/>
    <col min="2" max="2" width="54.85546875" style="14" customWidth="1"/>
    <col min="3" max="3" width="15.28515625" style="14" customWidth="1"/>
    <col min="4" max="4" width="16.42578125" customWidth="1"/>
    <col min="5" max="5" width="15.7109375" customWidth="1"/>
  </cols>
  <sheetData>
    <row r="1" spans="1:5" s="9" customFormat="1" x14ac:dyDescent="0.2">
      <c r="A1" s="21"/>
      <c r="B1" s="25"/>
      <c r="C1" s="25"/>
    </row>
    <row r="2" spans="1:5" s="9" customFormat="1" x14ac:dyDescent="0.2">
      <c r="A2" s="801" t="s">
        <v>59</v>
      </c>
      <c r="B2" s="802"/>
      <c r="C2" s="802"/>
    </row>
    <row r="3" spans="1:5" s="9" customFormat="1" x14ac:dyDescent="0.2">
      <c r="A3" s="803" t="s">
        <v>60</v>
      </c>
      <c r="B3" s="804"/>
      <c r="C3" s="804"/>
    </row>
    <row r="4" spans="1:5" s="9" customFormat="1" ht="13.5" thickBot="1" x14ac:dyDescent="0.25">
      <c r="A4" s="35"/>
      <c r="B4" s="34"/>
      <c r="C4" s="34"/>
    </row>
    <row r="5" spans="1:5" s="7" customFormat="1" ht="30" customHeight="1" thickBot="1" x14ac:dyDescent="0.25">
      <c r="A5" s="111" t="s">
        <v>7</v>
      </c>
      <c r="B5" s="112" t="s">
        <v>46</v>
      </c>
      <c r="C5" s="285" t="s">
        <v>461</v>
      </c>
      <c r="D5" s="285" t="s">
        <v>462</v>
      </c>
      <c r="E5" s="285" t="s">
        <v>460</v>
      </c>
    </row>
    <row r="6" spans="1:5" s="30" customFormat="1" ht="12.75" customHeight="1" thickBot="1" x14ac:dyDescent="0.25">
      <c r="A6" s="737">
        <v>1</v>
      </c>
      <c r="B6" s="738">
        <v>2</v>
      </c>
      <c r="C6" s="485">
        <v>3</v>
      </c>
      <c r="D6" s="298">
        <v>4</v>
      </c>
      <c r="E6" s="298">
        <v>5</v>
      </c>
    </row>
    <row r="7" spans="1:5" s="3" customFormat="1" ht="24.95" customHeight="1" thickBot="1" x14ac:dyDescent="0.25">
      <c r="A7" s="133" t="s">
        <v>48</v>
      </c>
      <c r="B7" s="290" t="s">
        <v>71</v>
      </c>
      <c r="C7" s="701">
        <v>514000</v>
      </c>
      <c r="D7" s="699">
        <f>D8</f>
        <v>380493.98</v>
      </c>
      <c r="E7" s="717">
        <f>D7/C7</f>
        <v>0.74026066147859915</v>
      </c>
    </row>
    <row r="8" spans="1:5" s="3" customFormat="1" ht="24.95" customHeight="1" thickBot="1" x14ac:dyDescent="0.25">
      <c r="A8" s="135" t="s">
        <v>78</v>
      </c>
      <c r="B8" s="291" t="s">
        <v>92</v>
      </c>
      <c r="C8" s="702">
        <v>514000</v>
      </c>
      <c r="D8" s="686">
        <f>D9+D16</f>
        <v>380493.98</v>
      </c>
      <c r="E8" s="718">
        <f t="shared" ref="E8:E35" si="0">D8/C8</f>
        <v>0.74026066147859915</v>
      </c>
    </row>
    <row r="9" spans="1:5" s="11" customFormat="1" ht="22.5" customHeight="1" x14ac:dyDescent="0.2">
      <c r="A9" s="134" t="s">
        <v>79</v>
      </c>
      <c r="B9" s="292" t="s">
        <v>89</v>
      </c>
      <c r="C9" s="703">
        <v>180000</v>
      </c>
      <c r="D9" s="687">
        <f>D11</f>
        <v>120607.26</v>
      </c>
      <c r="E9" s="719">
        <f t="shared" si="0"/>
        <v>0.67004033333333335</v>
      </c>
    </row>
    <row r="10" spans="1:5" s="11" customFormat="1" ht="15" customHeight="1" x14ac:dyDescent="0.2">
      <c r="A10" s="126" t="s">
        <v>80</v>
      </c>
      <c r="B10" s="76" t="s">
        <v>74</v>
      </c>
      <c r="C10" s="704"/>
      <c r="D10" s="700"/>
      <c r="E10" s="720"/>
    </row>
    <row r="11" spans="1:5" s="11" customFormat="1" ht="15" customHeight="1" x14ac:dyDescent="0.2">
      <c r="A11" s="127"/>
      <c r="B11" s="76" t="s">
        <v>83</v>
      </c>
      <c r="C11" s="704">
        <v>180000</v>
      </c>
      <c r="D11" s="688">
        <f>D13</f>
        <v>120607.26</v>
      </c>
      <c r="E11" s="721">
        <f t="shared" si="0"/>
        <v>0.67004033333333335</v>
      </c>
    </row>
    <row r="12" spans="1:5" s="11" customFormat="1" ht="12.75" customHeight="1" x14ac:dyDescent="0.2">
      <c r="A12" s="128" t="s">
        <v>82</v>
      </c>
      <c r="B12" s="293" t="s">
        <v>113</v>
      </c>
      <c r="C12" s="705"/>
      <c r="D12" s="689"/>
      <c r="E12" s="722"/>
    </row>
    <row r="13" spans="1:5" s="3" customFormat="1" ht="12.75" customHeight="1" x14ac:dyDescent="0.2">
      <c r="A13" s="129">
        <v>3</v>
      </c>
      <c r="B13" s="294" t="s">
        <v>61</v>
      </c>
      <c r="C13" s="706">
        <v>180000</v>
      </c>
      <c r="D13" s="690">
        <f>D14</f>
        <v>120607.26</v>
      </c>
      <c r="E13" s="723">
        <f t="shared" si="0"/>
        <v>0.67004033333333335</v>
      </c>
    </row>
    <row r="14" spans="1:5" s="3" customFormat="1" ht="12.75" customHeight="1" x14ac:dyDescent="0.2">
      <c r="A14" s="130">
        <v>32</v>
      </c>
      <c r="B14" s="295" t="s">
        <v>30</v>
      </c>
      <c r="C14" s="707">
        <v>180000</v>
      </c>
      <c r="D14" s="691">
        <f>D15</f>
        <v>120607.26</v>
      </c>
      <c r="E14" s="724">
        <f t="shared" si="0"/>
        <v>0.67004033333333335</v>
      </c>
    </row>
    <row r="15" spans="1:5" s="3" customFormat="1" ht="12.75" customHeight="1" x14ac:dyDescent="0.2">
      <c r="A15" s="131">
        <v>329</v>
      </c>
      <c r="B15" s="296" t="s">
        <v>106</v>
      </c>
      <c r="C15" s="708">
        <v>180000</v>
      </c>
      <c r="D15" s="692">
        <v>120607.26</v>
      </c>
      <c r="E15" s="725">
        <f t="shared" si="0"/>
        <v>0.67004033333333335</v>
      </c>
    </row>
    <row r="16" spans="1:5" s="9" customFormat="1" ht="22.5" customHeight="1" x14ac:dyDescent="0.2">
      <c r="A16" s="125" t="s">
        <v>81</v>
      </c>
      <c r="B16" s="297" t="s">
        <v>84</v>
      </c>
      <c r="C16" s="709">
        <v>334000</v>
      </c>
      <c r="D16" s="693">
        <f>D17+D23+D30</f>
        <v>259886.72</v>
      </c>
      <c r="E16" s="726">
        <f t="shared" si="0"/>
        <v>0.7781039520958084</v>
      </c>
    </row>
    <row r="17" spans="1:5" s="9" customFormat="1" ht="15" customHeight="1" x14ac:dyDescent="0.2">
      <c r="A17" s="126" t="s">
        <v>85</v>
      </c>
      <c r="B17" s="76" t="s">
        <v>86</v>
      </c>
      <c r="C17" s="704">
        <v>14000</v>
      </c>
      <c r="D17" s="688">
        <f>D20</f>
        <v>9214.5</v>
      </c>
      <c r="E17" s="721">
        <f t="shared" si="0"/>
        <v>0.65817857142857139</v>
      </c>
    </row>
    <row r="18" spans="1:5" s="9" customFormat="1" ht="15" customHeight="1" x14ac:dyDescent="0.2">
      <c r="A18" s="132"/>
      <c r="B18" s="76" t="s">
        <v>83</v>
      </c>
      <c r="C18" s="704"/>
      <c r="D18" s="688"/>
      <c r="E18" s="721"/>
    </row>
    <row r="19" spans="1:5" s="9" customFormat="1" ht="12.75" customHeight="1" x14ac:dyDescent="0.2">
      <c r="A19" s="128" t="s">
        <v>87</v>
      </c>
      <c r="B19" s="293" t="s">
        <v>113</v>
      </c>
      <c r="C19" s="705"/>
      <c r="D19" s="692"/>
      <c r="E19" s="725"/>
    </row>
    <row r="20" spans="1:5" s="9" customFormat="1" ht="12.75" customHeight="1" x14ac:dyDescent="0.2">
      <c r="A20" s="129">
        <v>3</v>
      </c>
      <c r="B20" s="294" t="s">
        <v>61</v>
      </c>
      <c r="C20" s="706">
        <v>14000</v>
      </c>
      <c r="D20" s="690">
        <f>D21</f>
        <v>9214.5</v>
      </c>
      <c r="E20" s="723">
        <f t="shared" si="0"/>
        <v>0.65817857142857139</v>
      </c>
    </row>
    <row r="21" spans="1:5" s="3" customFormat="1" ht="12.75" customHeight="1" x14ac:dyDescent="0.2">
      <c r="A21" s="130">
        <v>38</v>
      </c>
      <c r="B21" s="295" t="s">
        <v>62</v>
      </c>
      <c r="C21" s="707">
        <v>14000</v>
      </c>
      <c r="D21" s="691">
        <f>D22</f>
        <v>9214.5</v>
      </c>
      <c r="E21" s="724">
        <f t="shared" si="0"/>
        <v>0.65817857142857139</v>
      </c>
    </row>
    <row r="22" spans="1:5" s="3" customFormat="1" ht="12.75" customHeight="1" x14ac:dyDescent="0.2">
      <c r="A22" s="131">
        <v>381</v>
      </c>
      <c r="B22" s="296" t="s">
        <v>63</v>
      </c>
      <c r="C22" s="708">
        <v>14000</v>
      </c>
      <c r="D22" s="692">
        <v>9214.5</v>
      </c>
      <c r="E22" s="725">
        <f t="shared" si="0"/>
        <v>0.65817857142857139</v>
      </c>
    </row>
    <row r="23" spans="1:5" ht="15" customHeight="1" x14ac:dyDescent="0.2">
      <c r="A23" s="126" t="s">
        <v>123</v>
      </c>
      <c r="B23" s="76" t="s">
        <v>124</v>
      </c>
      <c r="C23" s="704">
        <v>40000</v>
      </c>
      <c r="D23" s="688">
        <f>D26</f>
        <v>14319.04</v>
      </c>
      <c r="E23" s="721">
        <f t="shared" si="0"/>
        <v>0.35797600000000002</v>
      </c>
    </row>
    <row r="24" spans="1:5" ht="15" customHeight="1" x14ac:dyDescent="0.2">
      <c r="A24" s="127"/>
      <c r="B24" s="76" t="s">
        <v>83</v>
      </c>
      <c r="C24" s="704"/>
      <c r="D24" s="688"/>
      <c r="E24" s="721"/>
    </row>
    <row r="25" spans="1:5" ht="12.75" customHeight="1" x14ac:dyDescent="0.2">
      <c r="A25" s="128" t="s">
        <v>82</v>
      </c>
      <c r="B25" s="293" t="s">
        <v>113</v>
      </c>
      <c r="C25" s="705"/>
      <c r="D25" s="692"/>
      <c r="E25" s="725"/>
    </row>
    <row r="26" spans="1:5" ht="12.75" customHeight="1" x14ac:dyDescent="0.2">
      <c r="A26" s="129">
        <v>3</v>
      </c>
      <c r="B26" s="294" t="s">
        <v>61</v>
      </c>
      <c r="C26" s="706">
        <v>40000</v>
      </c>
      <c r="D26" s="690">
        <f>D27</f>
        <v>14319.04</v>
      </c>
      <c r="E26" s="723">
        <f t="shared" si="0"/>
        <v>0.35797600000000002</v>
      </c>
    </row>
    <row r="27" spans="1:5" ht="12.75" customHeight="1" x14ac:dyDescent="0.2">
      <c r="A27" s="130">
        <v>32</v>
      </c>
      <c r="B27" s="295" t="s">
        <v>30</v>
      </c>
      <c r="C27" s="707">
        <v>40000</v>
      </c>
      <c r="D27" s="691">
        <f>D28+D29</f>
        <v>14319.04</v>
      </c>
      <c r="E27" s="724">
        <f t="shared" si="0"/>
        <v>0.35797600000000002</v>
      </c>
    </row>
    <row r="28" spans="1:5" ht="12.75" customHeight="1" x14ac:dyDescent="0.2">
      <c r="A28" s="131">
        <v>323</v>
      </c>
      <c r="B28" s="296" t="s">
        <v>33</v>
      </c>
      <c r="C28" s="710">
        <v>10000</v>
      </c>
      <c r="D28" s="692">
        <v>0</v>
      </c>
      <c r="E28" s="725">
        <f t="shared" si="0"/>
        <v>0</v>
      </c>
    </row>
    <row r="29" spans="1:5" ht="12.75" customHeight="1" x14ac:dyDescent="0.2">
      <c r="A29" s="422">
        <v>329</v>
      </c>
      <c r="B29" s="423" t="s">
        <v>106</v>
      </c>
      <c r="C29" s="711">
        <v>30000</v>
      </c>
      <c r="D29" s="694">
        <v>14319.04</v>
      </c>
      <c r="E29" s="727">
        <f t="shared" si="0"/>
        <v>0.47730133333333336</v>
      </c>
    </row>
    <row r="30" spans="1:5" x14ac:dyDescent="0.2">
      <c r="A30" s="424" t="s">
        <v>380</v>
      </c>
      <c r="B30" s="417" t="s">
        <v>381</v>
      </c>
      <c r="C30" s="712">
        <v>280000</v>
      </c>
      <c r="D30" s="695">
        <f>D33</f>
        <v>236353.18</v>
      </c>
      <c r="E30" s="728">
        <f t="shared" si="0"/>
        <v>0.84411849999999999</v>
      </c>
    </row>
    <row r="31" spans="1:5" x14ac:dyDescent="0.2">
      <c r="A31" s="445"/>
      <c r="B31" s="417" t="s">
        <v>83</v>
      </c>
      <c r="C31" s="712"/>
      <c r="D31" s="695"/>
      <c r="E31" s="728"/>
    </row>
    <row r="32" spans="1:5" x14ac:dyDescent="0.2">
      <c r="A32" s="446" t="s">
        <v>82</v>
      </c>
      <c r="B32" s="418" t="s">
        <v>113</v>
      </c>
      <c r="C32" s="713"/>
      <c r="D32" s="696"/>
      <c r="E32" s="729"/>
    </row>
    <row r="33" spans="1:5" x14ac:dyDescent="0.2">
      <c r="A33" s="447">
        <v>3</v>
      </c>
      <c r="B33" s="419" t="s">
        <v>61</v>
      </c>
      <c r="C33" s="714">
        <v>280000</v>
      </c>
      <c r="D33" s="697">
        <f>D34</f>
        <v>236353.18</v>
      </c>
      <c r="E33" s="730"/>
    </row>
    <row r="34" spans="1:5" x14ac:dyDescent="0.2">
      <c r="A34" s="448">
        <v>32</v>
      </c>
      <c r="B34" s="420" t="s">
        <v>30</v>
      </c>
      <c r="C34" s="715">
        <v>280000</v>
      </c>
      <c r="D34" s="698">
        <f>D35</f>
        <v>236353.18</v>
      </c>
      <c r="E34" s="731">
        <f t="shared" si="0"/>
        <v>0.84411849999999999</v>
      </c>
    </row>
    <row r="35" spans="1:5" x14ac:dyDescent="0.2">
      <c r="A35" s="449">
        <v>329</v>
      </c>
      <c r="B35" s="450" t="s">
        <v>106</v>
      </c>
      <c r="C35" s="716">
        <v>280000</v>
      </c>
      <c r="D35" s="696">
        <v>236353.18</v>
      </c>
      <c r="E35" s="729">
        <f t="shared" si="0"/>
        <v>0.84411849999999999</v>
      </c>
    </row>
    <row r="156" spans="1:1" x14ac:dyDescent="0.2">
      <c r="A156" s="33"/>
    </row>
    <row r="157" spans="1:1" x14ac:dyDescent="0.2">
      <c r="A157" s="8"/>
    </row>
    <row r="158" spans="1:1" x14ac:dyDescent="0.2">
      <c r="A158" s="8"/>
    </row>
    <row r="159" spans="1:1" x14ac:dyDescent="0.2">
      <c r="A159" s="8"/>
    </row>
    <row r="160" spans="1: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9"/>
  <sheetViews>
    <sheetView workbookViewId="0">
      <selection activeCell="A22" sqref="A22"/>
    </sheetView>
  </sheetViews>
  <sheetFormatPr defaultRowHeight="12.75" x14ac:dyDescent="0.2"/>
  <cols>
    <col min="1" max="1" width="17.7109375" style="46" customWidth="1"/>
    <col min="2" max="2" width="45.28515625" style="14" customWidth="1"/>
    <col min="3" max="3" width="16.85546875" style="14" customWidth="1"/>
    <col min="4" max="4" width="17" customWidth="1"/>
    <col min="5" max="5" width="13.85546875" customWidth="1"/>
  </cols>
  <sheetData>
    <row r="1" spans="1:39" s="7" customFormat="1" ht="30" customHeight="1" thickBot="1" x14ac:dyDescent="0.25">
      <c r="A1" s="78" t="s">
        <v>7</v>
      </c>
      <c r="B1" s="79" t="s">
        <v>46</v>
      </c>
      <c r="C1" s="488" t="s">
        <v>461</v>
      </c>
      <c r="D1" s="285" t="s">
        <v>459</v>
      </c>
      <c r="E1" s="285" t="s">
        <v>460</v>
      </c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</row>
    <row r="2" spans="1:39" s="30" customFormat="1" ht="12.75" customHeight="1" thickBot="1" x14ac:dyDescent="0.25">
      <c r="A2" s="381">
        <v>1</v>
      </c>
      <c r="B2" s="382">
        <v>2</v>
      </c>
      <c r="C2" s="387">
        <v>3</v>
      </c>
      <c r="D2" s="388">
        <v>4</v>
      </c>
      <c r="E2" s="388">
        <v>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</row>
    <row r="3" spans="1:39" s="3" customFormat="1" ht="24.95" customHeight="1" thickBot="1" x14ac:dyDescent="0.3">
      <c r="A3" s="80" t="s">
        <v>49</v>
      </c>
      <c r="B3" s="299" t="s">
        <v>50</v>
      </c>
      <c r="C3" s="624">
        <v>16191800</v>
      </c>
      <c r="D3" s="596">
        <f>D4+D604+D640</f>
        <v>13084930.800000001</v>
      </c>
      <c r="E3" s="466">
        <f>D3/C3</f>
        <v>0.80812082659123763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</row>
    <row r="4" spans="1:39" s="3" customFormat="1" ht="24.95" customHeight="1" thickBot="1" x14ac:dyDescent="0.3">
      <c r="A4" s="383" t="s">
        <v>214</v>
      </c>
      <c r="B4" s="384" t="s">
        <v>64</v>
      </c>
      <c r="C4" s="625">
        <v>8885800</v>
      </c>
      <c r="D4" s="389">
        <f>D5+D120+D149+D166+D196+D220+D313+D328+D345+D395+D425+D455+D498+D528+D536+D553</f>
        <v>6677003.4500000011</v>
      </c>
      <c r="E4" s="467">
        <f t="shared" ref="E4:E67" si="0">D4/C4</f>
        <v>0.75142400796776887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</row>
    <row r="5" spans="1:39" s="11" customFormat="1" ht="28.5" customHeight="1" x14ac:dyDescent="0.2">
      <c r="A5" s="807" t="s">
        <v>239</v>
      </c>
      <c r="B5" s="808"/>
      <c r="C5" s="626">
        <v>3679500</v>
      </c>
      <c r="D5" s="597">
        <f>D6+D24+D91+D105+D113</f>
        <v>2592503.8100000005</v>
      </c>
      <c r="E5" s="528">
        <f t="shared" si="0"/>
        <v>0.70458046201929625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</row>
    <row r="6" spans="1:39" s="11" customFormat="1" ht="15" customHeight="1" x14ac:dyDescent="0.2">
      <c r="A6" s="176" t="s">
        <v>256</v>
      </c>
      <c r="B6" s="287" t="s">
        <v>26</v>
      </c>
      <c r="C6" s="627">
        <v>1512000</v>
      </c>
      <c r="D6" s="598">
        <f>D9</f>
        <v>1291917</v>
      </c>
      <c r="E6" s="529">
        <f t="shared" si="0"/>
        <v>0.8544424603174603</v>
      </c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</row>
    <row r="7" spans="1:39" s="11" customFormat="1" ht="15" customHeight="1" x14ac:dyDescent="0.2">
      <c r="A7" s="177"/>
      <c r="B7" s="287" t="s">
        <v>132</v>
      </c>
      <c r="C7" s="627"/>
      <c r="D7" s="599"/>
      <c r="E7" s="529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</row>
    <row r="8" spans="1:39" s="36" customFormat="1" ht="12.75" customHeight="1" x14ac:dyDescent="0.2">
      <c r="A8" s="178" t="s">
        <v>88</v>
      </c>
      <c r="B8" s="300" t="s">
        <v>114</v>
      </c>
      <c r="C8" s="628"/>
      <c r="D8" s="595"/>
      <c r="E8" s="53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</row>
    <row r="9" spans="1:39" s="3" customFormat="1" ht="12.75" customHeight="1" x14ac:dyDescent="0.2">
      <c r="A9" s="179">
        <v>3</v>
      </c>
      <c r="B9" s="301" t="s">
        <v>61</v>
      </c>
      <c r="C9" s="629">
        <v>1512000</v>
      </c>
      <c r="D9" s="600">
        <f>D10+D17</f>
        <v>1291917</v>
      </c>
      <c r="E9" s="531">
        <f t="shared" si="0"/>
        <v>0.8544424603174603</v>
      </c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</row>
    <row r="10" spans="1:39" ht="12.75" customHeight="1" x14ac:dyDescent="0.2">
      <c r="A10" s="180">
        <v>31</v>
      </c>
      <c r="B10" s="302" t="s">
        <v>26</v>
      </c>
      <c r="C10" s="630">
        <v>1460000</v>
      </c>
      <c r="D10" s="601">
        <f>D11+D13+D15</f>
        <v>1269888.2</v>
      </c>
      <c r="E10" s="532">
        <f t="shared" si="0"/>
        <v>0.86978643835616432</v>
      </c>
      <c r="F10" s="71"/>
      <c r="G10" s="71"/>
      <c r="H10" s="71"/>
      <c r="I10" s="71"/>
      <c r="J10" s="71"/>
      <c r="K10" s="71"/>
      <c r="L10" s="71"/>
      <c r="M10" s="71"/>
      <c r="N10" s="492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</row>
    <row r="11" spans="1:39" ht="12.75" customHeight="1" x14ac:dyDescent="0.2">
      <c r="A11" s="181">
        <v>311</v>
      </c>
      <c r="B11" s="303" t="s">
        <v>179</v>
      </c>
      <c r="C11" s="631">
        <v>1150000</v>
      </c>
      <c r="D11" s="594">
        <f>D12</f>
        <v>1030199.09</v>
      </c>
      <c r="E11" s="527">
        <f t="shared" si="0"/>
        <v>0.89582529565217384</v>
      </c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</row>
    <row r="12" spans="1:39" s="3" customFormat="1" ht="12.75" customHeight="1" x14ac:dyDescent="0.2">
      <c r="A12" s="182">
        <v>311</v>
      </c>
      <c r="B12" s="304" t="s">
        <v>66</v>
      </c>
      <c r="C12" s="632">
        <v>1150000</v>
      </c>
      <c r="D12" s="595">
        <v>1030199.09</v>
      </c>
      <c r="E12" s="533">
        <f t="shared" si="0"/>
        <v>0.89582529565217384</v>
      </c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</row>
    <row r="13" spans="1:39" ht="12.75" customHeight="1" x14ac:dyDescent="0.2">
      <c r="A13" s="181">
        <v>312</v>
      </c>
      <c r="B13" s="303" t="s">
        <v>28</v>
      </c>
      <c r="C13" s="631">
        <v>80000</v>
      </c>
      <c r="D13" s="594">
        <f>D14</f>
        <v>69706.149999999994</v>
      </c>
      <c r="E13" s="527">
        <f t="shared" si="0"/>
        <v>0.87132687499999995</v>
      </c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</row>
    <row r="14" spans="1:39" s="3" customFormat="1" ht="12.75" customHeight="1" x14ac:dyDescent="0.2">
      <c r="A14" s="182">
        <v>312</v>
      </c>
      <c r="B14" s="304" t="s">
        <v>28</v>
      </c>
      <c r="C14" s="632">
        <v>80000</v>
      </c>
      <c r="D14" s="595">
        <v>69706.149999999994</v>
      </c>
      <c r="E14" s="533">
        <f t="shared" si="0"/>
        <v>0.87132687499999995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</row>
    <row r="15" spans="1:39" ht="12.75" customHeight="1" x14ac:dyDescent="0.2">
      <c r="A15" s="181">
        <v>313</v>
      </c>
      <c r="B15" s="303" t="s">
        <v>109</v>
      </c>
      <c r="C15" s="631">
        <v>230000</v>
      </c>
      <c r="D15" s="594">
        <f>D16</f>
        <v>169982.96</v>
      </c>
      <c r="E15" s="527">
        <f t="shared" si="0"/>
        <v>0.73905634782608687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</row>
    <row r="16" spans="1:39" ht="12.75" customHeight="1" x14ac:dyDescent="0.2">
      <c r="A16" s="183">
        <v>313</v>
      </c>
      <c r="B16" s="305" t="s">
        <v>389</v>
      </c>
      <c r="C16" s="633">
        <v>230000</v>
      </c>
      <c r="D16" s="595">
        <v>169982.96</v>
      </c>
      <c r="E16" s="534">
        <f t="shared" si="0"/>
        <v>0.73905634782608687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</row>
    <row r="17" spans="1:39" s="3" customFormat="1" ht="12.75" customHeight="1" x14ac:dyDescent="0.2">
      <c r="A17" s="180">
        <v>32</v>
      </c>
      <c r="B17" s="302" t="s">
        <v>30</v>
      </c>
      <c r="C17" s="630">
        <v>52000</v>
      </c>
      <c r="D17" s="601">
        <f>D18</f>
        <v>22028.799999999999</v>
      </c>
      <c r="E17" s="532">
        <f t="shared" si="0"/>
        <v>0.4236307692307692</v>
      </c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</row>
    <row r="18" spans="1:39" s="67" customFormat="1" ht="12.75" customHeight="1" x14ac:dyDescent="0.2">
      <c r="A18" s="181">
        <v>321</v>
      </c>
      <c r="B18" s="303" t="s">
        <v>180</v>
      </c>
      <c r="C18" s="631">
        <v>52000</v>
      </c>
      <c r="D18" s="594">
        <f>D19+D20+D21+D22+D23</f>
        <v>22028.799999999999</v>
      </c>
      <c r="E18" s="527">
        <f t="shared" si="0"/>
        <v>0.4236307692307692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</row>
    <row r="19" spans="1:39" s="67" customFormat="1" ht="12.75" customHeight="1" x14ac:dyDescent="0.2">
      <c r="A19" s="182">
        <v>321</v>
      </c>
      <c r="B19" s="304" t="s">
        <v>138</v>
      </c>
      <c r="C19" s="632">
        <v>5000</v>
      </c>
      <c r="D19" s="595">
        <v>200</v>
      </c>
      <c r="E19" s="533">
        <f t="shared" si="0"/>
        <v>0.04</v>
      </c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</row>
    <row r="20" spans="1:39" s="67" customFormat="1" ht="12.75" customHeight="1" x14ac:dyDescent="0.2">
      <c r="A20" s="182">
        <v>321</v>
      </c>
      <c r="B20" s="304" t="s">
        <v>139</v>
      </c>
      <c r="C20" s="632">
        <v>20000</v>
      </c>
      <c r="D20" s="595">
        <v>9224</v>
      </c>
      <c r="E20" s="533">
        <f t="shared" si="0"/>
        <v>0.4612</v>
      </c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</row>
    <row r="21" spans="1:39" s="3" customFormat="1" ht="12.75" customHeight="1" x14ac:dyDescent="0.2">
      <c r="A21" s="183">
        <v>321</v>
      </c>
      <c r="B21" s="305" t="s">
        <v>140</v>
      </c>
      <c r="C21" s="633">
        <v>20000</v>
      </c>
      <c r="D21" s="595">
        <v>12604.8</v>
      </c>
      <c r="E21" s="534">
        <f t="shared" si="0"/>
        <v>0.63023999999999991</v>
      </c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</row>
    <row r="22" spans="1:39" s="3" customFormat="1" ht="12.75" customHeight="1" x14ac:dyDescent="0.2">
      <c r="A22" s="182">
        <v>321</v>
      </c>
      <c r="B22" s="304" t="s">
        <v>181</v>
      </c>
      <c r="C22" s="632">
        <v>5000</v>
      </c>
      <c r="D22" s="595">
        <v>0</v>
      </c>
      <c r="E22" s="533">
        <f t="shared" si="0"/>
        <v>0</v>
      </c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</row>
    <row r="23" spans="1:39" s="32" customFormat="1" ht="12.75" customHeight="1" x14ac:dyDescent="0.2">
      <c r="A23" s="182">
        <v>321</v>
      </c>
      <c r="B23" s="304" t="s">
        <v>182</v>
      </c>
      <c r="C23" s="632">
        <v>2000</v>
      </c>
      <c r="D23" s="595">
        <v>0</v>
      </c>
      <c r="E23" s="533">
        <f t="shared" si="0"/>
        <v>0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</row>
    <row r="24" spans="1:39" s="32" customFormat="1" ht="15" customHeight="1" x14ac:dyDescent="0.2">
      <c r="A24" s="184" t="s">
        <v>292</v>
      </c>
      <c r="B24" s="306" t="s">
        <v>30</v>
      </c>
      <c r="C24" s="627">
        <v>1771500</v>
      </c>
      <c r="D24" s="598">
        <f>D27</f>
        <v>1208479.4000000001</v>
      </c>
      <c r="E24" s="529">
        <f t="shared" si="0"/>
        <v>0.68217860570138311</v>
      </c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</row>
    <row r="25" spans="1:39" s="47" customFormat="1" ht="15" customHeight="1" x14ac:dyDescent="0.2">
      <c r="A25" s="185"/>
      <c r="B25" s="287" t="s">
        <v>132</v>
      </c>
      <c r="C25" s="634"/>
      <c r="D25" s="599"/>
      <c r="E25" s="535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</row>
    <row r="26" spans="1:39" s="32" customFormat="1" ht="12.75" customHeight="1" x14ac:dyDescent="0.2">
      <c r="A26" s="186" t="s">
        <v>90</v>
      </c>
      <c r="B26" s="300" t="s">
        <v>114</v>
      </c>
      <c r="C26" s="635"/>
      <c r="D26" s="595"/>
      <c r="E26" s="536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  <c r="AL26" s="71"/>
      <c r="AM26" s="71"/>
    </row>
    <row r="27" spans="1:39" s="33" customFormat="1" ht="12.75" customHeight="1" x14ac:dyDescent="0.2">
      <c r="A27" s="187">
        <v>3</v>
      </c>
      <c r="B27" s="301" t="s">
        <v>61</v>
      </c>
      <c r="C27" s="636">
        <v>1771500</v>
      </c>
      <c r="D27" s="600">
        <f>D28</f>
        <v>1208479.4000000001</v>
      </c>
      <c r="E27" s="537">
        <f t="shared" si="0"/>
        <v>0.68217860570138311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</row>
    <row r="28" spans="1:39" s="33" customFormat="1" ht="12.75" customHeight="1" x14ac:dyDescent="0.2">
      <c r="A28" s="188">
        <v>32</v>
      </c>
      <c r="B28" s="302" t="s">
        <v>30</v>
      </c>
      <c r="C28" s="637">
        <v>1771500</v>
      </c>
      <c r="D28" s="601">
        <f>D29+D41+D72+D75</f>
        <v>1208479.4000000001</v>
      </c>
      <c r="E28" s="538">
        <f t="shared" si="0"/>
        <v>0.68217860570138311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</row>
    <row r="29" spans="1:39" s="48" customFormat="1" ht="12.75" customHeight="1" x14ac:dyDescent="0.2">
      <c r="A29" s="189">
        <v>322</v>
      </c>
      <c r="B29" s="307" t="s">
        <v>32</v>
      </c>
      <c r="C29" s="631">
        <v>282000</v>
      </c>
      <c r="D29" s="594">
        <f>D30+D31+D32+D33+D34+D35+D36+D37+D38+D39+D40</f>
        <v>172503.52000000005</v>
      </c>
      <c r="E29" s="527">
        <f t="shared" si="0"/>
        <v>0.61171460992907822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</row>
    <row r="30" spans="1:39" ht="12.75" customHeight="1" x14ac:dyDescent="0.2">
      <c r="A30" s="182">
        <v>322</v>
      </c>
      <c r="B30" s="304" t="s">
        <v>142</v>
      </c>
      <c r="C30" s="632">
        <v>30000</v>
      </c>
      <c r="D30" s="595">
        <v>20732.68</v>
      </c>
      <c r="E30" s="533">
        <f t="shared" si="0"/>
        <v>0.69108933333333333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</row>
    <row r="31" spans="1:39" ht="12.75" customHeight="1" x14ac:dyDescent="0.2">
      <c r="A31" s="182">
        <v>322</v>
      </c>
      <c r="B31" s="304" t="s">
        <v>141</v>
      </c>
      <c r="C31" s="632">
        <v>6000</v>
      </c>
      <c r="D31" s="595">
        <v>4196</v>
      </c>
      <c r="E31" s="533">
        <f t="shared" si="0"/>
        <v>0.69933333333333336</v>
      </c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</row>
    <row r="32" spans="1:39" ht="12.75" customHeight="1" x14ac:dyDescent="0.2">
      <c r="A32" s="182">
        <v>322</v>
      </c>
      <c r="B32" s="304" t="s">
        <v>143</v>
      </c>
      <c r="C32" s="632">
        <v>6000</v>
      </c>
      <c r="D32" s="595">
        <v>4177.4799999999996</v>
      </c>
      <c r="E32" s="533">
        <f t="shared" si="0"/>
        <v>0.69624666666666657</v>
      </c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</row>
    <row r="33" spans="1:39" ht="12.75" customHeight="1" x14ac:dyDescent="0.2">
      <c r="A33" s="182">
        <v>322</v>
      </c>
      <c r="B33" s="304" t="s">
        <v>144</v>
      </c>
      <c r="C33" s="632">
        <v>80000</v>
      </c>
      <c r="D33" s="595">
        <v>72862.94</v>
      </c>
      <c r="E33" s="533">
        <f t="shared" si="0"/>
        <v>0.91078674999999998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</row>
    <row r="34" spans="1:39" ht="12.75" customHeight="1" x14ac:dyDescent="0.2">
      <c r="A34" s="182">
        <v>322</v>
      </c>
      <c r="B34" s="304" t="s">
        <v>145</v>
      </c>
      <c r="C34" s="632">
        <v>85000</v>
      </c>
      <c r="D34" s="595">
        <v>43494.57</v>
      </c>
      <c r="E34" s="533">
        <f t="shared" si="0"/>
        <v>0.51170082352941171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</row>
    <row r="35" spans="1:39" ht="12.75" customHeight="1" x14ac:dyDescent="0.2">
      <c r="A35" s="182">
        <v>322</v>
      </c>
      <c r="B35" s="304" t="s">
        <v>146</v>
      </c>
      <c r="C35" s="632">
        <v>8000</v>
      </c>
      <c r="D35" s="595">
        <v>5950.14</v>
      </c>
      <c r="E35" s="533">
        <f t="shared" si="0"/>
        <v>0.74376750000000003</v>
      </c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</row>
    <row r="36" spans="1:39" ht="12.75" customHeight="1" x14ac:dyDescent="0.2">
      <c r="A36" s="190">
        <v>322</v>
      </c>
      <c r="B36" s="308" t="s">
        <v>216</v>
      </c>
      <c r="C36" s="638">
        <v>5000</v>
      </c>
      <c r="D36" s="595">
        <v>0</v>
      </c>
      <c r="E36" s="539">
        <f t="shared" si="0"/>
        <v>0</v>
      </c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</row>
    <row r="37" spans="1:39" s="45" customFormat="1" ht="12.75" customHeight="1" x14ac:dyDescent="0.2">
      <c r="A37" s="182">
        <v>322</v>
      </c>
      <c r="B37" s="309" t="s">
        <v>217</v>
      </c>
      <c r="C37" s="638">
        <v>35000</v>
      </c>
      <c r="D37" s="595">
        <v>18650.419999999998</v>
      </c>
      <c r="E37" s="539">
        <f t="shared" si="0"/>
        <v>0.53286914285714282</v>
      </c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</row>
    <row r="38" spans="1:39" ht="12.75" customHeight="1" x14ac:dyDescent="0.2">
      <c r="A38" s="182">
        <v>322</v>
      </c>
      <c r="B38" s="309" t="s">
        <v>117</v>
      </c>
      <c r="C38" s="638">
        <v>20000</v>
      </c>
      <c r="D38" s="595">
        <v>2439.29</v>
      </c>
      <c r="E38" s="539">
        <f t="shared" si="0"/>
        <v>0.1219645</v>
      </c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</row>
    <row r="39" spans="1:39" ht="12.75" customHeight="1" x14ac:dyDescent="0.2">
      <c r="A39" s="182">
        <v>322</v>
      </c>
      <c r="B39" s="309" t="s">
        <v>147</v>
      </c>
      <c r="C39" s="638">
        <v>4000</v>
      </c>
      <c r="D39" s="595">
        <v>0</v>
      </c>
      <c r="E39" s="539">
        <f t="shared" si="0"/>
        <v>0</v>
      </c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</row>
    <row r="40" spans="1:39" ht="12.75" customHeight="1" x14ac:dyDescent="0.2">
      <c r="A40" s="182">
        <v>322</v>
      </c>
      <c r="B40" s="309" t="s">
        <v>148</v>
      </c>
      <c r="C40" s="638">
        <v>3000</v>
      </c>
      <c r="D40" s="595">
        <v>0</v>
      </c>
      <c r="E40" s="539">
        <f t="shared" si="0"/>
        <v>0</v>
      </c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</row>
    <row r="41" spans="1:39" ht="12.75" customHeight="1" x14ac:dyDescent="0.2">
      <c r="A41" s="191">
        <v>323</v>
      </c>
      <c r="B41" s="310" t="s">
        <v>33</v>
      </c>
      <c r="C41" s="639">
        <v>1310000</v>
      </c>
      <c r="D41" s="602">
        <f>D42+D47+D52+D58+D65+D68</f>
        <v>929393.58000000007</v>
      </c>
      <c r="E41" s="540">
        <f t="shared" si="0"/>
        <v>0.70946074809160309</v>
      </c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</row>
    <row r="42" spans="1:39" ht="12.75" customHeight="1" x14ac:dyDescent="0.2">
      <c r="A42" s="192">
        <v>323</v>
      </c>
      <c r="B42" s="311" t="s">
        <v>232</v>
      </c>
      <c r="C42" s="640">
        <v>167000</v>
      </c>
      <c r="D42" s="603">
        <f>D43+D44+D45+D46</f>
        <v>129343.98000000001</v>
      </c>
      <c r="E42" s="541">
        <f t="shared" si="0"/>
        <v>0.77451485029940126</v>
      </c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</row>
    <row r="43" spans="1:39" s="45" customFormat="1" ht="12.75" customHeight="1" x14ac:dyDescent="0.2">
      <c r="A43" s="182">
        <v>323</v>
      </c>
      <c r="B43" s="309" t="s">
        <v>149</v>
      </c>
      <c r="C43" s="638">
        <v>72000</v>
      </c>
      <c r="D43" s="595">
        <v>62207.98</v>
      </c>
      <c r="E43" s="539">
        <f t="shared" si="0"/>
        <v>0.86399972222222232</v>
      </c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</row>
    <row r="44" spans="1:39" ht="12.75" customHeight="1" x14ac:dyDescent="0.2">
      <c r="A44" s="182">
        <v>323</v>
      </c>
      <c r="B44" s="309" t="s">
        <v>150</v>
      </c>
      <c r="C44" s="638">
        <v>20000</v>
      </c>
      <c r="D44" s="595">
        <v>18539</v>
      </c>
      <c r="E44" s="539">
        <f t="shared" si="0"/>
        <v>0.92695000000000005</v>
      </c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</row>
    <row r="45" spans="1:39" ht="12.75" customHeight="1" x14ac:dyDescent="0.2">
      <c r="A45" s="182">
        <v>323</v>
      </c>
      <c r="B45" s="309" t="s">
        <v>151</v>
      </c>
      <c r="C45" s="638">
        <v>40000</v>
      </c>
      <c r="D45" s="595">
        <v>24473</v>
      </c>
      <c r="E45" s="539">
        <f t="shared" si="0"/>
        <v>0.61182499999999995</v>
      </c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</row>
    <row r="46" spans="1:39" s="45" customFormat="1" ht="12.75" customHeight="1" x14ac:dyDescent="0.2">
      <c r="A46" s="182">
        <v>323</v>
      </c>
      <c r="B46" s="309" t="s">
        <v>324</v>
      </c>
      <c r="C46" s="638">
        <v>35000</v>
      </c>
      <c r="D46" s="595">
        <v>24124</v>
      </c>
      <c r="E46" s="539">
        <f t="shared" si="0"/>
        <v>0.6892571428571429</v>
      </c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</row>
    <row r="47" spans="1:39" s="45" customFormat="1" ht="12.75" customHeight="1" x14ac:dyDescent="0.2">
      <c r="A47" s="193">
        <v>323</v>
      </c>
      <c r="B47" s="312" t="s">
        <v>152</v>
      </c>
      <c r="C47" s="641">
        <v>130000</v>
      </c>
      <c r="D47" s="603">
        <f>D48+D49+D50+D51</f>
        <v>113346.57</v>
      </c>
      <c r="E47" s="542">
        <f t="shared" si="0"/>
        <v>0.8718966923076924</v>
      </c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</row>
    <row r="48" spans="1:39" ht="12.75" customHeight="1" x14ac:dyDescent="0.2">
      <c r="A48" s="182">
        <v>323</v>
      </c>
      <c r="B48" s="309" t="s">
        <v>290</v>
      </c>
      <c r="C48" s="638">
        <v>70000</v>
      </c>
      <c r="D48" s="595">
        <v>68875</v>
      </c>
      <c r="E48" s="539">
        <f t="shared" si="0"/>
        <v>0.98392857142857137</v>
      </c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</row>
    <row r="49" spans="1:39" ht="12.75" customHeight="1" x14ac:dyDescent="0.2">
      <c r="A49" s="182">
        <v>323</v>
      </c>
      <c r="B49" s="309" t="s">
        <v>218</v>
      </c>
      <c r="C49" s="638">
        <v>5000</v>
      </c>
      <c r="D49" s="595">
        <v>500</v>
      </c>
      <c r="E49" s="539">
        <f t="shared" si="0"/>
        <v>0.1</v>
      </c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</row>
    <row r="50" spans="1:39" s="10" customFormat="1" ht="12.75" customHeight="1" x14ac:dyDescent="0.2">
      <c r="A50" s="182">
        <v>323</v>
      </c>
      <c r="B50" s="309" t="s">
        <v>153</v>
      </c>
      <c r="C50" s="638">
        <v>25000</v>
      </c>
      <c r="D50" s="595">
        <v>21824.94</v>
      </c>
      <c r="E50" s="539">
        <f t="shared" si="0"/>
        <v>0.87299759999999993</v>
      </c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</row>
    <row r="51" spans="1:39" s="10" customFormat="1" ht="12.75" customHeight="1" x14ac:dyDescent="0.2">
      <c r="A51" s="182">
        <v>323</v>
      </c>
      <c r="B51" s="309" t="s">
        <v>219</v>
      </c>
      <c r="C51" s="638">
        <v>30000</v>
      </c>
      <c r="D51" s="595">
        <v>22146.63</v>
      </c>
      <c r="E51" s="539">
        <f t="shared" si="0"/>
        <v>0.73822100000000002</v>
      </c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</row>
    <row r="52" spans="1:39" ht="12.75" customHeight="1" x14ac:dyDescent="0.2">
      <c r="A52" s="193">
        <v>323</v>
      </c>
      <c r="B52" s="312" t="s">
        <v>154</v>
      </c>
      <c r="C52" s="641">
        <v>230000</v>
      </c>
      <c r="D52" s="603">
        <f>D53+D54+D55+D56+D57</f>
        <v>207249.44</v>
      </c>
      <c r="E52" s="542">
        <f t="shared" si="0"/>
        <v>0.90108452173913045</v>
      </c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</row>
    <row r="53" spans="1:39" ht="12.75" customHeight="1" x14ac:dyDescent="0.2">
      <c r="A53" s="183">
        <v>323</v>
      </c>
      <c r="B53" s="313" t="s">
        <v>155</v>
      </c>
      <c r="C53" s="642">
        <v>30000</v>
      </c>
      <c r="D53" s="595">
        <v>22812.720000000001</v>
      </c>
      <c r="E53" s="543">
        <f t="shared" si="0"/>
        <v>0.76042399999999999</v>
      </c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</row>
    <row r="54" spans="1:39" ht="12.75" customHeight="1" x14ac:dyDescent="0.2">
      <c r="A54" s="183">
        <v>323</v>
      </c>
      <c r="B54" s="313" t="s">
        <v>156</v>
      </c>
      <c r="C54" s="642">
        <v>20000</v>
      </c>
      <c r="D54" s="595">
        <v>18757.87</v>
      </c>
      <c r="E54" s="543">
        <f t="shared" si="0"/>
        <v>0.93789349999999994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</row>
    <row r="55" spans="1:39" ht="12.75" customHeight="1" x14ac:dyDescent="0.2">
      <c r="A55" s="183">
        <v>323</v>
      </c>
      <c r="B55" s="313" t="s">
        <v>220</v>
      </c>
      <c r="C55" s="642">
        <v>165000</v>
      </c>
      <c r="D55" s="595">
        <v>161908.85</v>
      </c>
      <c r="E55" s="543">
        <f t="shared" si="0"/>
        <v>0.98126575757575762</v>
      </c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</row>
    <row r="56" spans="1:39" ht="12.75" customHeight="1" x14ac:dyDescent="0.2">
      <c r="A56" s="183">
        <v>323</v>
      </c>
      <c r="B56" s="313" t="s">
        <v>289</v>
      </c>
      <c r="C56" s="642">
        <v>10000</v>
      </c>
      <c r="D56" s="595">
        <v>3770</v>
      </c>
      <c r="E56" s="543">
        <f t="shared" si="0"/>
        <v>0.377</v>
      </c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</row>
    <row r="57" spans="1:39" ht="12.75" customHeight="1" x14ac:dyDescent="0.2">
      <c r="A57" s="183">
        <v>323</v>
      </c>
      <c r="B57" s="313" t="s">
        <v>288</v>
      </c>
      <c r="C57" s="642">
        <v>5000</v>
      </c>
      <c r="D57" s="595">
        <v>0</v>
      </c>
      <c r="E57" s="543">
        <f t="shared" si="0"/>
        <v>0</v>
      </c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</row>
    <row r="58" spans="1:39" ht="12.75" customHeight="1" x14ac:dyDescent="0.2">
      <c r="A58" s="193">
        <v>323</v>
      </c>
      <c r="B58" s="312" t="s">
        <v>125</v>
      </c>
      <c r="C58" s="641">
        <v>530000</v>
      </c>
      <c r="D58" s="603">
        <f>D59+D60+D61+D62+D63+D64</f>
        <v>292538.3</v>
      </c>
      <c r="E58" s="542">
        <f t="shared" si="0"/>
        <v>0.55195905660377353</v>
      </c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</row>
    <row r="59" spans="1:39" s="49" customFormat="1" ht="12.75" customHeight="1" x14ac:dyDescent="0.2">
      <c r="A59" s="183">
        <v>323</v>
      </c>
      <c r="B59" s="313" t="s">
        <v>157</v>
      </c>
      <c r="C59" s="642">
        <v>15000</v>
      </c>
      <c r="D59" s="595">
        <v>0</v>
      </c>
      <c r="E59" s="543">
        <f t="shared" si="0"/>
        <v>0</v>
      </c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</row>
    <row r="60" spans="1:39" ht="12.75" customHeight="1" x14ac:dyDescent="0.2">
      <c r="A60" s="183">
        <v>323</v>
      </c>
      <c r="B60" s="313" t="s">
        <v>221</v>
      </c>
      <c r="C60" s="642">
        <v>10000</v>
      </c>
      <c r="D60" s="595">
        <v>4886.25</v>
      </c>
      <c r="E60" s="543">
        <f t="shared" si="0"/>
        <v>0.48862499999999998</v>
      </c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</row>
    <row r="61" spans="1:39" s="49" customFormat="1" ht="12.75" customHeight="1" x14ac:dyDescent="0.2">
      <c r="A61" s="183">
        <v>323</v>
      </c>
      <c r="B61" s="313" t="s">
        <v>158</v>
      </c>
      <c r="C61" s="642">
        <v>110000</v>
      </c>
      <c r="D61" s="595">
        <v>26220.63</v>
      </c>
      <c r="E61" s="543">
        <f t="shared" si="0"/>
        <v>0.23836936363636366</v>
      </c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</row>
    <row r="62" spans="1:39" s="49" customFormat="1" ht="12.75" customHeight="1" x14ac:dyDescent="0.2">
      <c r="A62" s="183">
        <v>323</v>
      </c>
      <c r="B62" s="313" t="s">
        <v>159</v>
      </c>
      <c r="C62" s="642">
        <v>30000</v>
      </c>
      <c r="D62" s="595">
        <v>0</v>
      </c>
      <c r="E62" s="543">
        <f t="shared" si="0"/>
        <v>0</v>
      </c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</row>
    <row r="63" spans="1:39" s="49" customFormat="1" ht="12.75" customHeight="1" x14ac:dyDescent="0.2">
      <c r="A63" s="183">
        <v>323</v>
      </c>
      <c r="B63" s="313" t="s">
        <v>160</v>
      </c>
      <c r="C63" s="642">
        <v>15000</v>
      </c>
      <c r="D63" s="595">
        <v>1500</v>
      </c>
      <c r="E63" s="543">
        <f t="shared" si="0"/>
        <v>0.1</v>
      </c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</row>
    <row r="64" spans="1:39" ht="12.75" customHeight="1" x14ac:dyDescent="0.2">
      <c r="A64" s="183">
        <v>323</v>
      </c>
      <c r="B64" s="313" t="s">
        <v>161</v>
      </c>
      <c r="C64" s="642">
        <v>350000</v>
      </c>
      <c r="D64" s="595">
        <v>259931.42</v>
      </c>
      <c r="E64" s="543">
        <f t="shared" si="0"/>
        <v>0.74266120000000002</v>
      </c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</row>
    <row r="65" spans="1:39" ht="12.75" customHeight="1" x14ac:dyDescent="0.2">
      <c r="A65" s="193">
        <v>323</v>
      </c>
      <c r="B65" s="312" t="s">
        <v>126</v>
      </c>
      <c r="C65" s="641">
        <v>70000</v>
      </c>
      <c r="D65" s="603">
        <f>D66+D67</f>
        <v>39612</v>
      </c>
      <c r="E65" s="542">
        <f t="shared" si="0"/>
        <v>0.56588571428571433</v>
      </c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</row>
    <row r="66" spans="1:39" ht="12.75" customHeight="1" x14ac:dyDescent="0.2">
      <c r="A66" s="183">
        <v>323</v>
      </c>
      <c r="B66" s="313" t="s">
        <v>162</v>
      </c>
      <c r="C66" s="642">
        <v>10000</v>
      </c>
      <c r="D66" s="595">
        <v>0</v>
      </c>
      <c r="E66" s="543">
        <f t="shared" si="0"/>
        <v>0</v>
      </c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</row>
    <row r="67" spans="1:39" ht="12.75" customHeight="1" x14ac:dyDescent="0.2">
      <c r="A67" s="183">
        <v>323</v>
      </c>
      <c r="B67" s="313" t="s">
        <v>163</v>
      </c>
      <c r="C67" s="642">
        <v>60000</v>
      </c>
      <c r="D67" s="595">
        <v>39612</v>
      </c>
      <c r="E67" s="543">
        <f t="shared" si="0"/>
        <v>0.66020000000000001</v>
      </c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1"/>
    </row>
    <row r="68" spans="1:39" ht="12.75" customHeight="1" x14ac:dyDescent="0.2">
      <c r="A68" s="193">
        <v>323</v>
      </c>
      <c r="B68" s="312" t="s">
        <v>127</v>
      </c>
      <c r="C68" s="641">
        <v>183000</v>
      </c>
      <c r="D68" s="603">
        <f>D69+D70+D71</f>
        <v>147303.29</v>
      </c>
      <c r="E68" s="542">
        <f t="shared" ref="E68:E131" si="1">D68/C68</f>
        <v>0.80493601092896183</v>
      </c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</row>
    <row r="69" spans="1:39" ht="12.75" customHeight="1" x14ac:dyDescent="0.2">
      <c r="A69" s="183">
        <v>323</v>
      </c>
      <c r="B69" s="313" t="s">
        <v>164</v>
      </c>
      <c r="C69" s="642">
        <v>150000</v>
      </c>
      <c r="D69" s="595">
        <v>119303</v>
      </c>
      <c r="E69" s="543">
        <f t="shared" si="1"/>
        <v>0.79535333333333336</v>
      </c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</row>
    <row r="70" spans="1:39" ht="12.75" customHeight="1" x14ac:dyDescent="0.2">
      <c r="A70" s="183">
        <v>323</v>
      </c>
      <c r="B70" s="313" t="s">
        <v>287</v>
      </c>
      <c r="C70" s="642">
        <v>3000</v>
      </c>
      <c r="D70" s="595">
        <v>2942.03</v>
      </c>
      <c r="E70" s="543">
        <f t="shared" si="1"/>
        <v>0.98067666666666675</v>
      </c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</row>
    <row r="71" spans="1:39" ht="12.75" customHeight="1" x14ac:dyDescent="0.2">
      <c r="A71" s="183">
        <v>323</v>
      </c>
      <c r="B71" s="313" t="s">
        <v>165</v>
      </c>
      <c r="C71" s="642">
        <v>30000</v>
      </c>
      <c r="D71" s="595">
        <v>25058.26</v>
      </c>
      <c r="E71" s="543">
        <f t="shared" si="1"/>
        <v>0.83527533333333326</v>
      </c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</row>
    <row r="72" spans="1:39" s="45" customFormat="1" ht="12.75" customHeight="1" x14ac:dyDescent="0.2">
      <c r="A72" s="194">
        <v>324</v>
      </c>
      <c r="B72" s="314" t="s">
        <v>166</v>
      </c>
      <c r="C72" s="643">
        <v>2000</v>
      </c>
      <c r="D72" s="594">
        <f>D73+D74</f>
        <v>0</v>
      </c>
      <c r="E72" s="544">
        <f t="shared" si="1"/>
        <v>0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</row>
    <row r="73" spans="1:39" ht="12.75" customHeight="1" x14ac:dyDescent="0.2">
      <c r="A73" s="183">
        <v>324</v>
      </c>
      <c r="B73" s="313" t="s">
        <v>167</v>
      </c>
      <c r="C73" s="642">
        <v>1000</v>
      </c>
      <c r="D73" s="595">
        <v>0</v>
      </c>
      <c r="E73" s="543">
        <f t="shared" si="1"/>
        <v>0</v>
      </c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</row>
    <row r="74" spans="1:39" ht="12.75" customHeight="1" x14ac:dyDescent="0.2">
      <c r="A74" s="183">
        <v>324</v>
      </c>
      <c r="B74" s="313" t="s">
        <v>168</v>
      </c>
      <c r="C74" s="642">
        <v>1000</v>
      </c>
      <c r="D74" s="595">
        <v>0</v>
      </c>
      <c r="E74" s="543">
        <f t="shared" si="1"/>
        <v>0</v>
      </c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</row>
    <row r="75" spans="1:39" ht="12.75" customHeight="1" x14ac:dyDescent="0.2">
      <c r="A75" s="181">
        <v>329</v>
      </c>
      <c r="B75" s="314" t="s">
        <v>34</v>
      </c>
      <c r="C75" s="643">
        <v>177500</v>
      </c>
      <c r="D75" s="594">
        <f>D76+D80+D82+D87+D89</f>
        <v>106582.3</v>
      </c>
      <c r="E75" s="544">
        <f t="shared" si="1"/>
        <v>0.60046366197183099</v>
      </c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</row>
    <row r="76" spans="1:39" s="45" customFormat="1" ht="12.75" customHeight="1" x14ac:dyDescent="0.2">
      <c r="A76" s="193">
        <v>329</v>
      </c>
      <c r="B76" s="311" t="s">
        <v>128</v>
      </c>
      <c r="C76" s="640">
        <v>27500</v>
      </c>
      <c r="D76" s="603">
        <f>D77+D78+D79</f>
        <v>9884.7000000000007</v>
      </c>
      <c r="E76" s="541">
        <f t="shared" si="1"/>
        <v>0.35944363636363641</v>
      </c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</row>
    <row r="77" spans="1:39" s="45" customFormat="1" ht="12.75" customHeight="1" x14ac:dyDescent="0.2">
      <c r="A77" s="183">
        <v>329</v>
      </c>
      <c r="B77" s="305" t="s">
        <v>169</v>
      </c>
      <c r="C77" s="633">
        <v>2500</v>
      </c>
      <c r="D77" s="595">
        <v>0</v>
      </c>
      <c r="E77" s="534">
        <f t="shared" si="1"/>
        <v>0</v>
      </c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</row>
    <row r="78" spans="1:39" ht="12.75" customHeight="1" x14ac:dyDescent="0.2">
      <c r="A78" s="183">
        <v>329</v>
      </c>
      <c r="B78" s="313" t="s">
        <v>170</v>
      </c>
      <c r="C78" s="642">
        <v>10000</v>
      </c>
      <c r="D78" s="595">
        <v>0</v>
      </c>
      <c r="E78" s="543">
        <f t="shared" si="1"/>
        <v>0</v>
      </c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</row>
    <row r="79" spans="1:39" ht="12.75" customHeight="1" x14ac:dyDescent="0.2">
      <c r="A79" s="183">
        <v>329</v>
      </c>
      <c r="B79" s="305" t="s">
        <v>171</v>
      </c>
      <c r="C79" s="633">
        <v>15000</v>
      </c>
      <c r="D79" s="595">
        <v>9884.7000000000007</v>
      </c>
      <c r="E79" s="534">
        <f t="shared" si="1"/>
        <v>0.65898000000000001</v>
      </c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</row>
    <row r="80" spans="1:39" ht="12.75" customHeight="1" x14ac:dyDescent="0.2">
      <c r="A80" s="193">
        <v>329</v>
      </c>
      <c r="B80" s="311" t="s">
        <v>119</v>
      </c>
      <c r="C80" s="640">
        <v>35000</v>
      </c>
      <c r="D80" s="603">
        <f>D81</f>
        <v>23711.16</v>
      </c>
      <c r="E80" s="541">
        <f t="shared" si="1"/>
        <v>0.67746171428571433</v>
      </c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</row>
    <row r="81" spans="1:39" s="45" customFormat="1" ht="12.75" customHeight="1" x14ac:dyDescent="0.2">
      <c r="A81" s="183">
        <v>329</v>
      </c>
      <c r="B81" s="305" t="s">
        <v>119</v>
      </c>
      <c r="C81" s="633">
        <v>35000</v>
      </c>
      <c r="D81" s="595">
        <v>23711.16</v>
      </c>
      <c r="E81" s="534">
        <f t="shared" si="1"/>
        <v>0.67746171428571433</v>
      </c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</row>
    <row r="82" spans="1:39" s="45" customFormat="1" ht="12.75" customHeight="1" x14ac:dyDescent="0.2">
      <c r="A82" s="193">
        <v>329</v>
      </c>
      <c r="B82" s="311" t="s">
        <v>172</v>
      </c>
      <c r="C82" s="640">
        <v>8000</v>
      </c>
      <c r="D82" s="603">
        <f>D83+D84+D85+D86</f>
        <v>0</v>
      </c>
      <c r="E82" s="541">
        <f t="shared" si="1"/>
        <v>0</v>
      </c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</row>
    <row r="83" spans="1:39" ht="12.75" customHeight="1" x14ac:dyDescent="0.2">
      <c r="A83" s="183">
        <v>329</v>
      </c>
      <c r="B83" s="305" t="s">
        <v>173</v>
      </c>
      <c r="C83" s="633">
        <v>2000</v>
      </c>
      <c r="D83" s="595">
        <v>0</v>
      </c>
      <c r="E83" s="534">
        <f t="shared" si="1"/>
        <v>0</v>
      </c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</row>
    <row r="84" spans="1:39" ht="12.75" customHeight="1" x14ac:dyDescent="0.2">
      <c r="A84" s="183">
        <v>329</v>
      </c>
      <c r="B84" s="305" t="s">
        <v>174</v>
      </c>
      <c r="C84" s="633">
        <v>2000</v>
      </c>
      <c r="D84" s="595">
        <v>0</v>
      </c>
      <c r="E84" s="534">
        <f t="shared" si="1"/>
        <v>0</v>
      </c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</row>
    <row r="85" spans="1:39" ht="12.75" customHeight="1" x14ac:dyDescent="0.2">
      <c r="A85" s="183">
        <v>329</v>
      </c>
      <c r="B85" s="305" t="s">
        <v>175</v>
      </c>
      <c r="C85" s="633">
        <v>2000</v>
      </c>
      <c r="D85" s="595">
        <v>0</v>
      </c>
      <c r="E85" s="534">
        <f t="shared" si="1"/>
        <v>0</v>
      </c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</row>
    <row r="86" spans="1:39" ht="12.75" customHeight="1" x14ac:dyDescent="0.2">
      <c r="A86" s="183">
        <v>329</v>
      </c>
      <c r="B86" s="305" t="s">
        <v>176</v>
      </c>
      <c r="C86" s="633">
        <v>2000</v>
      </c>
      <c r="D86" s="595">
        <v>0</v>
      </c>
      <c r="E86" s="534">
        <f t="shared" si="1"/>
        <v>0</v>
      </c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</row>
    <row r="87" spans="1:39" s="45" customFormat="1" ht="12.75" customHeight="1" x14ac:dyDescent="0.2">
      <c r="A87" s="193">
        <v>329</v>
      </c>
      <c r="B87" s="311" t="s">
        <v>177</v>
      </c>
      <c r="C87" s="640">
        <v>7000</v>
      </c>
      <c r="D87" s="603">
        <f>D88</f>
        <v>0</v>
      </c>
      <c r="E87" s="541">
        <f t="shared" si="1"/>
        <v>0</v>
      </c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</row>
    <row r="88" spans="1:39" ht="12.75" customHeight="1" x14ac:dyDescent="0.2">
      <c r="A88" s="183">
        <v>329</v>
      </c>
      <c r="B88" s="305" t="s">
        <v>177</v>
      </c>
      <c r="C88" s="633">
        <v>7000</v>
      </c>
      <c r="D88" s="595">
        <v>0</v>
      </c>
      <c r="E88" s="534">
        <f t="shared" si="1"/>
        <v>0</v>
      </c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</row>
    <row r="89" spans="1:39" s="10" customFormat="1" ht="12.75" customHeight="1" x14ac:dyDescent="0.2">
      <c r="A89" s="193">
        <v>329</v>
      </c>
      <c r="B89" s="311" t="s">
        <v>34</v>
      </c>
      <c r="C89" s="640">
        <v>100000</v>
      </c>
      <c r="D89" s="603">
        <f>D90</f>
        <v>72986.44</v>
      </c>
      <c r="E89" s="541">
        <f t="shared" si="1"/>
        <v>0.72986439999999997</v>
      </c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</row>
    <row r="90" spans="1:39" s="10" customFormat="1" ht="12.75" customHeight="1" x14ac:dyDescent="0.2">
      <c r="A90" s="195">
        <v>329</v>
      </c>
      <c r="B90" s="305" t="s">
        <v>34</v>
      </c>
      <c r="C90" s="633">
        <v>100000</v>
      </c>
      <c r="D90" s="595">
        <v>72986.44</v>
      </c>
      <c r="E90" s="534">
        <f t="shared" si="1"/>
        <v>0.72986439999999997</v>
      </c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</row>
    <row r="91" spans="1:39" s="15" customFormat="1" ht="15" customHeight="1" x14ac:dyDescent="0.2">
      <c r="A91" s="196" t="s">
        <v>395</v>
      </c>
      <c r="B91" s="315" t="s">
        <v>35</v>
      </c>
      <c r="C91" s="627">
        <v>96000</v>
      </c>
      <c r="D91" s="598">
        <f>D94+D101</f>
        <v>25027.41</v>
      </c>
      <c r="E91" s="529">
        <f t="shared" si="1"/>
        <v>0.26070218750000002</v>
      </c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</row>
    <row r="92" spans="1:39" s="15" customFormat="1" ht="15" customHeight="1" x14ac:dyDescent="0.2">
      <c r="A92" s="197"/>
      <c r="B92" s="287" t="s">
        <v>132</v>
      </c>
      <c r="C92" s="634"/>
      <c r="D92" s="599"/>
      <c r="E92" s="535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</row>
    <row r="93" spans="1:39" s="43" customFormat="1" ht="12.75" customHeight="1" x14ac:dyDescent="0.2">
      <c r="A93" s="198" t="s">
        <v>133</v>
      </c>
      <c r="B93" s="316" t="s">
        <v>114</v>
      </c>
      <c r="C93" s="633"/>
      <c r="D93" s="595"/>
      <c r="E93" s="534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</row>
    <row r="94" spans="1:39" s="15" customFormat="1" ht="12.75" customHeight="1" x14ac:dyDescent="0.2">
      <c r="A94" s="199">
        <v>3</v>
      </c>
      <c r="B94" s="301" t="s">
        <v>61</v>
      </c>
      <c r="C94" s="629">
        <v>46000</v>
      </c>
      <c r="D94" s="600">
        <f>D95</f>
        <v>25027.41</v>
      </c>
      <c r="E94" s="531">
        <f t="shared" si="1"/>
        <v>0.54407413043478259</v>
      </c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</row>
    <row r="95" spans="1:39" s="15" customFormat="1" ht="12.75" customHeight="1" x14ac:dyDescent="0.2">
      <c r="A95" s="200">
        <v>34</v>
      </c>
      <c r="B95" s="317" t="s">
        <v>35</v>
      </c>
      <c r="C95" s="630">
        <v>46000</v>
      </c>
      <c r="D95" s="601">
        <f>D96</f>
        <v>25027.41</v>
      </c>
      <c r="E95" s="532">
        <f t="shared" si="1"/>
        <v>0.54407413043478259</v>
      </c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</row>
    <row r="96" spans="1:39" s="15" customFormat="1" ht="12.75" customHeight="1" x14ac:dyDescent="0.2">
      <c r="A96" s="201">
        <v>343</v>
      </c>
      <c r="B96" s="303" t="s">
        <v>36</v>
      </c>
      <c r="C96" s="631">
        <v>46000</v>
      </c>
      <c r="D96" s="594">
        <f>D97+D98+D99+D100</f>
        <v>25027.41</v>
      </c>
      <c r="E96" s="527">
        <f t="shared" si="1"/>
        <v>0.54407413043478259</v>
      </c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</row>
    <row r="97" spans="1:39" s="15" customFormat="1" ht="12.75" customHeight="1" x14ac:dyDescent="0.2">
      <c r="A97" s="202">
        <v>343</v>
      </c>
      <c r="B97" s="318" t="s">
        <v>118</v>
      </c>
      <c r="C97" s="633">
        <v>25000</v>
      </c>
      <c r="D97" s="595">
        <v>22744.04</v>
      </c>
      <c r="E97" s="534">
        <f t="shared" si="1"/>
        <v>0.90976160000000006</v>
      </c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</row>
    <row r="98" spans="1:39" s="15" customFormat="1" ht="12.75" customHeight="1" x14ac:dyDescent="0.2">
      <c r="A98" s="202">
        <v>343</v>
      </c>
      <c r="B98" s="318" t="s">
        <v>223</v>
      </c>
      <c r="C98" s="633">
        <v>3000</v>
      </c>
      <c r="D98" s="595">
        <v>809.17</v>
      </c>
      <c r="E98" s="534">
        <f t="shared" si="1"/>
        <v>0.26972333333333331</v>
      </c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</row>
    <row r="99" spans="1:39" s="15" customFormat="1" ht="12.75" customHeight="1" x14ac:dyDescent="0.2">
      <c r="A99" s="202">
        <v>343</v>
      </c>
      <c r="B99" s="318" t="s">
        <v>222</v>
      </c>
      <c r="C99" s="633">
        <v>8000</v>
      </c>
      <c r="D99" s="595">
        <v>0</v>
      </c>
      <c r="E99" s="534">
        <f t="shared" si="1"/>
        <v>0</v>
      </c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</row>
    <row r="100" spans="1:39" s="15" customFormat="1" ht="12.75" customHeight="1" x14ac:dyDescent="0.2">
      <c r="A100" s="202">
        <v>343</v>
      </c>
      <c r="B100" s="318" t="s">
        <v>178</v>
      </c>
      <c r="C100" s="633">
        <v>10000</v>
      </c>
      <c r="D100" s="595">
        <v>1474.2</v>
      </c>
      <c r="E100" s="534">
        <f t="shared" si="1"/>
        <v>0.14742</v>
      </c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</row>
    <row r="101" spans="1:39" s="15" customFormat="1" ht="12.75" customHeight="1" x14ac:dyDescent="0.2">
      <c r="A101" s="410">
        <v>5</v>
      </c>
      <c r="B101" s="411" t="s">
        <v>339</v>
      </c>
      <c r="C101" s="644">
        <v>50000</v>
      </c>
      <c r="D101" s="604">
        <f>D102</f>
        <v>0</v>
      </c>
      <c r="E101" s="545">
        <f t="shared" si="1"/>
        <v>0</v>
      </c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</row>
    <row r="102" spans="1:39" s="15" customFormat="1" ht="12.75" customHeight="1" x14ac:dyDescent="0.2">
      <c r="A102" s="413">
        <v>54</v>
      </c>
      <c r="B102" s="414" t="s">
        <v>340</v>
      </c>
      <c r="C102" s="615">
        <v>50000</v>
      </c>
      <c r="D102" s="605">
        <f>D103</f>
        <v>0</v>
      </c>
      <c r="E102" s="546">
        <f t="shared" si="1"/>
        <v>0</v>
      </c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</row>
    <row r="103" spans="1:39" s="15" customFormat="1" ht="21.75" customHeight="1" x14ac:dyDescent="0.2">
      <c r="A103" s="412">
        <v>544</v>
      </c>
      <c r="B103" s="409" t="s">
        <v>341</v>
      </c>
      <c r="C103" s="645">
        <v>50000</v>
      </c>
      <c r="D103" s="606">
        <f>D104</f>
        <v>0</v>
      </c>
      <c r="E103" s="547">
        <f t="shared" si="1"/>
        <v>0</v>
      </c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</row>
    <row r="104" spans="1:39" s="15" customFormat="1" ht="23.25" customHeight="1" x14ac:dyDescent="0.2">
      <c r="A104" s="404">
        <v>544</v>
      </c>
      <c r="B104" s="405" t="s">
        <v>341</v>
      </c>
      <c r="C104" s="617">
        <v>50000</v>
      </c>
      <c r="D104" s="607">
        <v>0</v>
      </c>
      <c r="E104" s="548">
        <f t="shared" si="1"/>
        <v>0</v>
      </c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</row>
    <row r="105" spans="1:39" s="15" customFormat="1" ht="15" customHeight="1" x14ac:dyDescent="0.2">
      <c r="A105" s="203" t="s">
        <v>129</v>
      </c>
      <c r="B105" s="286" t="s">
        <v>134</v>
      </c>
      <c r="C105" s="646">
        <v>250000</v>
      </c>
      <c r="D105" s="598">
        <f>D108</f>
        <v>22500</v>
      </c>
      <c r="E105" s="549">
        <f t="shared" si="1"/>
        <v>0.09</v>
      </c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</row>
    <row r="106" spans="1:39" s="15" customFormat="1" ht="15" customHeight="1" x14ac:dyDescent="0.2">
      <c r="A106" s="204" t="s">
        <v>244</v>
      </c>
      <c r="B106" s="287" t="s">
        <v>132</v>
      </c>
      <c r="C106" s="627"/>
      <c r="D106" s="599"/>
      <c r="E106" s="529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</row>
    <row r="107" spans="1:39" s="43" customFormat="1" ht="12.75" customHeight="1" x14ac:dyDescent="0.2">
      <c r="A107" s="205" t="s">
        <v>91</v>
      </c>
      <c r="B107" s="319" t="s">
        <v>114</v>
      </c>
      <c r="C107" s="628"/>
      <c r="D107" s="595"/>
      <c r="E107" s="530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</row>
    <row r="108" spans="1:39" s="15" customFormat="1" ht="12.75" customHeight="1" x14ac:dyDescent="0.2">
      <c r="A108" s="206">
        <v>4</v>
      </c>
      <c r="B108" s="320" t="s">
        <v>120</v>
      </c>
      <c r="C108" s="647">
        <v>250000</v>
      </c>
      <c r="D108" s="600">
        <f>D109</f>
        <v>22500</v>
      </c>
      <c r="E108" s="550">
        <f t="shared" si="1"/>
        <v>0.09</v>
      </c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</row>
    <row r="109" spans="1:39" s="15" customFormat="1" ht="12.75" customHeight="1" x14ac:dyDescent="0.2">
      <c r="A109" s="207">
        <v>41</v>
      </c>
      <c r="B109" s="321" t="s">
        <v>130</v>
      </c>
      <c r="C109" s="630">
        <v>250000</v>
      </c>
      <c r="D109" s="601">
        <f>D110</f>
        <v>22500</v>
      </c>
      <c r="E109" s="532">
        <f t="shared" si="1"/>
        <v>0.09</v>
      </c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</row>
    <row r="110" spans="1:39" s="15" customFormat="1" ht="12.75" customHeight="1" x14ac:dyDescent="0.2">
      <c r="A110" s="208">
        <v>412</v>
      </c>
      <c r="B110" s="307" t="s">
        <v>58</v>
      </c>
      <c r="C110" s="648">
        <v>250000</v>
      </c>
      <c r="D110" s="594">
        <f>D111+D112</f>
        <v>22500</v>
      </c>
      <c r="E110" s="551">
        <f t="shared" si="1"/>
        <v>0.09</v>
      </c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</row>
    <row r="111" spans="1:39" s="43" customFormat="1" ht="12.75" customHeight="1" x14ac:dyDescent="0.2">
      <c r="A111" s="183">
        <v>412</v>
      </c>
      <c r="B111" s="305" t="s">
        <v>405</v>
      </c>
      <c r="C111" s="633">
        <v>150000</v>
      </c>
      <c r="D111" s="595">
        <v>0</v>
      </c>
      <c r="E111" s="534">
        <f t="shared" si="1"/>
        <v>0</v>
      </c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</row>
    <row r="112" spans="1:39" s="15" customFormat="1" ht="17.25" customHeight="1" x14ac:dyDescent="0.2">
      <c r="A112" s="183">
        <v>412</v>
      </c>
      <c r="B112" s="305" t="s">
        <v>297</v>
      </c>
      <c r="C112" s="633">
        <v>100000</v>
      </c>
      <c r="D112" s="595">
        <v>22500</v>
      </c>
      <c r="E112" s="534">
        <f t="shared" si="1"/>
        <v>0.22500000000000001</v>
      </c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</row>
    <row r="113" spans="1:39" s="15" customFormat="1" ht="15" customHeight="1" x14ac:dyDescent="0.2">
      <c r="A113" s="203" t="s">
        <v>129</v>
      </c>
      <c r="B113" s="286" t="s">
        <v>134</v>
      </c>
      <c r="C113" s="646">
        <v>50000</v>
      </c>
      <c r="D113" s="598">
        <f>D116</f>
        <v>44580</v>
      </c>
      <c r="E113" s="549">
        <f t="shared" si="1"/>
        <v>0.89159999999999995</v>
      </c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</row>
    <row r="114" spans="1:39" s="15" customFormat="1" ht="27" customHeight="1" x14ac:dyDescent="0.2">
      <c r="A114" s="204" t="s">
        <v>420</v>
      </c>
      <c r="B114" s="287" t="s">
        <v>458</v>
      </c>
      <c r="C114" s="627"/>
      <c r="D114" s="599"/>
      <c r="E114" s="529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</row>
    <row r="115" spans="1:39" s="15" customFormat="1" ht="12.75" customHeight="1" x14ac:dyDescent="0.2">
      <c r="A115" s="205" t="s">
        <v>91</v>
      </c>
      <c r="B115" s="319" t="s">
        <v>114</v>
      </c>
      <c r="C115" s="628"/>
      <c r="D115" s="595"/>
      <c r="E115" s="530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</row>
    <row r="116" spans="1:39" s="15" customFormat="1" ht="12.75" customHeight="1" x14ac:dyDescent="0.2">
      <c r="A116" s="206">
        <v>4</v>
      </c>
      <c r="B116" s="320" t="s">
        <v>120</v>
      </c>
      <c r="C116" s="647">
        <v>50000</v>
      </c>
      <c r="D116" s="600">
        <f>D117</f>
        <v>44580</v>
      </c>
      <c r="E116" s="550">
        <f t="shared" si="1"/>
        <v>0.89159999999999995</v>
      </c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</row>
    <row r="117" spans="1:39" s="15" customFormat="1" ht="12.75" customHeight="1" x14ac:dyDescent="0.2">
      <c r="A117" s="207">
        <v>42</v>
      </c>
      <c r="B117" s="321" t="s">
        <v>45</v>
      </c>
      <c r="C117" s="630">
        <v>50000</v>
      </c>
      <c r="D117" s="601">
        <f>D118</f>
        <v>44580</v>
      </c>
      <c r="E117" s="532">
        <f t="shared" si="1"/>
        <v>0.89159999999999995</v>
      </c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</row>
    <row r="118" spans="1:39" s="15" customFormat="1" ht="12.75" customHeight="1" x14ac:dyDescent="0.2">
      <c r="A118" s="208">
        <v>422</v>
      </c>
      <c r="B118" s="307" t="s">
        <v>456</v>
      </c>
      <c r="C118" s="648">
        <v>50000</v>
      </c>
      <c r="D118" s="594">
        <f>D119</f>
        <v>44580</v>
      </c>
      <c r="E118" s="551">
        <f t="shared" si="1"/>
        <v>0.89159999999999995</v>
      </c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</row>
    <row r="119" spans="1:39" s="37" customFormat="1" ht="12.75" customHeight="1" x14ac:dyDescent="0.2">
      <c r="A119" s="183">
        <v>422</v>
      </c>
      <c r="B119" s="305" t="s">
        <v>457</v>
      </c>
      <c r="C119" s="633">
        <v>50000</v>
      </c>
      <c r="D119" s="595">
        <v>44580</v>
      </c>
      <c r="E119" s="534">
        <f t="shared" si="1"/>
        <v>0.89159999999999995</v>
      </c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</row>
    <row r="120" spans="1:39" s="15" customFormat="1" ht="28.5" customHeight="1" x14ac:dyDescent="0.2">
      <c r="A120" s="209" t="s">
        <v>240</v>
      </c>
      <c r="B120" s="795"/>
      <c r="C120" s="649">
        <v>270000</v>
      </c>
      <c r="D120" s="608">
        <f>D121+D128+D135+D142</f>
        <v>201073.54</v>
      </c>
      <c r="E120" s="552">
        <f t="shared" si="1"/>
        <v>0.74471681481481489</v>
      </c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</row>
    <row r="121" spans="1:39" s="15" customFormat="1" ht="15" customHeight="1" x14ac:dyDescent="0.2">
      <c r="A121" s="210" t="s">
        <v>245</v>
      </c>
      <c r="B121" s="322" t="s">
        <v>137</v>
      </c>
      <c r="C121" s="627">
        <v>30000</v>
      </c>
      <c r="D121" s="598">
        <f>D124</f>
        <v>9510.3799999999992</v>
      </c>
      <c r="E121" s="529">
        <f t="shared" si="1"/>
        <v>0.31701266666666666</v>
      </c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</row>
    <row r="122" spans="1:39" s="43" customFormat="1" ht="12.75" customHeight="1" x14ac:dyDescent="0.2">
      <c r="A122" s="211"/>
      <c r="B122" s="287" t="s">
        <v>132</v>
      </c>
      <c r="C122" s="634"/>
      <c r="D122" s="599"/>
      <c r="E122" s="535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</row>
    <row r="123" spans="1:39" s="43" customFormat="1" ht="12.75" customHeight="1" x14ac:dyDescent="0.2">
      <c r="A123" s="212" t="s">
        <v>96</v>
      </c>
      <c r="B123" s="300" t="s">
        <v>113</v>
      </c>
      <c r="C123" s="628"/>
      <c r="D123" s="595"/>
      <c r="E123" s="530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</row>
    <row r="124" spans="1:39" s="3" customFormat="1" ht="12.75" customHeight="1" x14ac:dyDescent="0.2">
      <c r="A124" s="187">
        <v>3</v>
      </c>
      <c r="B124" s="301" t="s">
        <v>61</v>
      </c>
      <c r="C124" s="629">
        <v>30000</v>
      </c>
      <c r="D124" s="600">
        <f>D125</f>
        <v>9510.3799999999992</v>
      </c>
      <c r="E124" s="531">
        <f t="shared" si="1"/>
        <v>0.31701266666666666</v>
      </c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</row>
    <row r="125" spans="1:39" s="3" customFormat="1" ht="12.75" customHeight="1" x14ac:dyDescent="0.2">
      <c r="A125" s="180">
        <v>32</v>
      </c>
      <c r="B125" s="302" t="s">
        <v>30</v>
      </c>
      <c r="C125" s="630">
        <v>30000</v>
      </c>
      <c r="D125" s="601">
        <f>D126</f>
        <v>9510.3799999999992</v>
      </c>
      <c r="E125" s="532">
        <f t="shared" si="1"/>
        <v>0.31701266666666666</v>
      </c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</row>
    <row r="126" spans="1:39" ht="12.75" customHeight="1" x14ac:dyDescent="0.2">
      <c r="A126" s="213">
        <v>323</v>
      </c>
      <c r="B126" s="323" t="s">
        <v>33</v>
      </c>
      <c r="C126" s="648">
        <v>30000</v>
      </c>
      <c r="D126" s="594">
        <f>D127</f>
        <v>9510.3799999999992</v>
      </c>
      <c r="E126" s="551">
        <f t="shared" si="1"/>
        <v>0.31701266666666666</v>
      </c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</row>
    <row r="127" spans="1:39" ht="15" customHeight="1" x14ac:dyDescent="0.2">
      <c r="A127" s="214">
        <v>323</v>
      </c>
      <c r="B127" s="324" t="s">
        <v>33</v>
      </c>
      <c r="C127" s="628">
        <v>30000</v>
      </c>
      <c r="D127" s="595">
        <v>9510.3799999999992</v>
      </c>
      <c r="E127" s="530">
        <f t="shared" si="1"/>
        <v>0.31701266666666666</v>
      </c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</row>
    <row r="128" spans="1:39" s="45" customFormat="1" ht="15" customHeight="1" x14ac:dyDescent="0.2">
      <c r="A128" s="210" t="s">
        <v>190</v>
      </c>
      <c r="B128" s="81" t="s">
        <v>406</v>
      </c>
      <c r="C128" s="627">
        <v>100000</v>
      </c>
      <c r="D128" s="598">
        <f>D131</f>
        <v>62848.24</v>
      </c>
      <c r="E128" s="529">
        <f t="shared" si="1"/>
        <v>0.6284824</v>
      </c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</row>
    <row r="129" spans="1:39" s="45" customFormat="1" ht="12.75" customHeight="1" x14ac:dyDescent="0.2">
      <c r="A129" s="211" t="s">
        <v>296</v>
      </c>
      <c r="B129" s="287" t="s">
        <v>132</v>
      </c>
      <c r="C129" s="627"/>
      <c r="D129" s="599"/>
      <c r="E129" s="529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</row>
    <row r="130" spans="1:39" ht="12.75" customHeight="1" x14ac:dyDescent="0.2">
      <c r="A130" s="215" t="s">
        <v>94</v>
      </c>
      <c r="B130" s="300" t="s">
        <v>114</v>
      </c>
      <c r="C130" s="628"/>
      <c r="D130" s="595"/>
      <c r="E130" s="530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</row>
    <row r="131" spans="1:39" ht="12.75" customHeight="1" x14ac:dyDescent="0.2">
      <c r="A131" s="206">
        <v>4</v>
      </c>
      <c r="B131" s="320" t="s">
        <v>120</v>
      </c>
      <c r="C131" s="629">
        <v>100000</v>
      </c>
      <c r="D131" s="600">
        <f>D132</f>
        <v>62848.24</v>
      </c>
      <c r="E131" s="531">
        <f t="shared" si="1"/>
        <v>0.6284824</v>
      </c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</row>
    <row r="132" spans="1:39" s="45" customFormat="1" ht="12.75" customHeight="1" x14ac:dyDescent="0.2">
      <c r="A132" s="216">
        <v>42</v>
      </c>
      <c r="B132" s="321" t="s">
        <v>135</v>
      </c>
      <c r="C132" s="630">
        <v>100000</v>
      </c>
      <c r="D132" s="601">
        <f>D133</f>
        <v>62848.24</v>
      </c>
      <c r="E132" s="532">
        <f t="shared" ref="E132:E194" si="2">D132/C132</f>
        <v>0.6284824</v>
      </c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</row>
    <row r="133" spans="1:39" ht="12.75" customHeight="1" x14ac:dyDescent="0.2">
      <c r="A133" s="217">
        <v>421</v>
      </c>
      <c r="B133" s="323" t="s">
        <v>42</v>
      </c>
      <c r="C133" s="648">
        <v>100000</v>
      </c>
      <c r="D133" s="594">
        <f>D134</f>
        <v>62848.24</v>
      </c>
      <c r="E133" s="551">
        <f t="shared" si="2"/>
        <v>0.6284824</v>
      </c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</row>
    <row r="134" spans="1:39" s="54" customFormat="1" ht="15" customHeight="1" x14ac:dyDescent="0.2">
      <c r="A134" s="218">
        <v>421</v>
      </c>
      <c r="B134" s="300" t="s">
        <v>42</v>
      </c>
      <c r="C134" s="628">
        <v>100000</v>
      </c>
      <c r="D134" s="595">
        <v>62848.24</v>
      </c>
      <c r="E134" s="530">
        <f t="shared" si="2"/>
        <v>0.6284824</v>
      </c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</row>
    <row r="135" spans="1:39" ht="26.25" customHeight="1" x14ac:dyDescent="0.2">
      <c r="A135" s="210" t="s">
        <v>190</v>
      </c>
      <c r="B135" s="81" t="s">
        <v>423</v>
      </c>
      <c r="C135" s="627">
        <v>130000</v>
      </c>
      <c r="D135" s="598">
        <f>D138</f>
        <v>118960</v>
      </c>
      <c r="E135" s="529">
        <f t="shared" si="2"/>
        <v>0.91507692307692312</v>
      </c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</row>
    <row r="136" spans="1:39" ht="12.75" customHeight="1" x14ac:dyDescent="0.2">
      <c r="A136" s="211" t="s">
        <v>422</v>
      </c>
      <c r="B136" s="287" t="s">
        <v>132</v>
      </c>
      <c r="C136" s="627"/>
      <c r="D136" s="599"/>
      <c r="E136" s="529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</row>
    <row r="137" spans="1:39" ht="12.75" customHeight="1" x14ac:dyDescent="0.2">
      <c r="A137" s="215" t="s">
        <v>94</v>
      </c>
      <c r="B137" s="300" t="s">
        <v>114</v>
      </c>
      <c r="C137" s="628"/>
      <c r="D137" s="595"/>
      <c r="E137" s="530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</row>
    <row r="138" spans="1:39" ht="26.25" customHeight="1" x14ac:dyDescent="0.2">
      <c r="A138" s="206">
        <v>4</v>
      </c>
      <c r="B138" s="320" t="s">
        <v>120</v>
      </c>
      <c r="C138" s="629">
        <v>130000</v>
      </c>
      <c r="D138" s="600">
        <f>D139</f>
        <v>118960</v>
      </c>
      <c r="E138" s="531">
        <f t="shared" si="2"/>
        <v>0.91507692307692312</v>
      </c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</row>
    <row r="139" spans="1:39" ht="20.100000000000001" customHeight="1" x14ac:dyDescent="0.2">
      <c r="A139" s="216">
        <v>42</v>
      </c>
      <c r="B139" s="321" t="s">
        <v>135</v>
      </c>
      <c r="C139" s="630">
        <v>130000</v>
      </c>
      <c r="D139" s="601">
        <f>D140</f>
        <v>118960</v>
      </c>
      <c r="E139" s="532">
        <f t="shared" si="2"/>
        <v>0.91507692307692312</v>
      </c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</row>
    <row r="140" spans="1:39" ht="15" customHeight="1" x14ac:dyDescent="0.2">
      <c r="A140" s="217">
        <v>421</v>
      </c>
      <c r="B140" s="323" t="s">
        <v>42</v>
      </c>
      <c r="C140" s="648">
        <v>130000</v>
      </c>
      <c r="D140" s="594">
        <f>D141</f>
        <v>118960</v>
      </c>
      <c r="E140" s="551">
        <f t="shared" si="2"/>
        <v>0.91507692307692312</v>
      </c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</row>
    <row r="141" spans="1:39" ht="15" customHeight="1" x14ac:dyDescent="0.2">
      <c r="A141" s="218">
        <v>421</v>
      </c>
      <c r="B141" s="300" t="s">
        <v>42</v>
      </c>
      <c r="C141" s="628">
        <v>130000</v>
      </c>
      <c r="D141" s="595">
        <v>118960</v>
      </c>
      <c r="E141" s="530">
        <f t="shared" si="2"/>
        <v>0.91507692307692312</v>
      </c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</row>
    <row r="142" spans="1:39" ht="12.75" customHeight="1" x14ac:dyDescent="0.2">
      <c r="A142" s="210" t="s">
        <v>190</v>
      </c>
      <c r="B142" s="81" t="s">
        <v>440</v>
      </c>
      <c r="C142" s="627">
        <v>10000</v>
      </c>
      <c r="D142" s="598">
        <f>D145</f>
        <v>9754.92</v>
      </c>
      <c r="E142" s="529">
        <f t="shared" si="2"/>
        <v>0.97549200000000003</v>
      </c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</row>
    <row r="143" spans="1:39" ht="12.75" customHeight="1" x14ac:dyDescent="0.2">
      <c r="A143" s="211" t="s">
        <v>439</v>
      </c>
      <c r="B143" s="287" t="s">
        <v>132</v>
      </c>
      <c r="C143" s="627"/>
      <c r="D143" s="599"/>
      <c r="E143" s="529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</row>
    <row r="144" spans="1:39" ht="12.75" customHeight="1" x14ac:dyDescent="0.2">
      <c r="A144" s="215" t="s">
        <v>94</v>
      </c>
      <c r="B144" s="300" t="s">
        <v>114</v>
      </c>
      <c r="C144" s="628"/>
      <c r="D144" s="595"/>
      <c r="E144" s="530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</row>
    <row r="145" spans="1:39" ht="24" customHeight="1" x14ac:dyDescent="0.2">
      <c r="A145" s="206">
        <v>4</v>
      </c>
      <c r="B145" s="320" t="s">
        <v>120</v>
      </c>
      <c r="C145" s="629">
        <v>10000</v>
      </c>
      <c r="D145" s="600">
        <f>D146</f>
        <v>9754.92</v>
      </c>
      <c r="E145" s="531">
        <f t="shared" si="2"/>
        <v>0.97549200000000003</v>
      </c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</row>
    <row r="146" spans="1:39" ht="12.75" customHeight="1" x14ac:dyDescent="0.2">
      <c r="A146" s="216">
        <v>42</v>
      </c>
      <c r="B146" s="321" t="s">
        <v>135</v>
      </c>
      <c r="C146" s="630">
        <v>10000</v>
      </c>
      <c r="D146" s="601">
        <f>D147</f>
        <v>9754.92</v>
      </c>
      <c r="E146" s="532">
        <f t="shared" si="2"/>
        <v>0.97549200000000003</v>
      </c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</row>
    <row r="147" spans="1:39" ht="12.75" customHeight="1" x14ac:dyDescent="0.2">
      <c r="A147" s="217">
        <v>422</v>
      </c>
      <c r="B147" s="323" t="s">
        <v>441</v>
      </c>
      <c r="C147" s="648">
        <v>10000</v>
      </c>
      <c r="D147" s="594">
        <f>D148</f>
        <v>9754.92</v>
      </c>
      <c r="E147" s="551">
        <f t="shared" si="2"/>
        <v>0.97549200000000003</v>
      </c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</row>
    <row r="148" spans="1:39" ht="12.75" customHeight="1" x14ac:dyDescent="0.2">
      <c r="A148" s="218">
        <v>422</v>
      </c>
      <c r="B148" s="300" t="s">
        <v>442</v>
      </c>
      <c r="C148" s="628">
        <v>10000</v>
      </c>
      <c r="D148" s="595">
        <v>9754.92</v>
      </c>
      <c r="E148" s="530">
        <f t="shared" si="2"/>
        <v>0.97549200000000003</v>
      </c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</row>
    <row r="149" spans="1:39" ht="15" customHeight="1" x14ac:dyDescent="0.2">
      <c r="A149" s="817" t="s">
        <v>301</v>
      </c>
      <c r="B149" s="818"/>
      <c r="C149" s="649">
        <v>95000</v>
      </c>
      <c r="D149" s="608">
        <f>D150+D159</f>
        <v>60128.5</v>
      </c>
      <c r="E149" s="552">
        <f t="shared" si="2"/>
        <v>0.6329315789473684</v>
      </c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</row>
    <row r="150" spans="1:39" ht="15" customHeight="1" x14ac:dyDescent="0.2">
      <c r="A150" s="203" t="s">
        <v>129</v>
      </c>
      <c r="B150" s="286" t="s">
        <v>302</v>
      </c>
      <c r="C150" s="646">
        <v>55000</v>
      </c>
      <c r="D150" s="598">
        <f>D153</f>
        <v>20725.5</v>
      </c>
      <c r="E150" s="549">
        <f t="shared" si="2"/>
        <v>0.37682727272727273</v>
      </c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</row>
    <row r="151" spans="1:39" ht="12.75" customHeight="1" x14ac:dyDescent="0.2">
      <c r="A151" s="204" t="s">
        <v>303</v>
      </c>
      <c r="B151" s="287" t="s">
        <v>132</v>
      </c>
      <c r="C151" s="627"/>
      <c r="D151" s="599"/>
      <c r="E151" s="529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</row>
    <row r="152" spans="1:39" ht="12.75" customHeight="1" x14ac:dyDescent="0.2">
      <c r="A152" s="205" t="s">
        <v>133</v>
      </c>
      <c r="B152" s="300" t="s">
        <v>114</v>
      </c>
      <c r="C152" s="628"/>
      <c r="D152" s="595"/>
      <c r="E152" s="530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</row>
    <row r="153" spans="1:39" ht="12.75" customHeight="1" x14ac:dyDescent="0.2">
      <c r="A153" s="206">
        <v>4</v>
      </c>
      <c r="B153" s="320" t="s">
        <v>120</v>
      </c>
      <c r="C153" s="647">
        <v>55000</v>
      </c>
      <c r="D153" s="600">
        <f>D154</f>
        <v>20725.5</v>
      </c>
      <c r="E153" s="550">
        <f t="shared" si="2"/>
        <v>0.37682727272727273</v>
      </c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</row>
    <row r="154" spans="1:39" ht="12.75" customHeight="1" x14ac:dyDescent="0.2">
      <c r="A154" s="216">
        <v>42</v>
      </c>
      <c r="B154" s="321" t="s">
        <v>135</v>
      </c>
      <c r="C154" s="650">
        <v>55000</v>
      </c>
      <c r="D154" s="601">
        <f>D155</f>
        <v>20725.5</v>
      </c>
      <c r="E154" s="553">
        <f t="shared" si="2"/>
        <v>0.37682727272727273</v>
      </c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</row>
    <row r="155" spans="1:39" ht="12.75" customHeight="1" x14ac:dyDescent="0.2">
      <c r="A155" s="213">
        <v>422</v>
      </c>
      <c r="B155" s="323" t="s">
        <v>43</v>
      </c>
      <c r="C155" s="651">
        <v>30000</v>
      </c>
      <c r="D155" s="594">
        <f>D156</f>
        <v>20725.5</v>
      </c>
      <c r="E155" s="554">
        <f t="shared" si="2"/>
        <v>0.69084999999999996</v>
      </c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</row>
    <row r="156" spans="1:39" ht="20.100000000000001" customHeight="1" x14ac:dyDescent="0.2">
      <c r="A156" s="288">
        <v>422</v>
      </c>
      <c r="B156" s="325" t="s">
        <v>304</v>
      </c>
      <c r="C156" s="652">
        <v>30000</v>
      </c>
      <c r="D156" s="595">
        <v>20725.5</v>
      </c>
      <c r="E156" s="555">
        <f t="shared" si="2"/>
        <v>0.69084999999999996</v>
      </c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</row>
    <row r="157" spans="1:39" ht="20.100000000000001" customHeight="1" x14ac:dyDescent="0.2">
      <c r="A157" s="213">
        <v>426</v>
      </c>
      <c r="B157" s="323" t="s">
        <v>305</v>
      </c>
      <c r="C157" s="651">
        <v>25000</v>
      </c>
      <c r="D157" s="594">
        <f>D158</f>
        <v>0</v>
      </c>
      <c r="E157" s="554">
        <f t="shared" si="2"/>
        <v>0</v>
      </c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</row>
    <row r="158" spans="1:39" x14ac:dyDescent="0.2">
      <c r="A158" s="288">
        <v>426</v>
      </c>
      <c r="B158" s="325" t="s">
        <v>131</v>
      </c>
      <c r="C158" s="652">
        <v>25000</v>
      </c>
      <c r="D158" s="595">
        <v>0</v>
      </c>
      <c r="E158" s="555">
        <f t="shared" si="2"/>
        <v>0</v>
      </c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</row>
    <row r="159" spans="1:39" ht="15" customHeight="1" x14ac:dyDescent="0.2">
      <c r="A159" s="203" t="s">
        <v>129</v>
      </c>
      <c r="B159" s="286" t="s">
        <v>302</v>
      </c>
      <c r="C159" s="646">
        <v>40000</v>
      </c>
      <c r="D159" s="598">
        <f>D162</f>
        <v>39403</v>
      </c>
      <c r="E159" s="549">
        <f t="shared" si="2"/>
        <v>0.98507500000000003</v>
      </c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</row>
    <row r="160" spans="1:39" ht="12.75" customHeight="1" x14ac:dyDescent="0.2">
      <c r="A160" s="204" t="s">
        <v>448</v>
      </c>
      <c r="B160" s="287" t="s">
        <v>132</v>
      </c>
      <c r="C160" s="627"/>
      <c r="D160" s="599"/>
      <c r="E160" s="529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</row>
    <row r="161" spans="1:39" ht="12.75" customHeight="1" x14ac:dyDescent="0.2">
      <c r="A161" s="205" t="s">
        <v>133</v>
      </c>
      <c r="B161" s="300" t="s">
        <v>114</v>
      </c>
      <c r="C161" s="628"/>
      <c r="D161" s="595"/>
      <c r="E161" s="530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</row>
    <row r="162" spans="1:39" ht="12.75" customHeight="1" x14ac:dyDescent="0.2">
      <c r="A162" s="206">
        <v>4</v>
      </c>
      <c r="B162" s="320" t="s">
        <v>120</v>
      </c>
      <c r="C162" s="647">
        <v>40000</v>
      </c>
      <c r="D162" s="600">
        <f>D163</f>
        <v>39403</v>
      </c>
      <c r="E162" s="550">
        <f t="shared" si="2"/>
        <v>0.98507500000000003</v>
      </c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</row>
    <row r="163" spans="1:39" ht="12.75" customHeight="1" x14ac:dyDescent="0.2">
      <c r="A163" s="216">
        <v>42</v>
      </c>
      <c r="B163" s="321" t="s">
        <v>135</v>
      </c>
      <c r="C163" s="650">
        <v>40000</v>
      </c>
      <c r="D163" s="601">
        <f>D164</f>
        <v>39403</v>
      </c>
      <c r="E163" s="553">
        <f t="shared" si="2"/>
        <v>0.98507500000000003</v>
      </c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</row>
    <row r="164" spans="1:39" ht="12.75" customHeight="1" x14ac:dyDescent="0.2">
      <c r="A164" s="213">
        <v>422</v>
      </c>
      <c r="B164" s="323" t="s">
        <v>43</v>
      </c>
      <c r="C164" s="651">
        <v>40000</v>
      </c>
      <c r="D164" s="594">
        <f>D165</f>
        <v>39403</v>
      </c>
      <c r="E164" s="554">
        <f t="shared" si="2"/>
        <v>0.98507500000000003</v>
      </c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</row>
    <row r="165" spans="1:39" ht="22.5" customHeight="1" x14ac:dyDescent="0.2">
      <c r="A165" s="288">
        <v>422</v>
      </c>
      <c r="B165" s="325" t="s">
        <v>449</v>
      </c>
      <c r="C165" s="652">
        <v>40000</v>
      </c>
      <c r="D165" s="595">
        <v>39403</v>
      </c>
      <c r="E165" s="555">
        <f t="shared" si="2"/>
        <v>0.98507500000000003</v>
      </c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</row>
    <row r="166" spans="1:39" ht="12.75" customHeight="1" x14ac:dyDescent="0.2">
      <c r="A166" s="219" t="s">
        <v>306</v>
      </c>
      <c r="B166" s="326"/>
      <c r="C166" s="653">
        <v>800000</v>
      </c>
      <c r="D166" s="608">
        <f>D167+D174+D181+D188</f>
        <v>795945.32</v>
      </c>
      <c r="E166" s="556">
        <f t="shared" si="2"/>
        <v>0.99493164999999995</v>
      </c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</row>
    <row r="167" spans="1:39" ht="12.75" customHeight="1" x14ac:dyDescent="0.2">
      <c r="A167" s="210" t="s">
        <v>190</v>
      </c>
      <c r="B167" s="81" t="s">
        <v>399</v>
      </c>
      <c r="C167" s="627">
        <v>0</v>
      </c>
      <c r="D167" s="598">
        <v>0</v>
      </c>
      <c r="E167" s="529">
        <v>0</v>
      </c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</row>
    <row r="168" spans="1:39" ht="12.75" customHeight="1" x14ac:dyDescent="0.2">
      <c r="A168" s="211" t="s">
        <v>307</v>
      </c>
      <c r="B168" s="287" t="s">
        <v>268</v>
      </c>
      <c r="C168" s="627"/>
      <c r="D168" s="599"/>
      <c r="E168" s="529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</row>
    <row r="169" spans="1:39" ht="12.75" customHeight="1" x14ac:dyDescent="0.2">
      <c r="A169" s="215" t="s">
        <v>94</v>
      </c>
      <c r="B169" s="300" t="s">
        <v>114</v>
      </c>
      <c r="C169" s="628"/>
      <c r="D169" s="595"/>
      <c r="E169" s="530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</row>
    <row r="170" spans="1:39" ht="18" customHeight="1" x14ac:dyDescent="0.2">
      <c r="A170" s="206">
        <v>4</v>
      </c>
      <c r="B170" s="320" t="s">
        <v>120</v>
      </c>
      <c r="C170" s="629">
        <v>0</v>
      </c>
      <c r="D170" s="600">
        <v>0</v>
      </c>
      <c r="E170" s="531">
        <v>0</v>
      </c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</row>
    <row r="171" spans="1:39" ht="15" customHeight="1" x14ac:dyDescent="0.2">
      <c r="A171" s="216">
        <v>42</v>
      </c>
      <c r="B171" s="321" t="s">
        <v>135</v>
      </c>
      <c r="C171" s="630">
        <v>0</v>
      </c>
      <c r="D171" s="601">
        <v>0</v>
      </c>
      <c r="E171" s="532">
        <v>0</v>
      </c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</row>
    <row r="172" spans="1:39" ht="29.25" customHeight="1" x14ac:dyDescent="0.2">
      <c r="A172" s="217">
        <v>421</v>
      </c>
      <c r="B172" s="323" t="s">
        <v>42</v>
      </c>
      <c r="C172" s="648">
        <v>0</v>
      </c>
      <c r="D172" s="594">
        <v>0</v>
      </c>
      <c r="E172" s="551">
        <v>0</v>
      </c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</row>
    <row r="173" spans="1:39" ht="30" customHeight="1" x14ac:dyDescent="0.2">
      <c r="A173" s="218">
        <v>421</v>
      </c>
      <c r="B173" s="300" t="s">
        <v>325</v>
      </c>
      <c r="C173" s="628">
        <v>0</v>
      </c>
      <c r="D173" s="595">
        <v>0</v>
      </c>
      <c r="E173" s="530">
        <v>0</v>
      </c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</row>
    <row r="174" spans="1:39" ht="12.75" customHeight="1" x14ac:dyDescent="0.2">
      <c r="A174" s="210" t="s">
        <v>190</v>
      </c>
      <c r="B174" s="81" t="s">
        <v>326</v>
      </c>
      <c r="C174" s="627">
        <v>0</v>
      </c>
      <c r="D174" s="598">
        <v>0</v>
      </c>
      <c r="E174" s="529">
        <v>0</v>
      </c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</row>
    <row r="175" spans="1:39" ht="12.75" customHeight="1" x14ac:dyDescent="0.2">
      <c r="A175" s="211" t="s">
        <v>316</v>
      </c>
      <c r="B175" s="287" t="s">
        <v>268</v>
      </c>
      <c r="C175" s="627"/>
      <c r="D175" s="599"/>
      <c r="E175" s="529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</row>
    <row r="176" spans="1:39" ht="12.75" customHeight="1" x14ac:dyDescent="0.2">
      <c r="A176" s="215" t="s">
        <v>94</v>
      </c>
      <c r="B176" s="300" t="s">
        <v>114</v>
      </c>
      <c r="C176" s="628"/>
      <c r="D176" s="595"/>
      <c r="E176" s="530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</row>
    <row r="177" spans="1:39" ht="16.5" customHeight="1" x14ac:dyDescent="0.2">
      <c r="A177" s="206">
        <v>4</v>
      </c>
      <c r="B177" s="320" t="s">
        <v>120</v>
      </c>
      <c r="C177" s="629">
        <v>0</v>
      </c>
      <c r="D177" s="600">
        <v>0</v>
      </c>
      <c r="E177" s="531">
        <v>0</v>
      </c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</row>
    <row r="178" spans="1:39" ht="15" customHeight="1" x14ac:dyDescent="0.2">
      <c r="A178" s="216">
        <v>42</v>
      </c>
      <c r="B178" s="321" t="s">
        <v>135</v>
      </c>
      <c r="C178" s="630">
        <v>0</v>
      </c>
      <c r="D178" s="601">
        <v>0</v>
      </c>
      <c r="E178" s="532">
        <v>0</v>
      </c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</row>
    <row r="179" spans="1:39" ht="24.75" customHeight="1" x14ac:dyDescent="0.2">
      <c r="A179" s="217">
        <v>421</v>
      </c>
      <c r="B179" s="323" t="s">
        <v>42</v>
      </c>
      <c r="C179" s="648">
        <v>0</v>
      </c>
      <c r="D179" s="594">
        <v>0</v>
      </c>
      <c r="E179" s="551">
        <v>0</v>
      </c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</row>
    <row r="180" spans="1:39" ht="12.75" customHeight="1" x14ac:dyDescent="0.2">
      <c r="A180" s="218">
        <v>421</v>
      </c>
      <c r="B180" s="300" t="s">
        <v>325</v>
      </c>
      <c r="C180" s="628">
        <v>0</v>
      </c>
      <c r="D180" s="595">
        <v>0</v>
      </c>
      <c r="E180" s="530">
        <v>0</v>
      </c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</row>
    <row r="181" spans="1:39" ht="12.75" customHeight="1" x14ac:dyDescent="0.2">
      <c r="A181" s="210" t="s">
        <v>190</v>
      </c>
      <c r="B181" s="392" t="s">
        <v>345</v>
      </c>
      <c r="C181" s="627">
        <v>0</v>
      </c>
      <c r="D181" s="598">
        <v>0</v>
      </c>
      <c r="E181" s="529">
        <v>0</v>
      </c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</row>
    <row r="182" spans="1:39" ht="12.75" customHeight="1" x14ac:dyDescent="0.2">
      <c r="A182" s="211" t="s">
        <v>317</v>
      </c>
      <c r="B182" s="287" t="s">
        <v>268</v>
      </c>
      <c r="C182" s="627"/>
      <c r="D182" s="599"/>
      <c r="E182" s="529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</row>
    <row r="183" spans="1:39" ht="21.75" customHeight="1" x14ac:dyDescent="0.2">
      <c r="A183" s="215" t="s">
        <v>94</v>
      </c>
      <c r="B183" s="300" t="s">
        <v>114</v>
      </c>
      <c r="C183" s="628"/>
      <c r="D183" s="595"/>
      <c r="E183" s="530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</row>
    <row r="184" spans="1:39" ht="15" customHeight="1" x14ac:dyDescent="0.2">
      <c r="A184" s="206">
        <v>4</v>
      </c>
      <c r="B184" s="320" t="s">
        <v>120</v>
      </c>
      <c r="C184" s="629">
        <v>0</v>
      </c>
      <c r="D184" s="600">
        <v>0</v>
      </c>
      <c r="E184" s="531">
        <v>0</v>
      </c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</row>
    <row r="185" spans="1:39" ht="27.75" customHeight="1" x14ac:dyDescent="0.2">
      <c r="A185" s="216">
        <v>42</v>
      </c>
      <c r="B185" s="321" t="s">
        <v>135</v>
      </c>
      <c r="C185" s="630">
        <v>0</v>
      </c>
      <c r="D185" s="601">
        <v>0</v>
      </c>
      <c r="E185" s="532">
        <v>0</v>
      </c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</row>
    <row r="186" spans="1:39" ht="12.75" customHeight="1" x14ac:dyDescent="0.2">
      <c r="A186" s="217">
        <v>421</v>
      </c>
      <c r="B186" s="323" t="s">
        <v>42</v>
      </c>
      <c r="C186" s="648">
        <v>0</v>
      </c>
      <c r="D186" s="594">
        <v>0</v>
      </c>
      <c r="E186" s="551">
        <v>0</v>
      </c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</row>
    <row r="187" spans="1:39" ht="12.75" customHeight="1" x14ac:dyDescent="0.2">
      <c r="A187" s="218">
        <v>421</v>
      </c>
      <c r="B187" s="300" t="s">
        <v>325</v>
      </c>
      <c r="C187" s="628">
        <v>0</v>
      </c>
      <c r="D187" s="595">
        <v>0</v>
      </c>
      <c r="E187" s="530">
        <v>0</v>
      </c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</row>
    <row r="188" spans="1:39" ht="12.75" customHeight="1" x14ac:dyDescent="0.2">
      <c r="A188" s="210" t="s">
        <v>190</v>
      </c>
      <c r="B188" s="392" t="s">
        <v>435</v>
      </c>
      <c r="C188" s="627">
        <v>800000</v>
      </c>
      <c r="D188" s="598">
        <f>D191</f>
        <v>795945.32</v>
      </c>
      <c r="E188" s="529">
        <f t="shared" si="2"/>
        <v>0.99493164999999995</v>
      </c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</row>
    <row r="189" spans="1:39" ht="12.75" customHeight="1" x14ac:dyDescent="0.2">
      <c r="A189" s="211" t="s">
        <v>438</v>
      </c>
      <c r="B189" s="287" t="s">
        <v>268</v>
      </c>
      <c r="C189" s="627"/>
      <c r="D189" s="599"/>
      <c r="E189" s="529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</row>
    <row r="190" spans="1:39" ht="23.25" customHeight="1" x14ac:dyDescent="0.2">
      <c r="A190" s="215" t="s">
        <v>94</v>
      </c>
      <c r="B190" s="300" t="s">
        <v>114</v>
      </c>
      <c r="C190" s="628"/>
      <c r="D190" s="595"/>
      <c r="E190" s="530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</row>
    <row r="191" spans="1:39" ht="15" customHeight="1" x14ac:dyDescent="0.2">
      <c r="A191" s="206">
        <v>3</v>
      </c>
      <c r="B191" s="320" t="s">
        <v>61</v>
      </c>
      <c r="C191" s="629">
        <v>800000</v>
      </c>
      <c r="D191" s="600">
        <f>D192</f>
        <v>795945.32</v>
      </c>
      <c r="E191" s="531">
        <f t="shared" si="2"/>
        <v>0.99493164999999995</v>
      </c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</row>
    <row r="192" spans="1:39" ht="12.75" customHeight="1" x14ac:dyDescent="0.2">
      <c r="A192" s="216">
        <v>36</v>
      </c>
      <c r="B192" s="321" t="s">
        <v>436</v>
      </c>
      <c r="C192" s="630">
        <v>800000</v>
      </c>
      <c r="D192" s="601">
        <f>D193</f>
        <v>795945.32</v>
      </c>
      <c r="E192" s="532">
        <f t="shared" si="2"/>
        <v>0.99493164999999995</v>
      </c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</row>
    <row r="193" spans="1:39" ht="12.75" customHeight="1" x14ac:dyDescent="0.2">
      <c r="A193" s="217">
        <v>363</v>
      </c>
      <c r="B193" s="323" t="s">
        <v>437</v>
      </c>
      <c r="C193" s="648">
        <v>800000</v>
      </c>
      <c r="D193" s="594">
        <f>D194</f>
        <v>795945.32</v>
      </c>
      <c r="E193" s="551">
        <f t="shared" si="2"/>
        <v>0.99493164999999995</v>
      </c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</row>
    <row r="194" spans="1:39" ht="27.75" customHeight="1" x14ac:dyDescent="0.2">
      <c r="A194" s="218">
        <v>363</v>
      </c>
      <c r="B194" s="300" t="s">
        <v>447</v>
      </c>
      <c r="C194" s="628">
        <v>800000</v>
      </c>
      <c r="D194" s="595">
        <v>795945.32</v>
      </c>
      <c r="E194" s="530">
        <f t="shared" si="2"/>
        <v>0.99493164999999995</v>
      </c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</row>
    <row r="195" spans="1:39" ht="12.75" customHeight="1" x14ac:dyDescent="0.2">
      <c r="A195" s="813" t="s">
        <v>97</v>
      </c>
      <c r="B195" s="814"/>
      <c r="C195" s="654"/>
      <c r="D195" s="609"/>
      <c r="E195" s="557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</row>
    <row r="196" spans="1:39" ht="12.75" customHeight="1" x14ac:dyDescent="0.2">
      <c r="A196" s="220" t="s">
        <v>241</v>
      </c>
      <c r="B196" s="327"/>
      <c r="C196" s="649">
        <v>220000</v>
      </c>
      <c r="D196" s="608">
        <f>D197+D205+D212</f>
        <v>193124.97</v>
      </c>
      <c r="E196" s="552">
        <f t="shared" ref="E196:E255" si="3">D196/C196</f>
        <v>0.87784077272727268</v>
      </c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</row>
    <row r="197" spans="1:39" ht="31.5" customHeight="1" x14ac:dyDescent="0.2">
      <c r="A197" s="221" t="s">
        <v>246</v>
      </c>
      <c r="B197" s="328" t="s">
        <v>183</v>
      </c>
      <c r="C197" s="627">
        <v>210000</v>
      </c>
      <c r="D197" s="598">
        <f>D200</f>
        <v>188124.97</v>
      </c>
      <c r="E197" s="529">
        <f t="shared" si="3"/>
        <v>0.89583319047619048</v>
      </c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</row>
    <row r="198" spans="1:39" ht="28.5" customHeight="1" x14ac:dyDescent="0.2">
      <c r="A198" s="211"/>
      <c r="B198" s="322" t="s">
        <v>267</v>
      </c>
      <c r="C198" s="627"/>
      <c r="D198" s="599"/>
      <c r="E198" s="529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</row>
    <row r="199" spans="1:39" ht="15" customHeight="1" x14ac:dyDescent="0.2">
      <c r="A199" s="212" t="s">
        <v>98</v>
      </c>
      <c r="B199" s="329" t="s">
        <v>113</v>
      </c>
      <c r="C199" s="628"/>
      <c r="D199" s="595"/>
      <c r="E199" s="530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</row>
    <row r="200" spans="1:39" ht="15" customHeight="1" x14ac:dyDescent="0.2">
      <c r="A200" s="187">
        <v>3</v>
      </c>
      <c r="B200" s="301" t="s">
        <v>61</v>
      </c>
      <c r="C200" s="629">
        <v>210000</v>
      </c>
      <c r="D200" s="600">
        <f>D201</f>
        <v>188124.97</v>
      </c>
      <c r="E200" s="531">
        <f t="shared" si="3"/>
        <v>0.89583319047619048</v>
      </c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</row>
    <row r="201" spans="1:39" ht="12.75" customHeight="1" x14ac:dyDescent="0.2">
      <c r="A201" s="180">
        <v>38</v>
      </c>
      <c r="B201" s="302" t="s">
        <v>38</v>
      </c>
      <c r="C201" s="630">
        <v>210000</v>
      </c>
      <c r="D201" s="601">
        <f>D202</f>
        <v>188124.97</v>
      </c>
      <c r="E201" s="532">
        <f t="shared" si="3"/>
        <v>0.89583319047619048</v>
      </c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</row>
    <row r="202" spans="1:39" ht="12.75" customHeight="1" x14ac:dyDescent="0.2">
      <c r="A202" s="208">
        <v>381</v>
      </c>
      <c r="B202" s="307" t="s">
        <v>108</v>
      </c>
      <c r="C202" s="648">
        <v>210000</v>
      </c>
      <c r="D202" s="594">
        <f>D203+D204</f>
        <v>188124.97</v>
      </c>
      <c r="E202" s="551">
        <f t="shared" si="3"/>
        <v>0.89583319047619048</v>
      </c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</row>
    <row r="203" spans="1:39" ht="12.75" customHeight="1" x14ac:dyDescent="0.2">
      <c r="A203" s="182">
        <v>381</v>
      </c>
      <c r="B203" s="304" t="s">
        <v>108</v>
      </c>
      <c r="C203" s="632">
        <v>205000</v>
      </c>
      <c r="D203" s="595">
        <v>188124.97</v>
      </c>
      <c r="E203" s="533">
        <f t="shared" si="3"/>
        <v>0.91768278048780494</v>
      </c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</row>
    <row r="204" spans="1:39" ht="20.100000000000001" customHeight="1" x14ac:dyDescent="0.2">
      <c r="A204" s="400">
        <v>381</v>
      </c>
      <c r="B204" s="401" t="s">
        <v>327</v>
      </c>
      <c r="C204" s="655">
        <v>5000</v>
      </c>
      <c r="D204" s="607">
        <v>0</v>
      </c>
      <c r="E204" s="558">
        <f t="shared" si="3"/>
        <v>0</v>
      </c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</row>
    <row r="205" spans="1:39" ht="25.5" customHeight="1" x14ac:dyDescent="0.2">
      <c r="A205" s="399" t="s">
        <v>247</v>
      </c>
      <c r="B205" s="81" t="s">
        <v>184</v>
      </c>
      <c r="C205" s="656">
        <v>5000</v>
      </c>
      <c r="D205" s="610">
        <f>D208</f>
        <v>0</v>
      </c>
      <c r="E205" s="559">
        <f t="shared" si="3"/>
        <v>0</v>
      </c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</row>
    <row r="206" spans="1:39" ht="15" customHeight="1" x14ac:dyDescent="0.2">
      <c r="A206" s="222"/>
      <c r="B206" s="287" t="s">
        <v>267</v>
      </c>
      <c r="C206" s="634"/>
      <c r="D206" s="599"/>
      <c r="E206" s="535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</row>
    <row r="207" spans="1:39" ht="15" customHeight="1" x14ac:dyDescent="0.2">
      <c r="A207" s="223" t="s">
        <v>96</v>
      </c>
      <c r="B207" s="304" t="s">
        <v>113</v>
      </c>
      <c r="C207" s="632"/>
      <c r="D207" s="595"/>
      <c r="E207" s="533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</row>
    <row r="208" spans="1:39" ht="12.75" customHeight="1" x14ac:dyDescent="0.2">
      <c r="A208" s="187">
        <v>3</v>
      </c>
      <c r="B208" s="301" t="s">
        <v>61</v>
      </c>
      <c r="C208" s="629">
        <v>5000</v>
      </c>
      <c r="D208" s="600">
        <f>D209</f>
        <v>0</v>
      </c>
      <c r="E208" s="531">
        <f t="shared" si="3"/>
        <v>0</v>
      </c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</row>
    <row r="209" spans="1:39" ht="12.75" customHeight="1" x14ac:dyDescent="0.2">
      <c r="A209" s="180">
        <v>38</v>
      </c>
      <c r="B209" s="302" t="s">
        <v>38</v>
      </c>
      <c r="C209" s="630">
        <v>5000</v>
      </c>
      <c r="D209" s="601">
        <f>D210</f>
        <v>0</v>
      </c>
      <c r="E209" s="532">
        <f t="shared" si="3"/>
        <v>0</v>
      </c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</row>
    <row r="210" spans="1:39" ht="12.75" customHeight="1" x14ac:dyDescent="0.2">
      <c r="A210" s="208">
        <v>381</v>
      </c>
      <c r="B210" s="307" t="s">
        <v>108</v>
      </c>
      <c r="C210" s="648">
        <v>5000</v>
      </c>
      <c r="D210" s="594">
        <f>D211</f>
        <v>0</v>
      </c>
      <c r="E210" s="551">
        <f t="shared" si="3"/>
        <v>0</v>
      </c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</row>
    <row r="211" spans="1:39" ht="12.75" customHeight="1" x14ac:dyDescent="0.2">
      <c r="A211" s="182">
        <v>381</v>
      </c>
      <c r="B211" s="304" t="s">
        <v>108</v>
      </c>
      <c r="C211" s="657">
        <v>5000</v>
      </c>
      <c r="D211" s="595">
        <v>0</v>
      </c>
      <c r="E211" s="560">
        <f t="shared" si="3"/>
        <v>0</v>
      </c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</row>
    <row r="212" spans="1:39" ht="12.75" customHeight="1" x14ac:dyDescent="0.2">
      <c r="A212" s="210" t="s">
        <v>248</v>
      </c>
      <c r="B212" s="328" t="s">
        <v>185</v>
      </c>
      <c r="C212" s="627">
        <v>5000</v>
      </c>
      <c r="D212" s="598">
        <f>D215</f>
        <v>5000</v>
      </c>
      <c r="E212" s="529">
        <f t="shared" si="3"/>
        <v>1</v>
      </c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</row>
    <row r="213" spans="1:39" ht="15" customHeight="1" x14ac:dyDescent="0.2">
      <c r="A213" s="211"/>
      <c r="B213" s="287" t="s">
        <v>267</v>
      </c>
      <c r="C213" s="627"/>
      <c r="D213" s="599"/>
      <c r="E213" s="529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</row>
    <row r="214" spans="1:39" ht="15" customHeight="1" x14ac:dyDescent="0.2">
      <c r="A214" s="223" t="s">
        <v>96</v>
      </c>
      <c r="B214" s="304" t="s">
        <v>113</v>
      </c>
      <c r="C214" s="632"/>
      <c r="D214" s="595"/>
      <c r="E214" s="533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</row>
    <row r="215" spans="1:39" ht="12.75" customHeight="1" x14ac:dyDescent="0.2">
      <c r="A215" s="187">
        <v>3</v>
      </c>
      <c r="B215" s="301" t="s">
        <v>61</v>
      </c>
      <c r="C215" s="629">
        <v>5000</v>
      </c>
      <c r="D215" s="600">
        <f>D216</f>
        <v>5000</v>
      </c>
      <c r="E215" s="531">
        <f t="shared" si="3"/>
        <v>1</v>
      </c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</row>
    <row r="216" spans="1:39" ht="12.75" customHeight="1" x14ac:dyDescent="0.2">
      <c r="A216" s="180">
        <v>38</v>
      </c>
      <c r="B216" s="302" t="s">
        <v>38</v>
      </c>
      <c r="C216" s="630">
        <v>5000</v>
      </c>
      <c r="D216" s="601">
        <f>D217</f>
        <v>5000</v>
      </c>
      <c r="E216" s="532">
        <f t="shared" si="3"/>
        <v>1</v>
      </c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</row>
    <row r="217" spans="1:39" ht="12.75" customHeight="1" x14ac:dyDescent="0.2">
      <c r="A217" s="208">
        <v>381</v>
      </c>
      <c r="B217" s="307" t="s">
        <v>108</v>
      </c>
      <c r="C217" s="648">
        <v>5000</v>
      </c>
      <c r="D217" s="594">
        <f>D218</f>
        <v>5000</v>
      </c>
      <c r="E217" s="551">
        <f t="shared" si="3"/>
        <v>1</v>
      </c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</row>
    <row r="218" spans="1:39" ht="12.75" customHeight="1" x14ac:dyDescent="0.2">
      <c r="A218" s="182">
        <v>381</v>
      </c>
      <c r="B218" s="304" t="s">
        <v>108</v>
      </c>
      <c r="C218" s="657">
        <v>5000</v>
      </c>
      <c r="D218" s="595">
        <v>5000</v>
      </c>
      <c r="E218" s="560">
        <f t="shared" si="3"/>
        <v>1</v>
      </c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</row>
    <row r="219" spans="1:39" ht="12.75" customHeight="1" x14ac:dyDescent="0.2">
      <c r="A219" s="811" t="s">
        <v>65</v>
      </c>
      <c r="B219" s="812"/>
      <c r="C219" s="658"/>
      <c r="D219" s="609"/>
      <c r="E219" s="56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</row>
    <row r="220" spans="1:39" ht="15" customHeight="1" x14ac:dyDescent="0.2">
      <c r="A220" s="815" t="s">
        <v>291</v>
      </c>
      <c r="B220" s="816"/>
      <c r="C220" s="653">
        <v>1890000</v>
      </c>
      <c r="D220" s="608">
        <f>D221+D228+D235+D242+D249+D256+D263+D270+D277+D284+D291+D298+D305</f>
        <v>1479573.7699999998</v>
      </c>
      <c r="E220" s="556">
        <f t="shared" si="3"/>
        <v>0.78284326455026443</v>
      </c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</row>
    <row r="221" spans="1:39" ht="22.5" x14ac:dyDescent="0.2">
      <c r="A221" s="224" t="s">
        <v>249</v>
      </c>
      <c r="B221" s="330" t="s">
        <v>116</v>
      </c>
      <c r="C221" s="659">
        <v>350000</v>
      </c>
      <c r="D221" s="598">
        <f>D224</f>
        <v>279278.43</v>
      </c>
      <c r="E221" s="562">
        <f t="shared" si="3"/>
        <v>0.79793837142857138</v>
      </c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</row>
    <row r="222" spans="1:39" ht="12.75" customHeight="1" x14ac:dyDescent="0.2">
      <c r="A222" s="225"/>
      <c r="B222" s="331" t="s">
        <v>264</v>
      </c>
      <c r="C222" s="659"/>
      <c r="D222" s="599"/>
      <c r="E222" s="562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</row>
    <row r="223" spans="1:39" ht="12.75" customHeight="1" x14ac:dyDescent="0.2">
      <c r="A223" s="226" t="s">
        <v>90</v>
      </c>
      <c r="B223" s="332" t="s">
        <v>113</v>
      </c>
      <c r="C223" s="660"/>
      <c r="D223" s="595"/>
      <c r="E223" s="563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</row>
    <row r="224" spans="1:39" ht="12.75" customHeight="1" x14ac:dyDescent="0.2">
      <c r="A224" s="187">
        <v>3</v>
      </c>
      <c r="B224" s="301" t="s">
        <v>61</v>
      </c>
      <c r="C224" s="647">
        <v>350000</v>
      </c>
      <c r="D224" s="600">
        <f>D225</f>
        <v>279278.43</v>
      </c>
      <c r="E224" s="550">
        <f t="shared" si="3"/>
        <v>0.79793837142857138</v>
      </c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</row>
    <row r="225" spans="1:39" ht="15.75" customHeight="1" x14ac:dyDescent="0.2">
      <c r="A225" s="180">
        <v>32</v>
      </c>
      <c r="B225" s="302" t="s">
        <v>30</v>
      </c>
      <c r="C225" s="650">
        <v>350000</v>
      </c>
      <c r="D225" s="601">
        <f>D226</f>
        <v>279278.43</v>
      </c>
      <c r="E225" s="553">
        <f t="shared" si="3"/>
        <v>0.79793837142857138</v>
      </c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</row>
    <row r="226" spans="1:39" ht="26.25" customHeight="1" x14ac:dyDescent="0.2">
      <c r="A226" s="213">
        <v>323</v>
      </c>
      <c r="B226" s="323" t="s">
        <v>33</v>
      </c>
      <c r="C226" s="651">
        <v>350000</v>
      </c>
      <c r="D226" s="594">
        <f>D227</f>
        <v>279278.43</v>
      </c>
      <c r="E226" s="554">
        <f t="shared" si="3"/>
        <v>0.79793837142857138</v>
      </c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</row>
    <row r="227" spans="1:39" ht="20.100000000000001" customHeight="1" x14ac:dyDescent="0.2">
      <c r="A227" s="214">
        <v>323</v>
      </c>
      <c r="B227" s="324" t="s">
        <v>33</v>
      </c>
      <c r="C227" s="661">
        <v>350000</v>
      </c>
      <c r="D227" s="595">
        <v>279278.43</v>
      </c>
      <c r="E227" s="564">
        <f t="shared" si="3"/>
        <v>0.79793837142857138</v>
      </c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</row>
    <row r="228" spans="1:39" ht="15" customHeight="1" x14ac:dyDescent="0.2">
      <c r="A228" s="227" t="s">
        <v>250</v>
      </c>
      <c r="B228" s="333" t="s">
        <v>186</v>
      </c>
      <c r="C228" s="659">
        <v>250000</v>
      </c>
      <c r="D228" s="598">
        <f>D231</f>
        <v>170440.5</v>
      </c>
      <c r="E228" s="562">
        <f t="shared" si="3"/>
        <v>0.68176199999999998</v>
      </c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</row>
    <row r="229" spans="1:39" ht="15" customHeight="1" x14ac:dyDescent="0.2">
      <c r="A229" s="225"/>
      <c r="B229" s="334" t="s">
        <v>264</v>
      </c>
      <c r="C229" s="659"/>
      <c r="D229" s="599"/>
      <c r="E229" s="562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</row>
    <row r="230" spans="1:39" ht="12.75" customHeight="1" x14ac:dyDescent="0.2">
      <c r="A230" s="228" t="s">
        <v>91</v>
      </c>
      <c r="B230" s="335" t="s">
        <v>113</v>
      </c>
      <c r="C230" s="662"/>
      <c r="D230" s="595"/>
      <c r="E230" s="565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</row>
    <row r="231" spans="1:39" ht="12.75" customHeight="1" x14ac:dyDescent="0.2">
      <c r="A231" s="187">
        <v>3</v>
      </c>
      <c r="B231" s="301" t="s">
        <v>61</v>
      </c>
      <c r="C231" s="647">
        <v>250000</v>
      </c>
      <c r="D231" s="600">
        <f>D232</f>
        <v>170440.5</v>
      </c>
      <c r="E231" s="550">
        <f t="shared" si="3"/>
        <v>0.68176199999999998</v>
      </c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</row>
    <row r="232" spans="1:39" ht="12.75" customHeight="1" x14ac:dyDescent="0.2">
      <c r="A232" s="180">
        <v>32</v>
      </c>
      <c r="B232" s="302" t="s">
        <v>30</v>
      </c>
      <c r="C232" s="650">
        <v>250000</v>
      </c>
      <c r="D232" s="601">
        <f>D233</f>
        <v>170440.5</v>
      </c>
      <c r="E232" s="553">
        <f t="shared" si="3"/>
        <v>0.68176199999999998</v>
      </c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</row>
    <row r="233" spans="1:39" ht="34.5" customHeight="1" x14ac:dyDescent="0.2">
      <c r="A233" s="213">
        <v>323</v>
      </c>
      <c r="B233" s="323" t="s">
        <v>33</v>
      </c>
      <c r="C233" s="651">
        <v>250000</v>
      </c>
      <c r="D233" s="594">
        <f>D234</f>
        <v>170440.5</v>
      </c>
      <c r="E233" s="554">
        <f t="shared" si="3"/>
        <v>0.68176199999999998</v>
      </c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</row>
    <row r="234" spans="1:39" ht="14.25" customHeight="1" x14ac:dyDescent="0.2">
      <c r="A234" s="214">
        <v>323</v>
      </c>
      <c r="B234" s="324" t="s">
        <v>33</v>
      </c>
      <c r="C234" s="661">
        <v>250000</v>
      </c>
      <c r="D234" s="595">
        <v>170440.5</v>
      </c>
      <c r="E234" s="564">
        <f t="shared" si="3"/>
        <v>0.68176199999999998</v>
      </c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</row>
    <row r="235" spans="1:39" ht="12.75" customHeight="1" x14ac:dyDescent="0.2">
      <c r="A235" s="227" t="s">
        <v>251</v>
      </c>
      <c r="B235" s="333" t="s">
        <v>187</v>
      </c>
      <c r="C235" s="659">
        <v>400000</v>
      </c>
      <c r="D235" s="598">
        <f>D238</f>
        <v>385710.5</v>
      </c>
      <c r="E235" s="562">
        <f t="shared" si="3"/>
        <v>0.96427624999999995</v>
      </c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</row>
    <row r="236" spans="1:39" ht="12.75" customHeight="1" x14ac:dyDescent="0.2">
      <c r="A236" s="225" t="s">
        <v>93</v>
      </c>
      <c r="B236" s="334" t="s">
        <v>411</v>
      </c>
      <c r="C236" s="659"/>
      <c r="D236" s="599"/>
      <c r="E236" s="562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</row>
    <row r="237" spans="1:39" ht="12.75" customHeight="1" x14ac:dyDescent="0.2">
      <c r="A237" s="228" t="s">
        <v>91</v>
      </c>
      <c r="B237" s="335" t="s">
        <v>113</v>
      </c>
      <c r="C237" s="660"/>
      <c r="D237" s="595"/>
      <c r="E237" s="563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</row>
    <row r="238" spans="1:39" ht="15.75" customHeight="1" x14ac:dyDescent="0.2">
      <c r="A238" s="187">
        <v>3</v>
      </c>
      <c r="B238" s="301" t="s">
        <v>61</v>
      </c>
      <c r="C238" s="647">
        <v>400000</v>
      </c>
      <c r="D238" s="600">
        <f>D239</f>
        <v>385710.5</v>
      </c>
      <c r="E238" s="550">
        <f t="shared" si="3"/>
        <v>0.96427624999999995</v>
      </c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</row>
    <row r="239" spans="1:39" ht="12.75" customHeight="1" x14ac:dyDescent="0.2">
      <c r="A239" s="180">
        <v>32</v>
      </c>
      <c r="B239" s="302" t="s">
        <v>30</v>
      </c>
      <c r="C239" s="650">
        <v>400000</v>
      </c>
      <c r="D239" s="601">
        <f>D240</f>
        <v>385710.5</v>
      </c>
      <c r="E239" s="553">
        <f t="shared" si="3"/>
        <v>0.96427624999999995</v>
      </c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</row>
    <row r="240" spans="1:39" ht="22.5" customHeight="1" x14ac:dyDescent="0.2">
      <c r="A240" s="213">
        <v>323</v>
      </c>
      <c r="B240" s="323" t="s">
        <v>33</v>
      </c>
      <c r="C240" s="651">
        <v>400000</v>
      </c>
      <c r="D240" s="594">
        <f>D241</f>
        <v>385710.5</v>
      </c>
      <c r="E240" s="554">
        <f t="shared" si="3"/>
        <v>0.96427624999999995</v>
      </c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</row>
    <row r="241" spans="1:39" ht="15" customHeight="1" x14ac:dyDescent="0.2">
      <c r="A241" s="214">
        <v>323</v>
      </c>
      <c r="B241" s="324" t="s">
        <v>33</v>
      </c>
      <c r="C241" s="661">
        <v>400000</v>
      </c>
      <c r="D241" s="595">
        <v>385710.5</v>
      </c>
      <c r="E241" s="564">
        <f t="shared" si="3"/>
        <v>0.96427624999999995</v>
      </c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</row>
    <row r="242" spans="1:39" ht="12.75" customHeight="1" x14ac:dyDescent="0.2">
      <c r="A242" s="227" t="s">
        <v>308</v>
      </c>
      <c r="B242" s="333" t="s">
        <v>298</v>
      </c>
      <c r="C242" s="659">
        <v>5000</v>
      </c>
      <c r="D242" s="598">
        <f>D245</f>
        <v>0</v>
      </c>
      <c r="E242" s="562">
        <f t="shared" si="3"/>
        <v>0</v>
      </c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</row>
    <row r="243" spans="1:39" ht="12.75" customHeight="1" x14ac:dyDescent="0.2">
      <c r="A243" s="225" t="s">
        <v>93</v>
      </c>
      <c r="B243" s="334" t="s">
        <v>264</v>
      </c>
      <c r="C243" s="659"/>
      <c r="D243" s="599"/>
      <c r="E243" s="562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</row>
    <row r="244" spans="1:39" ht="12.75" customHeight="1" x14ac:dyDescent="0.2">
      <c r="A244" s="228" t="s">
        <v>91</v>
      </c>
      <c r="B244" s="335" t="s">
        <v>113</v>
      </c>
      <c r="C244" s="660"/>
      <c r="D244" s="595"/>
      <c r="E244" s="563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</row>
    <row r="245" spans="1:39" ht="12.75" customHeight="1" x14ac:dyDescent="0.2">
      <c r="A245" s="187">
        <v>3</v>
      </c>
      <c r="B245" s="301" t="s">
        <v>61</v>
      </c>
      <c r="C245" s="647">
        <v>5000</v>
      </c>
      <c r="D245" s="600">
        <f>D246</f>
        <v>0</v>
      </c>
      <c r="E245" s="550">
        <f t="shared" si="3"/>
        <v>0</v>
      </c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</row>
    <row r="246" spans="1:39" ht="12.75" customHeight="1" x14ac:dyDescent="0.2">
      <c r="A246" s="180">
        <v>32</v>
      </c>
      <c r="B246" s="302" t="s">
        <v>30</v>
      </c>
      <c r="C246" s="650">
        <v>5000</v>
      </c>
      <c r="D246" s="601">
        <f>D247</f>
        <v>0</v>
      </c>
      <c r="E246" s="553">
        <f t="shared" si="3"/>
        <v>0</v>
      </c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</row>
    <row r="247" spans="1:39" ht="24" customHeight="1" x14ac:dyDescent="0.2">
      <c r="A247" s="213">
        <v>323</v>
      </c>
      <c r="B247" s="323" t="s">
        <v>33</v>
      </c>
      <c r="C247" s="651">
        <v>5000</v>
      </c>
      <c r="D247" s="594">
        <f>D248</f>
        <v>0</v>
      </c>
      <c r="E247" s="554">
        <f t="shared" si="3"/>
        <v>0</v>
      </c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</row>
    <row r="248" spans="1:39" x14ac:dyDescent="0.2">
      <c r="A248" s="214">
        <v>323</v>
      </c>
      <c r="B248" s="324" t="s">
        <v>33</v>
      </c>
      <c r="C248" s="661">
        <v>5000</v>
      </c>
      <c r="D248" s="595">
        <v>0</v>
      </c>
      <c r="E248" s="564">
        <f t="shared" si="3"/>
        <v>0</v>
      </c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</row>
    <row r="249" spans="1:39" ht="29.25" customHeight="1" x14ac:dyDescent="0.2">
      <c r="A249" s="489" t="s">
        <v>407</v>
      </c>
      <c r="B249" s="333" t="s">
        <v>344</v>
      </c>
      <c r="C249" s="659">
        <v>700000</v>
      </c>
      <c r="D249" s="598">
        <f>D252</f>
        <v>552806.89</v>
      </c>
      <c r="E249" s="562">
        <f t="shared" si="3"/>
        <v>0.7897241285714286</v>
      </c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</row>
    <row r="250" spans="1:39" ht="13.5" customHeight="1" x14ac:dyDescent="0.2">
      <c r="A250" s="225" t="s">
        <v>93</v>
      </c>
      <c r="B250" s="334" t="s">
        <v>264</v>
      </c>
      <c r="C250" s="659"/>
      <c r="D250" s="599"/>
      <c r="E250" s="562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</row>
    <row r="251" spans="1:39" ht="15" customHeight="1" x14ac:dyDescent="0.2">
      <c r="A251" s="228" t="s">
        <v>91</v>
      </c>
      <c r="B251" s="335" t="s">
        <v>113</v>
      </c>
      <c r="C251" s="660"/>
      <c r="D251" s="595"/>
      <c r="E251" s="563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</row>
    <row r="252" spans="1:39" ht="12.75" customHeight="1" x14ac:dyDescent="0.2">
      <c r="A252" s="187">
        <v>4</v>
      </c>
      <c r="B252" s="301" t="s">
        <v>61</v>
      </c>
      <c r="C252" s="647">
        <v>700000</v>
      </c>
      <c r="D252" s="600">
        <f>D253</f>
        <v>552806.89</v>
      </c>
      <c r="E252" s="550">
        <f t="shared" si="3"/>
        <v>0.7897241285714286</v>
      </c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</row>
    <row r="253" spans="1:39" ht="12.75" customHeight="1" x14ac:dyDescent="0.2">
      <c r="A253" s="180">
        <v>42</v>
      </c>
      <c r="B253" s="302" t="s">
        <v>30</v>
      </c>
      <c r="C253" s="650">
        <v>700000</v>
      </c>
      <c r="D253" s="601">
        <f>D254</f>
        <v>552806.89</v>
      </c>
      <c r="E253" s="553">
        <f t="shared" si="3"/>
        <v>0.7897241285714286</v>
      </c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</row>
    <row r="254" spans="1:39" ht="27" customHeight="1" x14ac:dyDescent="0.2">
      <c r="A254" s="213">
        <v>421</v>
      </c>
      <c r="B254" s="323" t="s">
        <v>33</v>
      </c>
      <c r="C254" s="651">
        <v>700000</v>
      </c>
      <c r="D254" s="594">
        <f>D255</f>
        <v>552806.89</v>
      </c>
      <c r="E254" s="554">
        <f t="shared" si="3"/>
        <v>0.7897241285714286</v>
      </c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</row>
    <row r="255" spans="1:39" ht="15" customHeight="1" x14ac:dyDescent="0.2">
      <c r="A255" s="214">
        <v>421</v>
      </c>
      <c r="B255" s="324" t="s">
        <v>33</v>
      </c>
      <c r="C255" s="661">
        <v>700000</v>
      </c>
      <c r="D255" s="595">
        <v>552806.89</v>
      </c>
      <c r="E255" s="564">
        <f t="shared" si="3"/>
        <v>0.7897241285714286</v>
      </c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</row>
    <row r="256" spans="1:39" ht="24" customHeight="1" x14ac:dyDescent="0.2">
      <c r="A256" s="489" t="s">
        <v>408</v>
      </c>
      <c r="B256" s="306" t="s">
        <v>409</v>
      </c>
      <c r="C256" s="659">
        <v>0</v>
      </c>
      <c r="D256" s="598">
        <v>0</v>
      </c>
      <c r="E256" s="562">
        <v>0</v>
      </c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</row>
    <row r="257" spans="1:39" ht="12.75" customHeight="1" x14ac:dyDescent="0.2">
      <c r="A257" s="225" t="s">
        <v>93</v>
      </c>
      <c r="B257" s="334" t="s">
        <v>410</v>
      </c>
      <c r="C257" s="659"/>
      <c r="D257" s="599"/>
      <c r="E257" s="562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</row>
    <row r="258" spans="1:39" ht="12.75" customHeight="1" x14ac:dyDescent="0.2">
      <c r="A258" s="228" t="s">
        <v>91</v>
      </c>
      <c r="B258" s="335" t="s">
        <v>113</v>
      </c>
      <c r="C258" s="660"/>
      <c r="D258" s="595"/>
      <c r="E258" s="563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</row>
    <row r="259" spans="1:39" ht="12.75" customHeight="1" x14ac:dyDescent="0.2">
      <c r="A259" s="187">
        <v>4</v>
      </c>
      <c r="B259" s="301" t="s">
        <v>61</v>
      </c>
      <c r="C259" s="647">
        <v>0</v>
      </c>
      <c r="D259" s="600">
        <v>0</v>
      </c>
      <c r="E259" s="550">
        <v>0</v>
      </c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</row>
    <row r="260" spans="1:39" ht="12.75" customHeight="1" x14ac:dyDescent="0.2">
      <c r="A260" s="180">
        <v>42</v>
      </c>
      <c r="B260" s="302" t="s">
        <v>30</v>
      </c>
      <c r="C260" s="650">
        <v>0</v>
      </c>
      <c r="D260" s="601">
        <v>0</v>
      </c>
      <c r="E260" s="553">
        <v>0</v>
      </c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</row>
    <row r="261" spans="1:39" ht="12.75" customHeight="1" x14ac:dyDescent="0.2">
      <c r="A261" s="213">
        <v>421</v>
      </c>
      <c r="B261" s="323" t="s">
        <v>33</v>
      </c>
      <c r="C261" s="651">
        <v>0</v>
      </c>
      <c r="D261" s="594">
        <v>0</v>
      </c>
      <c r="E261" s="554">
        <v>0</v>
      </c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</row>
    <row r="262" spans="1:39" ht="14.25" customHeight="1" x14ac:dyDescent="0.2">
      <c r="A262" s="214">
        <v>421</v>
      </c>
      <c r="B262" s="324" t="s">
        <v>33</v>
      </c>
      <c r="C262" s="661">
        <v>0</v>
      </c>
      <c r="D262" s="595">
        <v>0</v>
      </c>
      <c r="E262" s="564">
        <v>0</v>
      </c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</row>
    <row r="263" spans="1:39" ht="25.5" customHeight="1" x14ac:dyDescent="0.2">
      <c r="A263" s="489" t="s">
        <v>412</v>
      </c>
      <c r="B263" s="306" t="s">
        <v>413</v>
      </c>
      <c r="C263" s="659">
        <v>0</v>
      </c>
      <c r="D263" s="598">
        <v>0</v>
      </c>
      <c r="E263" s="562">
        <v>0</v>
      </c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</row>
    <row r="264" spans="1:39" ht="15.75" customHeight="1" x14ac:dyDescent="0.2">
      <c r="A264" s="225" t="s">
        <v>93</v>
      </c>
      <c r="B264" s="334" t="s">
        <v>410</v>
      </c>
      <c r="C264" s="659"/>
      <c r="D264" s="599"/>
      <c r="E264" s="562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</row>
    <row r="265" spans="1:39" ht="15" customHeight="1" x14ac:dyDescent="0.2">
      <c r="A265" s="228" t="s">
        <v>91</v>
      </c>
      <c r="B265" s="335" t="s">
        <v>113</v>
      </c>
      <c r="C265" s="660"/>
      <c r="D265" s="595"/>
      <c r="E265" s="563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</row>
    <row r="266" spans="1:39" ht="12.75" customHeight="1" x14ac:dyDescent="0.2">
      <c r="A266" s="187">
        <v>4</v>
      </c>
      <c r="B266" s="301" t="s">
        <v>61</v>
      </c>
      <c r="C266" s="647"/>
      <c r="D266" s="600">
        <v>0</v>
      </c>
      <c r="E266" s="550">
        <v>0</v>
      </c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</row>
    <row r="267" spans="1:39" ht="12.75" customHeight="1" x14ac:dyDescent="0.2">
      <c r="A267" s="180">
        <v>42</v>
      </c>
      <c r="B267" s="302" t="s">
        <v>30</v>
      </c>
      <c r="C267" s="650">
        <v>0</v>
      </c>
      <c r="D267" s="601">
        <v>0</v>
      </c>
      <c r="E267" s="553">
        <v>0</v>
      </c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</row>
    <row r="268" spans="1:39" ht="26.25" customHeight="1" x14ac:dyDescent="0.2">
      <c r="A268" s="213">
        <v>421</v>
      </c>
      <c r="B268" s="323" t="s">
        <v>33</v>
      </c>
      <c r="C268" s="651">
        <v>0</v>
      </c>
      <c r="D268" s="594">
        <v>0</v>
      </c>
      <c r="E268" s="554">
        <v>0</v>
      </c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</row>
    <row r="269" spans="1:39" ht="12.75" customHeight="1" x14ac:dyDescent="0.2">
      <c r="A269" s="214">
        <v>421</v>
      </c>
      <c r="B269" s="324" t="s">
        <v>33</v>
      </c>
      <c r="C269" s="661">
        <v>0</v>
      </c>
      <c r="D269" s="595">
        <v>0</v>
      </c>
      <c r="E269" s="564">
        <v>0</v>
      </c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</row>
    <row r="270" spans="1:39" ht="16.5" customHeight="1" x14ac:dyDescent="0.2">
      <c r="A270" s="227" t="s">
        <v>322</v>
      </c>
      <c r="B270" s="334" t="s">
        <v>300</v>
      </c>
      <c r="C270" s="659">
        <v>85000</v>
      </c>
      <c r="D270" s="598">
        <f>D273</f>
        <v>48182.45</v>
      </c>
      <c r="E270" s="562">
        <f t="shared" ref="E270:E321" si="4">D270/C270</f>
        <v>0.56685235294117642</v>
      </c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</row>
    <row r="271" spans="1:39" ht="15" customHeight="1" x14ac:dyDescent="0.2">
      <c r="A271" s="229"/>
      <c r="B271" s="334" t="s">
        <v>410</v>
      </c>
      <c r="C271" s="663"/>
      <c r="D271" s="599"/>
      <c r="E271" s="566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</row>
    <row r="272" spans="1:39" ht="15" customHeight="1" x14ac:dyDescent="0.2">
      <c r="A272" s="226" t="s">
        <v>90</v>
      </c>
      <c r="B272" s="332" t="s">
        <v>113</v>
      </c>
      <c r="C272" s="660"/>
      <c r="D272" s="595"/>
      <c r="E272" s="563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</row>
    <row r="273" spans="1:39" ht="12.75" customHeight="1" x14ac:dyDescent="0.2">
      <c r="A273" s="187">
        <v>3</v>
      </c>
      <c r="B273" s="301" t="s">
        <v>61</v>
      </c>
      <c r="C273" s="647">
        <v>85000</v>
      </c>
      <c r="D273" s="600">
        <f>D274</f>
        <v>48182.45</v>
      </c>
      <c r="E273" s="550">
        <f t="shared" si="4"/>
        <v>0.56685235294117642</v>
      </c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</row>
    <row r="274" spans="1:39" ht="16.5" customHeight="1" x14ac:dyDescent="0.2">
      <c r="A274" s="180">
        <v>32</v>
      </c>
      <c r="B274" s="302" t="s">
        <v>30</v>
      </c>
      <c r="C274" s="650">
        <v>85000</v>
      </c>
      <c r="D274" s="601">
        <f>D275</f>
        <v>48182.45</v>
      </c>
      <c r="E274" s="553">
        <f t="shared" si="4"/>
        <v>0.56685235294117642</v>
      </c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</row>
    <row r="275" spans="1:39" ht="12.75" customHeight="1" x14ac:dyDescent="0.2">
      <c r="A275" s="213">
        <v>323</v>
      </c>
      <c r="B275" s="323" t="s">
        <v>33</v>
      </c>
      <c r="C275" s="651">
        <v>85000</v>
      </c>
      <c r="D275" s="594">
        <f>D276</f>
        <v>48182.45</v>
      </c>
      <c r="E275" s="554">
        <f t="shared" si="4"/>
        <v>0.56685235294117642</v>
      </c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</row>
    <row r="276" spans="1:39" ht="17.25" customHeight="1" x14ac:dyDescent="0.2">
      <c r="A276" s="214">
        <v>323</v>
      </c>
      <c r="B276" s="324" t="s">
        <v>33</v>
      </c>
      <c r="C276" s="661">
        <v>85000</v>
      </c>
      <c r="D276" s="595">
        <v>48182.45</v>
      </c>
      <c r="E276" s="564">
        <f t="shared" si="4"/>
        <v>0.56685235294117642</v>
      </c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</row>
    <row r="277" spans="1:39" ht="15" customHeight="1" x14ac:dyDescent="0.2">
      <c r="A277" s="227" t="s">
        <v>299</v>
      </c>
      <c r="B277" s="334" t="s">
        <v>313</v>
      </c>
      <c r="C277" s="659">
        <v>15000</v>
      </c>
      <c r="D277" s="598">
        <f>D280</f>
        <v>0</v>
      </c>
      <c r="E277" s="562">
        <f t="shared" si="4"/>
        <v>0</v>
      </c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</row>
    <row r="278" spans="1:39" ht="25.5" customHeight="1" x14ac:dyDescent="0.2">
      <c r="A278" s="229"/>
      <c r="B278" s="334" t="s">
        <v>410</v>
      </c>
      <c r="C278" s="663"/>
      <c r="D278" s="599"/>
      <c r="E278" s="566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</row>
    <row r="279" spans="1:39" ht="15" customHeight="1" x14ac:dyDescent="0.2">
      <c r="A279" s="226" t="s">
        <v>90</v>
      </c>
      <c r="B279" s="332" t="s">
        <v>113</v>
      </c>
      <c r="C279" s="660"/>
      <c r="D279" s="595"/>
      <c r="E279" s="563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</row>
    <row r="280" spans="1:39" ht="12.75" customHeight="1" x14ac:dyDescent="0.2">
      <c r="A280" s="187">
        <v>3</v>
      </c>
      <c r="B280" s="301" t="s">
        <v>61</v>
      </c>
      <c r="C280" s="647">
        <v>15000</v>
      </c>
      <c r="D280" s="600">
        <f>D281</f>
        <v>0</v>
      </c>
      <c r="E280" s="550">
        <f t="shared" si="4"/>
        <v>0</v>
      </c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</row>
    <row r="281" spans="1:39" ht="12.75" customHeight="1" x14ac:dyDescent="0.2">
      <c r="A281" s="180">
        <v>32</v>
      </c>
      <c r="B281" s="302" t="s">
        <v>30</v>
      </c>
      <c r="C281" s="650">
        <v>15000</v>
      </c>
      <c r="D281" s="601">
        <f>D282</f>
        <v>0</v>
      </c>
      <c r="E281" s="553">
        <f t="shared" si="4"/>
        <v>0</v>
      </c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</row>
    <row r="282" spans="1:39" ht="21.75" customHeight="1" x14ac:dyDescent="0.2">
      <c r="A282" s="213">
        <v>323</v>
      </c>
      <c r="B282" s="323" t="s">
        <v>33</v>
      </c>
      <c r="C282" s="651">
        <v>15000</v>
      </c>
      <c r="D282" s="594">
        <f>D283</f>
        <v>0</v>
      </c>
      <c r="E282" s="554">
        <f t="shared" si="4"/>
        <v>0</v>
      </c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</row>
    <row r="283" spans="1:39" ht="15" customHeight="1" x14ac:dyDescent="0.2">
      <c r="A283" s="214">
        <v>323</v>
      </c>
      <c r="B283" s="324" t="s">
        <v>33</v>
      </c>
      <c r="C283" s="661">
        <v>15000</v>
      </c>
      <c r="D283" s="595">
        <v>0</v>
      </c>
      <c r="E283" s="564">
        <f t="shared" si="4"/>
        <v>0</v>
      </c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</row>
    <row r="284" spans="1:39" ht="15" customHeight="1" x14ac:dyDescent="0.2">
      <c r="A284" s="227" t="s">
        <v>312</v>
      </c>
      <c r="B284" s="334" t="s">
        <v>321</v>
      </c>
      <c r="C284" s="659">
        <v>15000</v>
      </c>
      <c r="D284" s="598">
        <f>D287</f>
        <v>13655</v>
      </c>
      <c r="E284" s="562">
        <f t="shared" si="4"/>
        <v>0.91033333333333333</v>
      </c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</row>
    <row r="285" spans="1:39" ht="19.5" customHeight="1" x14ac:dyDescent="0.2">
      <c r="A285" s="229"/>
      <c r="B285" s="336" t="s">
        <v>266</v>
      </c>
      <c r="C285" s="663"/>
      <c r="D285" s="599"/>
      <c r="E285" s="566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</row>
    <row r="286" spans="1:39" ht="13.5" customHeight="1" x14ac:dyDescent="0.2">
      <c r="A286" s="226" t="s">
        <v>90</v>
      </c>
      <c r="B286" s="332" t="s">
        <v>113</v>
      </c>
      <c r="C286" s="660"/>
      <c r="D286" s="595"/>
      <c r="E286" s="563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</row>
    <row r="287" spans="1:39" ht="12.75" customHeight="1" x14ac:dyDescent="0.2">
      <c r="A287" s="187">
        <v>3</v>
      </c>
      <c r="B287" s="301" t="s">
        <v>61</v>
      </c>
      <c r="C287" s="647">
        <v>15000</v>
      </c>
      <c r="D287" s="600">
        <f>D288</f>
        <v>13655</v>
      </c>
      <c r="E287" s="550">
        <f t="shared" si="4"/>
        <v>0.91033333333333333</v>
      </c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</row>
    <row r="288" spans="1:39" ht="12.75" customHeight="1" x14ac:dyDescent="0.2">
      <c r="A288" s="180">
        <v>32</v>
      </c>
      <c r="B288" s="302" t="s">
        <v>30</v>
      </c>
      <c r="C288" s="650">
        <v>15000</v>
      </c>
      <c r="D288" s="601">
        <f>D289</f>
        <v>13655</v>
      </c>
      <c r="E288" s="553">
        <f t="shared" si="4"/>
        <v>0.91033333333333333</v>
      </c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</row>
    <row r="289" spans="1:39" ht="27" customHeight="1" x14ac:dyDescent="0.2">
      <c r="A289" s="213">
        <v>323</v>
      </c>
      <c r="B289" s="323" t="s">
        <v>33</v>
      </c>
      <c r="C289" s="651">
        <v>15000</v>
      </c>
      <c r="D289" s="594">
        <f>D290</f>
        <v>13655</v>
      </c>
      <c r="E289" s="554">
        <f t="shared" si="4"/>
        <v>0.91033333333333333</v>
      </c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</row>
    <row r="290" spans="1:39" ht="12.75" customHeight="1" x14ac:dyDescent="0.2">
      <c r="A290" s="214">
        <v>323</v>
      </c>
      <c r="B290" s="324" t="s">
        <v>33</v>
      </c>
      <c r="C290" s="661">
        <v>15000</v>
      </c>
      <c r="D290" s="595">
        <v>13655</v>
      </c>
      <c r="E290" s="564">
        <f t="shared" si="4"/>
        <v>0.91033333333333333</v>
      </c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</row>
    <row r="291" spans="1:39" ht="11.25" customHeight="1" x14ac:dyDescent="0.2">
      <c r="A291" s="461" t="s">
        <v>328</v>
      </c>
      <c r="B291" s="334" t="s">
        <v>392</v>
      </c>
      <c r="C291" s="611">
        <v>30000</v>
      </c>
      <c r="D291" s="611">
        <f>D294</f>
        <v>29500</v>
      </c>
      <c r="E291" s="567">
        <f t="shared" si="4"/>
        <v>0.98333333333333328</v>
      </c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</row>
    <row r="292" spans="1:39" ht="15" customHeight="1" x14ac:dyDescent="0.2">
      <c r="A292" s="462"/>
      <c r="B292" s="336" t="s">
        <v>266</v>
      </c>
      <c r="C292" s="612"/>
      <c r="D292" s="612"/>
      <c r="E292" s="568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</row>
    <row r="293" spans="1:39" ht="12.75" customHeight="1" x14ac:dyDescent="0.2">
      <c r="A293" s="463" t="s">
        <v>90</v>
      </c>
      <c r="B293" s="332" t="s">
        <v>113</v>
      </c>
      <c r="C293" s="613"/>
      <c r="D293" s="613"/>
      <c r="E293" s="569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</row>
    <row r="294" spans="1:39" ht="12.75" customHeight="1" x14ac:dyDescent="0.2">
      <c r="A294" s="187">
        <v>3</v>
      </c>
      <c r="B294" s="301" t="s">
        <v>61</v>
      </c>
      <c r="C294" s="614">
        <v>30000</v>
      </c>
      <c r="D294" s="614">
        <f>D295</f>
        <v>29500</v>
      </c>
      <c r="E294" s="570">
        <f t="shared" si="4"/>
        <v>0.98333333333333328</v>
      </c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</row>
    <row r="295" spans="1:39" ht="12.75" customHeight="1" x14ac:dyDescent="0.2">
      <c r="A295" s="464">
        <v>32</v>
      </c>
      <c r="B295" s="302" t="s">
        <v>30</v>
      </c>
      <c r="C295" s="615">
        <v>30000</v>
      </c>
      <c r="D295" s="615">
        <f>D296</f>
        <v>29500</v>
      </c>
      <c r="E295" s="546">
        <f t="shared" si="4"/>
        <v>0.98333333333333328</v>
      </c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</row>
    <row r="296" spans="1:39" ht="24.75" customHeight="1" x14ac:dyDescent="0.2">
      <c r="A296" s="465">
        <v>323</v>
      </c>
      <c r="B296" s="323" t="s">
        <v>33</v>
      </c>
      <c r="C296" s="616">
        <v>30000</v>
      </c>
      <c r="D296" s="616">
        <f>D297</f>
        <v>29500</v>
      </c>
      <c r="E296" s="571">
        <f t="shared" si="4"/>
        <v>0.98333333333333328</v>
      </c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</row>
    <row r="297" spans="1:39" ht="16.5" customHeight="1" x14ac:dyDescent="0.2">
      <c r="A297" s="391">
        <v>323</v>
      </c>
      <c r="B297" s="324" t="s">
        <v>33</v>
      </c>
      <c r="C297" s="617">
        <v>30000</v>
      </c>
      <c r="D297" s="617">
        <v>29500</v>
      </c>
      <c r="E297" s="548">
        <f t="shared" si="4"/>
        <v>0.98333333333333328</v>
      </c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</row>
    <row r="298" spans="1:39" ht="33" customHeight="1" x14ac:dyDescent="0.2">
      <c r="A298" s="506" t="s">
        <v>424</v>
      </c>
      <c r="B298" s="334" t="s">
        <v>425</v>
      </c>
      <c r="C298" s="611">
        <v>40000</v>
      </c>
      <c r="D298" s="611">
        <v>0</v>
      </c>
      <c r="E298" s="567">
        <f t="shared" si="4"/>
        <v>0</v>
      </c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</row>
    <row r="299" spans="1:39" ht="15" customHeight="1" x14ac:dyDescent="0.2">
      <c r="A299" s="462"/>
      <c r="B299" s="507" t="s">
        <v>427</v>
      </c>
      <c r="C299" s="612"/>
      <c r="D299" s="612"/>
      <c r="E299" s="568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</row>
    <row r="300" spans="1:39" ht="12.75" customHeight="1" x14ac:dyDescent="0.2">
      <c r="A300" s="463" t="s">
        <v>90</v>
      </c>
      <c r="B300" s="332" t="s">
        <v>113</v>
      </c>
      <c r="C300" s="613"/>
      <c r="D300" s="613"/>
      <c r="E300" s="569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</row>
    <row r="301" spans="1:39" ht="36" customHeight="1" x14ac:dyDescent="0.2">
      <c r="A301" s="187">
        <v>4</v>
      </c>
      <c r="B301" s="301" t="s">
        <v>61</v>
      </c>
      <c r="C301" s="614">
        <v>40000</v>
      </c>
      <c r="D301" s="614">
        <v>0</v>
      </c>
      <c r="E301" s="570">
        <f t="shared" si="4"/>
        <v>0</v>
      </c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</row>
    <row r="302" spans="1:39" ht="21.75" customHeight="1" x14ac:dyDescent="0.2">
      <c r="A302" s="464">
        <v>42</v>
      </c>
      <c r="B302" s="302" t="s">
        <v>334</v>
      </c>
      <c r="C302" s="615">
        <v>40000</v>
      </c>
      <c r="D302" s="615">
        <v>0</v>
      </c>
      <c r="E302" s="546">
        <f t="shared" si="4"/>
        <v>0</v>
      </c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</row>
    <row r="303" spans="1:39" ht="15" customHeight="1" x14ac:dyDescent="0.2">
      <c r="A303" s="465">
        <v>422</v>
      </c>
      <c r="B303" s="323" t="s">
        <v>426</v>
      </c>
      <c r="C303" s="616">
        <v>40000</v>
      </c>
      <c r="D303" s="616">
        <v>0</v>
      </c>
      <c r="E303" s="571">
        <f t="shared" si="4"/>
        <v>0</v>
      </c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</row>
    <row r="304" spans="1:39" ht="12.75" customHeight="1" x14ac:dyDescent="0.2">
      <c r="A304" s="391">
        <v>422</v>
      </c>
      <c r="B304" s="324" t="s">
        <v>426</v>
      </c>
      <c r="C304" s="617">
        <v>40000</v>
      </c>
      <c r="D304" s="617">
        <v>0</v>
      </c>
      <c r="E304" s="548">
        <f t="shared" si="4"/>
        <v>0</v>
      </c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71"/>
    </row>
    <row r="305" spans="1:39" ht="29.25" customHeight="1" x14ac:dyDescent="0.2">
      <c r="A305" s="506" t="s">
        <v>430</v>
      </c>
      <c r="B305" s="334" t="s">
        <v>428</v>
      </c>
      <c r="C305" s="611">
        <v>0</v>
      </c>
      <c r="D305" s="611">
        <v>0</v>
      </c>
      <c r="E305" s="567">
        <v>0</v>
      </c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</row>
    <row r="306" spans="1:39" ht="12.75" customHeight="1" x14ac:dyDescent="0.2">
      <c r="A306" s="462"/>
      <c r="B306" s="287" t="s">
        <v>132</v>
      </c>
      <c r="C306" s="612"/>
      <c r="D306" s="612"/>
      <c r="E306" s="568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</row>
    <row r="307" spans="1:39" ht="12.75" customHeight="1" x14ac:dyDescent="0.2">
      <c r="A307" s="463" t="s">
        <v>90</v>
      </c>
      <c r="B307" s="332" t="s">
        <v>113</v>
      </c>
      <c r="C307" s="613"/>
      <c r="D307" s="613"/>
      <c r="E307" s="569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</row>
    <row r="308" spans="1:39" ht="24" customHeight="1" x14ac:dyDescent="0.2">
      <c r="A308" s="187">
        <v>4</v>
      </c>
      <c r="B308" s="320" t="s">
        <v>120</v>
      </c>
      <c r="C308" s="614">
        <v>0</v>
      </c>
      <c r="D308" s="614">
        <v>0</v>
      </c>
      <c r="E308" s="570">
        <v>0</v>
      </c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</row>
    <row r="309" spans="1:39" ht="15" customHeight="1" x14ac:dyDescent="0.2">
      <c r="A309" s="464">
        <v>42</v>
      </c>
      <c r="B309" s="302" t="s">
        <v>334</v>
      </c>
      <c r="C309" s="615">
        <v>0</v>
      </c>
      <c r="D309" s="615">
        <v>0</v>
      </c>
      <c r="E309" s="546">
        <v>0</v>
      </c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</row>
    <row r="310" spans="1:39" x14ac:dyDescent="0.2">
      <c r="A310" s="465">
        <v>422</v>
      </c>
      <c r="B310" s="323" t="s">
        <v>42</v>
      </c>
      <c r="C310" s="616">
        <v>0</v>
      </c>
      <c r="D310" s="616">
        <v>0</v>
      </c>
      <c r="E310" s="571">
        <v>0</v>
      </c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</row>
    <row r="311" spans="1:39" ht="16.5" customHeight="1" x14ac:dyDescent="0.2">
      <c r="A311" s="391">
        <v>421</v>
      </c>
      <c r="B311" s="300" t="s">
        <v>429</v>
      </c>
      <c r="C311" s="617">
        <v>0</v>
      </c>
      <c r="D311" s="617">
        <v>0</v>
      </c>
      <c r="E311" s="548">
        <v>0</v>
      </c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</row>
    <row r="312" spans="1:39" ht="12.75" customHeight="1" x14ac:dyDescent="0.2">
      <c r="A312" s="230"/>
      <c r="B312" s="337" t="s">
        <v>99</v>
      </c>
      <c r="C312" s="654"/>
      <c r="D312" s="609"/>
      <c r="E312" s="557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</row>
    <row r="313" spans="1:39" ht="12.75" customHeight="1" x14ac:dyDescent="0.2">
      <c r="A313" s="490" t="s">
        <v>271</v>
      </c>
      <c r="B313" s="338"/>
      <c r="C313" s="649">
        <v>435000</v>
      </c>
      <c r="D313" s="608">
        <f>D314+D321</f>
        <v>226776.46</v>
      </c>
      <c r="E313" s="552">
        <f t="shared" si="4"/>
        <v>0.52132519540229882</v>
      </c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1"/>
    </row>
    <row r="314" spans="1:39" ht="12.75" customHeight="1" x14ac:dyDescent="0.2">
      <c r="A314" s="233" t="s">
        <v>393</v>
      </c>
      <c r="B314" s="81" t="s">
        <v>188</v>
      </c>
      <c r="C314" s="627">
        <v>35000</v>
      </c>
      <c r="D314" s="598">
        <f>D317</f>
        <v>16800</v>
      </c>
      <c r="E314" s="529">
        <f t="shared" si="4"/>
        <v>0.48</v>
      </c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</row>
    <row r="315" spans="1:39" ht="12.75" customHeight="1" x14ac:dyDescent="0.2">
      <c r="A315" s="231"/>
      <c r="B315" s="339" t="s">
        <v>264</v>
      </c>
      <c r="C315" s="627"/>
      <c r="D315" s="599"/>
      <c r="E315" s="529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</row>
    <row r="316" spans="1:39" ht="12.75" customHeight="1" x14ac:dyDescent="0.2">
      <c r="A316" s="491" t="s">
        <v>96</v>
      </c>
      <c r="B316" s="174" t="s">
        <v>113</v>
      </c>
      <c r="C316" s="628"/>
      <c r="D316" s="595"/>
      <c r="E316" s="530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</row>
    <row r="317" spans="1:39" ht="14.25" customHeight="1" x14ac:dyDescent="0.2">
      <c r="A317" s="232">
        <v>3</v>
      </c>
      <c r="B317" s="340" t="s">
        <v>61</v>
      </c>
      <c r="C317" s="629">
        <v>35000</v>
      </c>
      <c r="D317" s="600">
        <f>D318</f>
        <v>16800</v>
      </c>
      <c r="E317" s="531">
        <f t="shared" si="4"/>
        <v>0.48</v>
      </c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</row>
    <row r="318" spans="1:39" ht="16.5" customHeight="1" x14ac:dyDescent="0.2">
      <c r="A318" s="180">
        <v>32</v>
      </c>
      <c r="B318" s="302" t="s">
        <v>30</v>
      </c>
      <c r="C318" s="630">
        <v>35000</v>
      </c>
      <c r="D318" s="601">
        <f>D319</f>
        <v>16800</v>
      </c>
      <c r="E318" s="532">
        <f t="shared" si="4"/>
        <v>0.48</v>
      </c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1"/>
    </row>
    <row r="319" spans="1:39" ht="12.75" customHeight="1" x14ac:dyDescent="0.2">
      <c r="A319" s="213">
        <v>323</v>
      </c>
      <c r="B319" s="323" t="s">
        <v>33</v>
      </c>
      <c r="C319" s="648">
        <v>35000</v>
      </c>
      <c r="D319" s="594">
        <f>D320</f>
        <v>16800</v>
      </c>
      <c r="E319" s="551">
        <f t="shared" si="4"/>
        <v>0.48</v>
      </c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1"/>
    </row>
    <row r="320" spans="1:39" ht="12.75" customHeight="1" x14ac:dyDescent="0.2">
      <c r="A320" s="214">
        <v>323</v>
      </c>
      <c r="B320" s="324" t="s">
        <v>33</v>
      </c>
      <c r="C320" s="628">
        <v>35000</v>
      </c>
      <c r="D320" s="595">
        <v>16800</v>
      </c>
      <c r="E320" s="530">
        <f t="shared" si="4"/>
        <v>0.48</v>
      </c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1"/>
    </row>
    <row r="321" spans="1:39" ht="12.75" customHeight="1" x14ac:dyDescent="0.2">
      <c r="A321" s="227" t="s">
        <v>394</v>
      </c>
      <c r="B321" s="334" t="s">
        <v>189</v>
      </c>
      <c r="C321" s="659">
        <v>400000</v>
      </c>
      <c r="D321" s="598">
        <f>D324</f>
        <v>209976.46</v>
      </c>
      <c r="E321" s="562">
        <f t="shared" si="4"/>
        <v>0.52494114999999997</v>
      </c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</row>
    <row r="322" spans="1:39" ht="14.25" customHeight="1" x14ac:dyDescent="0.2">
      <c r="A322" s="234"/>
      <c r="B322" s="341" t="s">
        <v>265</v>
      </c>
      <c r="C322" s="659"/>
      <c r="D322" s="599"/>
      <c r="E322" s="562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</row>
    <row r="323" spans="1:39" ht="12.75" customHeight="1" x14ac:dyDescent="0.2">
      <c r="A323" s="235" t="s">
        <v>90</v>
      </c>
      <c r="B323" s="342" t="s">
        <v>113</v>
      </c>
      <c r="C323" s="660"/>
      <c r="D323" s="595"/>
      <c r="E323" s="563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</row>
    <row r="324" spans="1:39" ht="21.75" customHeight="1" x14ac:dyDescent="0.2">
      <c r="A324" s="232">
        <v>3</v>
      </c>
      <c r="B324" s="340" t="s">
        <v>61</v>
      </c>
      <c r="C324" s="629">
        <v>400000</v>
      </c>
      <c r="D324" s="600">
        <f>D325</f>
        <v>209976.46</v>
      </c>
      <c r="E324" s="531">
        <f t="shared" ref="E324:E387" si="5">D324/C324</f>
        <v>0.52494114999999997</v>
      </c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</row>
    <row r="325" spans="1:39" ht="15" customHeight="1" x14ac:dyDescent="0.2">
      <c r="A325" s="216">
        <v>38</v>
      </c>
      <c r="B325" s="302" t="s">
        <v>38</v>
      </c>
      <c r="C325" s="650">
        <v>400000</v>
      </c>
      <c r="D325" s="601">
        <f>D326</f>
        <v>209976.46</v>
      </c>
      <c r="E325" s="553">
        <f t="shared" si="5"/>
        <v>0.52494114999999997</v>
      </c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71"/>
    </row>
    <row r="326" spans="1:39" ht="12.75" customHeight="1" x14ac:dyDescent="0.2">
      <c r="A326" s="213">
        <v>383</v>
      </c>
      <c r="B326" s="323" t="s">
        <v>107</v>
      </c>
      <c r="C326" s="651">
        <v>400000</v>
      </c>
      <c r="D326" s="594">
        <f>D327</f>
        <v>209976.46</v>
      </c>
      <c r="E326" s="554">
        <f t="shared" si="5"/>
        <v>0.52494114999999997</v>
      </c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71"/>
    </row>
    <row r="327" spans="1:39" ht="12.75" customHeight="1" x14ac:dyDescent="0.2">
      <c r="A327" s="214">
        <v>383</v>
      </c>
      <c r="B327" s="324" t="s">
        <v>107</v>
      </c>
      <c r="C327" s="661">
        <v>400000</v>
      </c>
      <c r="D327" s="595">
        <v>209976.46</v>
      </c>
      <c r="E327" s="564">
        <f t="shared" si="5"/>
        <v>0.52494114999999997</v>
      </c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1"/>
    </row>
    <row r="328" spans="1:39" ht="27.75" customHeight="1" x14ac:dyDescent="0.2">
      <c r="A328" s="809" t="s">
        <v>238</v>
      </c>
      <c r="B328" s="810"/>
      <c r="C328" s="649">
        <v>77800</v>
      </c>
      <c r="D328" s="608">
        <f>D329+D337</f>
        <v>7800</v>
      </c>
      <c r="E328" s="552">
        <f t="shared" si="5"/>
        <v>0.10025706940874037</v>
      </c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</row>
    <row r="329" spans="1:39" ht="12.75" customHeight="1" x14ac:dyDescent="0.2">
      <c r="A329" s="210" t="s">
        <v>252</v>
      </c>
      <c r="B329" s="322" t="s">
        <v>281</v>
      </c>
      <c r="C329" s="627">
        <v>70000</v>
      </c>
      <c r="D329" s="598">
        <f>D332</f>
        <v>0</v>
      </c>
      <c r="E329" s="529">
        <f t="shared" si="5"/>
        <v>0</v>
      </c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</row>
    <row r="330" spans="1:39" ht="12.75" customHeight="1" x14ac:dyDescent="0.2">
      <c r="A330" s="231"/>
      <c r="B330" s="339" t="s">
        <v>264</v>
      </c>
      <c r="C330" s="627"/>
      <c r="D330" s="599"/>
      <c r="E330" s="529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</row>
    <row r="331" spans="1:39" ht="24" customHeight="1" x14ac:dyDescent="0.2">
      <c r="A331" s="236" t="s">
        <v>96</v>
      </c>
      <c r="B331" s="175" t="s">
        <v>113</v>
      </c>
      <c r="C331" s="628"/>
      <c r="D331" s="595"/>
      <c r="E331" s="530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</row>
    <row r="332" spans="1:39" ht="27" customHeight="1" x14ac:dyDescent="0.2">
      <c r="A332" s="232">
        <v>3</v>
      </c>
      <c r="B332" s="340" t="s">
        <v>61</v>
      </c>
      <c r="C332" s="629">
        <v>70000</v>
      </c>
      <c r="D332" s="600">
        <f>D333</f>
        <v>0</v>
      </c>
      <c r="E332" s="531">
        <f t="shared" si="5"/>
        <v>0</v>
      </c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</row>
    <row r="333" spans="1:39" ht="12.75" customHeight="1" x14ac:dyDescent="0.2">
      <c r="A333" s="180">
        <v>35</v>
      </c>
      <c r="B333" s="302" t="s">
        <v>283</v>
      </c>
      <c r="C333" s="630">
        <v>70000</v>
      </c>
      <c r="D333" s="601">
        <f>D334</f>
        <v>0</v>
      </c>
      <c r="E333" s="532">
        <f t="shared" si="5"/>
        <v>0</v>
      </c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</row>
    <row r="334" spans="1:39" ht="12.75" customHeight="1" x14ac:dyDescent="0.2">
      <c r="A334" s="237">
        <v>351</v>
      </c>
      <c r="B334" s="307" t="s">
        <v>284</v>
      </c>
      <c r="C334" s="648">
        <v>70000</v>
      </c>
      <c r="D334" s="594">
        <f>D335+D336</f>
        <v>0</v>
      </c>
      <c r="E334" s="551">
        <f t="shared" si="5"/>
        <v>0</v>
      </c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</row>
    <row r="335" spans="1:39" ht="12.75" customHeight="1" x14ac:dyDescent="0.2">
      <c r="A335" s="238">
        <v>351</v>
      </c>
      <c r="B335" s="305" t="s">
        <v>282</v>
      </c>
      <c r="C335" s="633">
        <v>30000</v>
      </c>
      <c r="D335" s="595">
        <v>0</v>
      </c>
      <c r="E335" s="534">
        <f t="shared" si="5"/>
        <v>0</v>
      </c>
      <c r="F335" s="71"/>
      <c r="G335" s="71"/>
      <c r="H335" s="33"/>
    </row>
    <row r="336" spans="1:39" ht="12.75" customHeight="1" x14ac:dyDescent="0.2">
      <c r="A336" s="238">
        <v>351</v>
      </c>
      <c r="B336" s="305" t="s">
        <v>285</v>
      </c>
      <c r="C336" s="633">
        <v>40000</v>
      </c>
      <c r="D336" s="595">
        <v>0</v>
      </c>
      <c r="E336" s="534">
        <f t="shared" si="5"/>
        <v>0</v>
      </c>
      <c r="F336" s="71"/>
      <c r="G336" s="71"/>
      <c r="H336" s="33"/>
    </row>
    <row r="337" spans="1:8" ht="25.5" customHeight="1" x14ac:dyDescent="0.2">
      <c r="A337" s="210" t="s">
        <v>445</v>
      </c>
      <c r="B337" s="322" t="s">
        <v>443</v>
      </c>
      <c r="C337" s="627">
        <v>7800</v>
      </c>
      <c r="D337" s="598">
        <f>D340</f>
        <v>7800</v>
      </c>
      <c r="E337" s="529">
        <f t="shared" si="5"/>
        <v>1</v>
      </c>
      <c r="F337" s="71"/>
      <c r="G337" s="71"/>
      <c r="H337" s="33"/>
    </row>
    <row r="338" spans="1:8" ht="27" customHeight="1" x14ac:dyDescent="0.2">
      <c r="A338" s="231"/>
      <c r="B338" s="339" t="s">
        <v>264</v>
      </c>
      <c r="C338" s="627"/>
      <c r="D338" s="599"/>
      <c r="E338" s="529"/>
      <c r="F338" s="71"/>
      <c r="G338" s="71"/>
      <c r="H338" s="33"/>
    </row>
    <row r="339" spans="1:8" ht="12.75" customHeight="1" x14ac:dyDescent="0.2">
      <c r="A339" s="236" t="s">
        <v>96</v>
      </c>
      <c r="B339" s="175" t="s">
        <v>113</v>
      </c>
      <c r="C339" s="628"/>
      <c r="D339" s="595"/>
      <c r="E339" s="530"/>
      <c r="F339" s="71"/>
      <c r="G339" s="71"/>
      <c r="H339" s="33"/>
    </row>
    <row r="340" spans="1:8" ht="12.75" customHeight="1" x14ac:dyDescent="0.2">
      <c r="A340" s="232">
        <v>3</v>
      </c>
      <c r="B340" s="340" t="s">
        <v>61</v>
      </c>
      <c r="C340" s="629">
        <v>7800</v>
      </c>
      <c r="D340" s="600">
        <f>D341</f>
        <v>7800</v>
      </c>
      <c r="E340" s="531">
        <f t="shared" si="5"/>
        <v>1</v>
      </c>
      <c r="F340" s="71"/>
      <c r="G340" s="71"/>
      <c r="H340" s="33"/>
    </row>
    <row r="341" spans="1:8" ht="12.75" customHeight="1" x14ac:dyDescent="0.2">
      <c r="A341" s="180">
        <v>38</v>
      </c>
      <c r="B341" s="302" t="s">
        <v>38</v>
      </c>
      <c r="C341" s="630">
        <v>7800</v>
      </c>
      <c r="D341" s="601">
        <f>D342</f>
        <v>7800</v>
      </c>
      <c r="E341" s="532">
        <f t="shared" si="5"/>
        <v>1</v>
      </c>
      <c r="F341" s="71"/>
      <c r="G341" s="71"/>
      <c r="H341" s="33"/>
    </row>
    <row r="342" spans="1:8" ht="31.5" customHeight="1" x14ac:dyDescent="0.2">
      <c r="A342" s="237">
        <v>386</v>
      </c>
      <c r="B342" s="307" t="s">
        <v>444</v>
      </c>
      <c r="C342" s="648">
        <v>7800</v>
      </c>
      <c r="D342" s="594">
        <f>D343</f>
        <v>7800</v>
      </c>
      <c r="E342" s="551">
        <f t="shared" si="5"/>
        <v>1</v>
      </c>
      <c r="F342" s="71"/>
      <c r="G342" s="71"/>
      <c r="H342" s="33"/>
    </row>
    <row r="343" spans="1:8" ht="12.75" customHeight="1" x14ac:dyDescent="0.2">
      <c r="A343" s="238">
        <v>386</v>
      </c>
      <c r="B343" s="305" t="s">
        <v>446</v>
      </c>
      <c r="C343" s="633">
        <v>7800</v>
      </c>
      <c r="D343" s="595">
        <v>7800</v>
      </c>
      <c r="E343" s="534">
        <f t="shared" si="5"/>
        <v>1</v>
      </c>
      <c r="F343" s="71"/>
      <c r="G343" s="71"/>
      <c r="H343" s="33"/>
    </row>
    <row r="344" spans="1:8" ht="12.75" customHeight="1" x14ac:dyDescent="0.2">
      <c r="A344" s="239"/>
      <c r="B344" s="343" t="s">
        <v>235</v>
      </c>
      <c r="C344" s="664"/>
      <c r="D344" s="609"/>
      <c r="E344" s="572"/>
      <c r="F344" s="71"/>
      <c r="G344" s="71"/>
      <c r="H344" s="33"/>
    </row>
    <row r="345" spans="1:8" ht="12.75" customHeight="1" x14ac:dyDescent="0.2">
      <c r="A345" s="805" t="s">
        <v>242</v>
      </c>
      <c r="B345" s="806"/>
      <c r="C345" s="665">
        <v>376500</v>
      </c>
      <c r="D345" s="608">
        <f>D346+D355+D362+D372+D379+D387</f>
        <v>317634.53000000003</v>
      </c>
      <c r="E345" s="573">
        <f t="shared" si="5"/>
        <v>0.84365081009296161</v>
      </c>
      <c r="F345" s="71"/>
      <c r="G345" s="71"/>
      <c r="H345" s="33"/>
    </row>
    <row r="346" spans="1:8" ht="20.100000000000001" customHeight="1" x14ac:dyDescent="0.2">
      <c r="A346" s="240" t="s">
        <v>253</v>
      </c>
      <c r="B346" s="163" t="s">
        <v>192</v>
      </c>
      <c r="C346" s="666">
        <v>75000</v>
      </c>
      <c r="D346" s="598">
        <f>D350</f>
        <v>74665</v>
      </c>
      <c r="E346" s="574">
        <f t="shared" si="5"/>
        <v>0.99553333333333338</v>
      </c>
      <c r="F346" s="71"/>
      <c r="G346" s="71"/>
      <c r="H346" s="33"/>
    </row>
    <row r="347" spans="1:8" ht="24" customHeight="1" x14ac:dyDescent="0.2">
      <c r="A347" s="241"/>
      <c r="B347" s="164" t="s">
        <v>193</v>
      </c>
      <c r="C347" s="659"/>
      <c r="D347" s="598"/>
      <c r="E347" s="562"/>
      <c r="F347" s="71"/>
      <c r="G347" s="71"/>
      <c r="H347" s="33"/>
    </row>
    <row r="348" spans="1:8" ht="15" customHeight="1" x14ac:dyDescent="0.2">
      <c r="A348" s="242"/>
      <c r="B348" s="331" t="s">
        <v>263</v>
      </c>
      <c r="C348" s="659"/>
      <c r="D348" s="599"/>
      <c r="E348" s="562"/>
      <c r="F348" s="71"/>
      <c r="G348" s="71"/>
      <c r="H348" s="33"/>
    </row>
    <row r="349" spans="1:8" ht="12.75" customHeight="1" x14ac:dyDescent="0.2">
      <c r="A349" s="243" t="s">
        <v>95</v>
      </c>
      <c r="B349" s="335" t="s">
        <v>113</v>
      </c>
      <c r="C349" s="660"/>
      <c r="D349" s="595"/>
      <c r="E349" s="563"/>
      <c r="F349" s="71"/>
      <c r="G349" s="71"/>
      <c r="H349" s="33"/>
    </row>
    <row r="350" spans="1:8" ht="12.75" customHeight="1" x14ac:dyDescent="0.2">
      <c r="A350" s="179">
        <v>3</v>
      </c>
      <c r="B350" s="301" t="s">
        <v>61</v>
      </c>
      <c r="C350" s="647">
        <v>75000</v>
      </c>
      <c r="D350" s="600">
        <f>D351</f>
        <v>74665</v>
      </c>
      <c r="E350" s="550">
        <f t="shared" si="5"/>
        <v>0.99553333333333338</v>
      </c>
      <c r="F350" s="71"/>
      <c r="G350" s="71"/>
      <c r="H350" s="33"/>
    </row>
    <row r="351" spans="1:8" ht="12.75" customHeight="1" x14ac:dyDescent="0.2">
      <c r="A351" s="180">
        <v>38</v>
      </c>
      <c r="B351" s="302" t="s">
        <v>38</v>
      </c>
      <c r="C351" s="650">
        <v>75000</v>
      </c>
      <c r="D351" s="601">
        <f>D352</f>
        <v>74665</v>
      </c>
      <c r="E351" s="553">
        <f t="shared" si="5"/>
        <v>0.99553333333333338</v>
      </c>
      <c r="F351" s="71"/>
      <c r="G351" s="71"/>
      <c r="H351" s="33"/>
    </row>
    <row r="352" spans="1:8" ht="13.5" customHeight="1" x14ac:dyDescent="0.2">
      <c r="A352" s="213">
        <v>381</v>
      </c>
      <c r="B352" s="344" t="s">
        <v>108</v>
      </c>
      <c r="C352" s="651">
        <v>75000</v>
      </c>
      <c r="D352" s="594">
        <f>D353</f>
        <v>74665</v>
      </c>
      <c r="E352" s="554">
        <f t="shared" si="5"/>
        <v>0.99553333333333338</v>
      </c>
      <c r="F352" s="71"/>
      <c r="G352" s="71"/>
      <c r="H352" s="33"/>
    </row>
    <row r="353" spans="1:8" ht="12.75" customHeight="1" x14ac:dyDescent="0.2">
      <c r="A353" s="214">
        <v>381</v>
      </c>
      <c r="B353" s="345" t="s">
        <v>108</v>
      </c>
      <c r="C353" s="661">
        <v>75000</v>
      </c>
      <c r="D353" s="595">
        <v>74665</v>
      </c>
      <c r="E353" s="564">
        <f t="shared" si="5"/>
        <v>0.99553333333333338</v>
      </c>
      <c r="F353" s="71"/>
      <c r="G353" s="71"/>
      <c r="H353" s="33"/>
    </row>
    <row r="354" spans="1:8" ht="23.25" customHeight="1" x14ac:dyDescent="0.2">
      <c r="A354" s="240" t="s">
        <v>342</v>
      </c>
      <c r="B354" s="163" t="s">
        <v>343</v>
      </c>
      <c r="C354" s="666"/>
      <c r="D354" s="599"/>
      <c r="E354" s="574"/>
      <c r="F354" s="71"/>
      <c r="G354" s="71"/>
      <c r="H354" s="33"/>
    </row>
    <row r="355" spans="1:8" ht="20.100000000000001" customHeight="1" x14ac:dyDescent="0.2">
      <c r="A355" s="241"/>
      <c r="B355" s="164" t="s">
        <v>193</v>
      </c>
      <c r="C355" s="659">
        <v>65000</v>
      </c>
      <c r="D355" s="598">
        <f>D358</f>
        <v>53738.31</v>
      </c>
      <c r="E355" s="562">
        <f t="shared" si="5"/>
        <v>0.82674323076923073</v>
      </c>
      <c r="F355" s="71"/>
      <c r="G355" s="71"/>
      <c r="H355" s="33"/>
    </row>
    <row r="356" spans="1:8" ht="15" customHeight="1" x14ac:dyDescent="0.2">
      <c r="A356" s="242"/>
      <c r="B356" s="331" t="s">
        <v>263</v>
      </c>
      <c r="C356" s="659"/>
      <c r="D356" s="599"/>
      <c r="E356" s="562"/>
      <c r="F356" s="71"/>
      <c r="G356" s="71"/>
      <c r="H356" s="33"/>
    </row>
    <row r="357" spans="1:8" ht="15" customHeight="1" x14ac:dyDescent="0.2">
      <c r="A357" s="243" t="s">
        <v>95</v>
      </c>
      <c r="B357" s="335" t="s">
        <v>113</v>
      </c>
      <c r="C357" s="660"/>
      <c r="D357" s="595"/>
      <c r="E357" s="563"/>
      <c r="F357" s="71"/>
      <c r="G357" s="71"/>
      <c r="H357" s="33"/>
    </row>
    <row r="358" spans="1:8" ht="12.75" customHeight="1" x14ac:dyDescent="0.2">
      <c r="A358" s="179">
        <v>3</v>
      </c>
      <c r="B358" s="301" t="s">
        <v>61</v>
      </c>
      <c r="C358" s="647">
        <v>65000</v>
      </c>
      <c r="D358" s="600">
        <f>D359</f>
        <v>53738.31</v>
      </c>
      <c r="E358" s="550">
        <f t="shared" si="5"/>
        <v>0.82674323076923073</v>
      </c>
      <c r="F358" s="71"/>
      <c r="G358" s="71"/>
      <c r="H358" s="33"/>
    </row>
    <row r="359" spans="1:8" ht="24.75" customHeight="1" x14ac:dyDescent="0.2">
      <c r="A359" s="180">
        <v>38</v>
      </c>
      <c r="B359" s="302" t="s">
        <v>38</v>
      </c>
      <c r="C359" s="650">
        <v>65000</v>
      </c>
      <c r="D359" s="601">
        <f>D360</f>
        <v>53738.31</v>
      </c>
      <c r="E359" s="553">
        <f t="shared" si="5"/>
        <v>0.82674323076923073</v>
      </c>
      <c r="F359" s="71"/>
      <c r="G359" s="71"/>
      <c r="H359" s="33"/>
    </row>
    <row r="360" spans="1:8" ht="12.75" customHeight="1" x14ac:dyDescent="0.2">
      <c r="A360" s="213">
        <v>381</v>
      </c>
      <c r="B360" s="344" t="s">
        <v>108</v>
      </c>
      <c r="C360" s="651">
        <v>65000</v>
      </c>
      <c r="D360" s="594">
        <f>D361</f>
        <v>53738.31</v>
      </c>
      <c r="E360" s="554">
        <f t="shared" si="5"/>
        <v>0.82674323076923073</v>
      </c>
      <c r="F360" s="71"/>
      <c r="G360" s="71"/>
      <c r="H360" s="33"/>
    </row>
    <row r="361" spans="1:8" ht="12.75" customHeight="1" x14ac:dyDescent="0.2">
      <c r="A361" s="214">
        <v>381</v>
      </c>
      <c r="B361" s="345" t="s">
        <v>108</v>
      </c>
      <c r="C361" s="661">
        <v>65000</v>
      </c>
      <c r="D361" s="595">
        <v>53738.31</v>
      </c>
      <c r="E361" s="564">
        <f t="shared" si="5"/>
        <v>0.82674323076923073</v>
      </c>
      <c r="F361" s="71"/>
      <c r="G361" s="71"/>
      <c r="H361" s="33"/>
    </row>
    <row r="362" spans="1:8" ht="12.75" customHeight="1" x14ac:dyDescent="0.2">
      <c r="A362" s="244" t="s">
        <v>401</v>
      </c>
      <c r="B362" s="163" t="s">
        <v>414</v>
      </c>
      <c r="C362" s="659">
        <v>21500</v>
      </c>
      <c r="D362" s="598">
        <f>D366</f>
        <v>5000</v>
      </c>
      <c r="E362" s="562">
        <f t="shared" si="5"/>
        <v>0.23255813953488372</v>
      </c>
      <c r="F362" s="71"/>
      <c r="G362" s="71"/>
      <c r="H362" s="33"/>
    </row>
    <row r="363" spans="1:8" ht="15" customHeight="1" x14ac:dyDescent="0.2">
      <c r="A363" s="245" t="s">
        <v>102</v>
      </c>
      <c r="B363" s="165" t="s">
        <v>70</v>
      </c>
      <c r="C363" s="659"/>
      <c r="D363" s="598"/>
      <c r="E363" s="562"/>
      <c r="F363" s="71"/>
      <c r="G363" s="71"/>
      <c r="H363" s="33"/>
    </row>
    <row r="364" spans="1:8" ht="15" customHeight="1" x14ac:dyDescent="0.2">
      <c r="A364" s="246"/>
      <c r="B364" s="165" t="s">
        <v>263</v>
      </c>
      <c r="C364" s="659"/>
      <c r="D364" s="599"/>
      <c r="E364" s="562"/>
      <c r="F364" s="71"/>
      <c r="G364" s="71"/>
      <c r="H364" s="33"/>
    </row>
    <row r="365" spans="1:8" ht="25.5" customHeight="1" x14ac:dyDescent="0.2">
      <c r="A365" s="247" t="s">
        <v>95</v>
      </c>
      <c r="B365" s="346" t="s">
        <v>113</v>
      </c>
      <c r="C365" s="667"/>
      <c r="D365" s="595"/>
      <c r="E365" s="575"/>
      <c r="F365" s="71"/>
      <c r="G365" s="71"/>
      <c r="H365" s="33"/>
    </row>
    <row r="366" spans="1:8" ht="13.5" customHeight="1" x14ac:dyDescent="0.2">
      <c r="A366" s="179">
        <v>3</v>
      </c>
      <c r="B366" s="301" t="s">
        <v>61</v>
      </c>
      <c r="C366" s="647">
        <v>21500</v>
      </c>
      <c r="D366" s="600">
        <f>D367</f>
        <v>5000</v>
      </c>
      <c r="E366" s="550">
        <f t="shared" si="5"/>
        <v>0.23255813953488372</v>
      </c>
      <c r="F366" s="71"/>
      <c r="G366" s="71"/>
      <c r="H366" s="33"/>
    </row>
    <row r="367" spans="1:8" ht="12.75" customHeight="1" x14ac:dyDescent="0.2">
      <c r="A367" s="180">
        <v>38</v>
      </c>
      <c r="B367" s="302" t="s">
        <v>38</v>
      </c>
      <c r="C367" s="650">
        <v>21500</v>
      </c>
      <c r="D367" s="601">
        <f>D368</f>
        <v>5000</v>
      </c>
      <c r="E367" s="553">
        <f t="shared" si="5"/>
        <v>0.23255813953488372</v>
      </c>
      <c r="F367" s="71"/>
      <c r="G367" s="71"/>
      <c r="H367" s="33"/>
    </row>
    <row r="368" spans="1:8" ht="12.75" customHeight="1" x14ac:dyDescent="0.2">
      <c r="A368" s="248">
        <v>381</v>
      </c>
      <c r="B368" s="347" t="s">
        <v>255</v>
      </c>
      <c r="C368" s="651">
        <v>21500</v>
      </c>
      <c r="D368" s="594">
        <f>D369+D370+D371</f>
        <v>5000</v>
      </c>
      <c r="E368" s="554">
        <f t="shared" si="5"/>
        <v>0.23255813953488372</v>
      </c>
      <c r="F368" s="71"/>
      <c r="G368" s="71"/>
      <c r="H368" s="33"/>
    </row>
    <row r="369" spans="1:8" ht="12.75" customHeight="1" x14ac:dyDescent="0.2">
      <c r="A369" s="249">
        <v>381</v>
      </c>
      <c r="B369" s="335" t="s">
        <v>415</v>
      </c>
      <c r="C369" s="660">
        <v>10000</v>
      </c>
      <c r="D369" s="595">
        <v>0</v>
      </c>
      <c r="E369" s="563">
        <f t="shared" si="5"/>
        <v>0</v>
      </c>
      <c r="F369" s="71"/>
      <c r="G369" s="71"/>
      <c r="H369" s="33"/>
    </row>
    <row r="370" spans="1:8" ht="15" customHeight="1" x14ac:dyDescent="0.2">
      <c r="A370" s="249">
        <v>381</v>
      </c>
      <c r="B370" s="335" t="s">
        <v>416</v>
      </c>
      <c r="C370" s="660">
        <v>1500</v>
      </c>
      <c r="D370" s="595">
        <v>0</v>
      </c>
      <c r="E370" s="563">
        <f t="shared" si="5"/>
        <v>0</v>
      </c>
      <c r="F370" s="71"/>
      <c r="G370" s="71"/>
      <c r="H370" s="33"/>
    </row>
    <row r="371" spans="1:8" ht="15" customHeight="1" x14ac:dyDescent="0.2">
      <c r="A371" s="249">
        <v>381</v>
      </c>
      <c r="B371" s="335" t="s">
        <v>417</v>
      </c>
      <c r="C371" s="660">
        <v>10000</v>
      </c>
      <c r="D371" s="595">
        <v>5000</v>
      </c>
      <c r="E371" s="563">
        <f t="shared" si="5"/>
        <v>0.5</v>
      </c>
      <c r="F371" s="71"/>
      <c r="G371" s="71"/>
      <c r="H371" s="33"/>
    </row>
    <row r="372" spans="1:8" ht="33" customHeight="1" x14ac:dyDescent="0.2">
      <c r="A372" s="227" t="s">
        <v>404</v>
      </c>
      <c r="B372" s="136" t="s">
        <v>224</v>
      </c>
      <c r="C372" s="659">
        <v>100000</v>
      </c>
      <c r="D372" s="598">
        <f>D375</f>
        <v>91200</v>
      </c>
      <c r="E372" s="562">
        <f t="shared" si="5"/>
        <v>0.91200000000000003</v>
      </c>
      <c r="F372" s="71"/>
      <c r="G372" s="71"/>
      <c r="H372" s="33"/>
    </row>
    <row r="373" spans="1:8" ht="12.75" customHeight="1" x14ac:dyDescent="0.2">
      <c r="A373" s="225"/>
      <c r="B373" s="348" t="s">
        <v>263</v>
      </c>
      <c r="C373" s="659"/>
      <c r="D373" s="599"/>
      <c r="E373" s="562"/>
      <c r="F373" s="71"/>
      <c r="G373" s="71"/>
      <c r="H373" s="33"/>
    </row>
    <row r="374" spans="1:8" ht="12.75" customHeight="1" x14ac:dyDescent="0.2">
      <c r="A374" s="228" t="s">
        <v>95</v>
      </c>
      <c r="B374" s="349" t="s">
        <v>113</v>
      </c>
      <c r="C374" s="667"/>
      <c r="D374" s="595"/>
      <c r="E374" s="575"/>
      <c r="F374" s="71"/>
      <c r="G374" s="71"/>
      <c r="H374" s="33"/>
    </row>
    <row r="375" spans="1:8" ht="12.75" customHeight="1" x14ac:dyDescent="0.2">
      <c r="A375" s="179">
        <v>3</v>
      </c>
      <c r="B375" s="301" t="s">
        <v>61</v>
      </c>
      <c r="C375" s="647">
        <v>100000</v>
      </c>
      <c r="D375" s="600">
        <f>D376</f>
        <v>91200</v>
      </c>
      <c r="E375" s="550">
        <f t="shared" si="5"/>
        <v>0.91200000000000003</v>
      </c>
      <c r="F375" s="71"/>
      <c r="G375" s="71"/>
      <c r="H375" s="33"/>
    </row>
    <row r="376" spans="1:8" ht="12.75" customHeight="1" x14ac:dyDescent="0.2">
      <c r="A376" s="216">
        <v>37</v>
      </c>
      <c r="B376" s="350" t="s">
        <v>136</v>
      </c>
      <c r="C376" s="650">
        <v>100000</v>
      </c>
      <c r="D376" s="601">
        <f>D377</f>
        <v>91200</v>
      </c>
      <c r="E376" s="553">
        <f t="shared" si="5"/>
        <v>0.91200000000000003</v>
      </c>
      <c r="F376" s="71"/>
      <c r="G376" s="71"/>
      <c r="H376" s="33"/>
    </row>
    <row r="377" spans="1:8" ht="15" customHeight="1" x14ac:dyDescent="0.2">
      <c r="A377" s="217">
        <v>372</v>
      </c>
      <c r="B377" s="344" t="s">
        <v>110</v>
      </c>
      <c r="C377" s="651">
        <v>100000</v>
      </c>
      <c r="D377" s="594">
        <f>D378</f>
        <v>91200</v>
      </c>
      <c r="E377" s="554">
        <f t="shared" si="5"/>
        <v>0.91200000000000003</v>
      </c>
      <c r="F377" s="71"/>
      <c r="G377" s="71"/>
      <c r="H377" s="33"/>
    </row>
    <row r="378" spans="1:8" ht="15" customHeight="1" x14ac:dyDescent="0.2">
      <c r="A378" s="250">
        <v>372</v>
      </c>
      <c r="B378" s="351" t="s">
        <v>110</v>
      </c>
      <c r="C378" s="660">
        <v>100000</v>
      </c>
      <c r="D378" s="595">
        <v>91200</v>
      </c>
      <c r="E378" s="563">
        <f t="shared" si="5"/>
        <v>0.91200000000000003</v>
      </c>
      <c r="F378" s="71"/>
      <c r="G378" s="71"/>
      <c r="H378" s="33"/>
    </row>
    <row r="379" spans="1:8" ht="19.5" customHeight="1" x14ac:dyDescent="0.2">
      <c r="A379" s="227" t="s">
        <v>293</v>
      </c>
      <c r="B379" s="136" t="s">
        <v>215</v>
      </c>
      <c r="C379" s="659">
        <v>35000</v>
      </c>
      <c r="D379" s="598">
        <f>D382</f>
        <v>16065</v>
      </c>
      <c r="E379" s="562">
        <f t="shared" si="5"/>
        <v>0.45900000000000002</v>
      </c>
      <c r="F379" s="71"/>
      <c r="G379" s="71"/>
      <c r="H379" s="33"/>
    </row>
    <row r="380" spans="1:8" ht="12.75" customHeight="1" x14ac:dyDescent="0.2">
      <c r="A380" s="225"/>
      <c r="B380" s="348" t="s">
        <v>263</v>
      </c>
      <c r="C380" s="659"/>
      <c r="D380" s="599"/>
      <c r="E380" s="562"/>
      <c r="F380" s="71"/>
      <c r="G380" s="71"/>
      <c r="H380" s="33"/>
    </row>
    <row r="381" spans="1:8" ht="12.75" customHeight="1" x14ac:dyDescent="0.2">
      <c r="A381" s="228" t="s">
        <v>95</v>
      </c>
      <c r="B381" s="349" t="s">
        <v>113</v>
      </c>
      <c r="C381" s="667"/>
      <c r="D381" s="595"/>
      <c r="E381" s="575"/>
      <c r="F381" s="71"/>
      <c r="G381" s="71"/>
      <c r="H381" s="33"/>
    </row>
    <row r="382" spans="1:8" ht="12.75" customHeight="1" x14ac:dyDescent="0.2">
      <c r="A382" s="179">
        <v>3</v>
      </c>
      <c r="B382" s="301" t="s">
        <v>61</v>
      </c>
      <c r="C382" s="647">
        <v>35000</v>
      </c>
      <c r="D382" s="600">
        <f>D383</f>
        <v>16065</v>
      </c>
      <c r="E382" s="550">
        <f t="shared" si="5"/>
        <v>0.45900000000000002</v>
      </c>
      <c r="F382" s="71"/>
      <c r="G382" s="71"/>
      <c r="H382" s="33"/>
    </row>
    <row r="383" spans="1:8" ht="12.75" customHeight="1" x14ac:dyDescent="0.2">
      <c r="A383" s="216">
        <v>37</v>
      </c>
      <c r="B383" s="350" t="s">
        <v>136</v>
      </c>
      <c r="C383" s="650">
        <v>35000</v>
      </c>
      <c r="D383" s="601">
        <f>D384</f>
        <v>16065</v>
      </c>
      <c r="E383" s="553">
        <f t="shared" si="5"/>
        <v>0.45900000000000002</v>
      </c>
      <c r="F383" s="71"/>
      <c r="G383" s="71"/>
      <c r="H383" s="33"/>
    </row>
    <row r="384" spans="1:8" ht="15" customHeight="1" x14ac:dyDescent="0.2">
      <c r="A384" s="217">
        <v>372</v>
      </c>
      <c r="B384" s="344" t="s">
        <v>110</v>
      </c>
      <c r="C384" s="651">
        <v>35000</v>
      </c>
      <c r="D384" s="594">
        <f>D385</f>
        <v>16065</v>
      </c>
      <c r="E384" s="554">
        <f t="shared" si="5"/>
        <v>0.45900000000000002</v>
      </c>
      <c r="F384" s="71"/>
      <c r="G384" s="71"/>
      <c r="H384" s="33"/>
    </row>
    <row r="385" spans="1:8" ht="15" customHeight="1" x14ac:dyDescent="0.2">
      <c r="A385" s="250">
        <v>372</v>
      </c>
      <c r="B385" s="351" t="s">
        <v>110</v>
      </c>
      <c r="C385" s="660">
        <v>35000</v>
      </c>
      <c r="D385" s="595">
        <v>16065</v>
      </c>
      <c r="E385" s="563">
        <f t="shared" si="5"/>
        <v>0.45900000000000002</v>
      </c>
      <c r="F385" s="71"/>
      <c r="G385" s="71"/>
      <c r="H385" s="33"/>
    </row>
    <row r="386" spans="1:8" ht="12.75" customHeight="1" x14ac:dyDescent="0.2">
      <c r="A386" s="240" t="s">
        <v>433</v>
      </c>
      <c r="B386" s="163" t="s">
        <v>434</v>
      </c>
      <c r="C386" s="666"/>
      <c r="D386" s="599"/>
      <c r="E386" s="574"/>
      <c r="F386" s="71"/>
      <c r="G386" s="71"/>
      <c r="H386" s="33"/>
    </row>
    <row r="387" spans="1:8" ht="27.75" customHeight="1" x14ac:dyDescent="0.2">
      <c r="A387" s="241"/>
      <c r="B387" s="164" t="s">
        <v>193</v>
      </c>
      <c r="C387" s="659">
        <v>80000</v>
      </c>
      <c r="D387" s="598">
        <f>D390</f>
        <v>76966.22</v>
      </c>
      <c r="E387" s="562">
        <f t="shared" si="5"/>
        <v>0.96207775000000006</v>
      </c>
      <c r="F387" s="71"/>
      <c r="G387" s="71"/>
      <c r="H387" s="33"/>
    </row>
    <row r="388" spans="1:8" ht="21" customHeight="1" x14ac:dyDescent="0.2">
      <c r="A388" s="242"/>
      <c r="B388" s="331" t="s">
        <v>263</v>
      </c>
      <c r="C388" s="659"/>
      <c r="D388" s="599"/>
      <c r="E388" s="562"/>
      <c r="F388" s="71"/>
      <c r="G388" s="71"/>
      <c r="H388" s="33"/>
    </row>
    <row r="389" spans="1:8" ht="12.75" customHeight="1" x14ac:dyDescent="0.2">
      <c r="A389" s="243" t="s">
        <v>95</v>
      </c>
      <c r="B389" s="335" t="s">
        <v>113</v>
      </c>
      <c r="C389" s="660"/>
      <c r="D389" s="595"/>
      <c r="E389" s="563"/>
      <c r="F389" s="71"/>
      <c r="G389" s="71"/>
      <c r="H389" s="33"/>
    </row>
    <row r="390" spans="1:8" ht="12.75" customHeight="1" x14ac:dyDescent="0.2">
      <c r="A390" s="179">
        <v>3</v>
      </c>
      <c r="B390" s="301" t="s">
        <v>61</v>
      </c>
      <c r="C390" s="647">
        <v>80000</v>
      </c>
      <c r="D390" s="600">
        <f>D391</f>
        <v>76966.22</v>
      </c>
      <c r="E390" s="550">
        <f t="shared" ref="E390:E451" si="6">D390/C390</f>
        <v>0.96207775000000006</v>
      </c>
      <c r="F390" s="71"/>
      <c r="G390" s="71"/>
      <c r="H390" s="33"/>
    </row>
    <row r="391" spans="1:8" ht="23.25" customHeight="1" x14ac:dyDescent="0.2">
      <c r="A391" s="180">
        <v>38</v>
      </c>
      <c r="B391" s="302" t="s">
        <v>38</v>
      </c>
      <c r="C391" s="650">
        <v>80000</v>
      </c>
      <c r="D391" s="601">
        <f>D392</f>
        <v>76966.22</v>
      </c>
      <c r="E391" s="553">
        <f t="shared" si="6"/>
        <v>0.96207775000000006</v>
      </c>
      <c r="F391" s="71"/>
      <c r="G391" s="71"/>
      <c r="H391" s="33"/>
    </row>
    <row r="392" spans="1:8" ht="15" customHeight="1" x14ac:dyDescent="0.2">
      <c r="A392" s="213">
        <v>381</v>
      </c>
      <c r="B392" s="344" t="s">
        <v>108</v>
      </c>
      <c r="C392" s="651">
        <v>80000</v>
      </c>
      <c r="D392" s="594">
        <f>D393</f>
        <v>76966.22</v>
      </c>
      <c r="E392" s="554">
        <f t="shared" si="6"/>
        <v>0.96207775000000006</v>
      </c>
      <c r="F392" s="71"/>
      <c r="G392" s="71"/>
      <c r="H392" s="33"/>
    </row>
    <row r="393" spans="1:8" ht="12.75" customHeight="1" x14ac:dyDescent="0.2">
      <c r="A393" s="214">
        <v>381</v>
      </c>
      <c r="B393" s="345" t="s">
        <v>108</v>
      </c>
      <c r="C393" s="661">
        <v>80000</v>
      </c>
      <c r="D393" s="595">
        <v>76966.22</v>
      </c>
      <c r="E393" s="564">
        <f t="shared" si="6"/>
        <v>0.96207775000000006</v>
      </c>
      <c r="F393" s="71"/>
      <c r="G393" s="71"/>
      <c r="H393" s="33"/>
    </row>
    <row r="394" spans="1:8" ht="12.75" customHeight="1" x14ac:dyDescent="0.2">
      <c r="A394" s="251"/>
      <c r="B394" s="352" t="s">
        <v>237</v>
      </c>
      <c r="C394" s="668"/>
      <c r="D394" s="609"/>
      <c r="E394" s="576"/>
      <c r="F394" s="71"/>
      <c r="G394" s="71"/>
      <c r="H394" s="33"/>
    </row>
    <row r="395" spans="1:8" ht="12.75" customHeight="1" x14ac:dyDescent="0.2">
      <c r="A395" s="805" t="s">
        <v>243</v>
      </c>
      <c r="B395" s="806"/>
      <c r="C395" s="653">
        <v>240000</v>
      </c>
      <c r="D395" s="608">
        <f>D396+D403+D410+D417</f>
        <v>172957.19</v>
      </c>
      <c r="E395" s="556">
        <f t="shared" si="6"/>
        <v>0.72065495833333337</v>
      </c>
      <c r="F395" s="71"/>
      <c r="G395" s="71"/>
      <c r="H395" s="33"/>
    </row>
    <row r="396" spans="1:8" x14ac:dyDescent="0.2">
      <c r="A396" s="252" t="s">
        <v>254</v>
      </c>
      <c r="B396" s="353" t="s">
        <v>194</v>
      </c>
      <c r="C396" s="659">
        <v>120000</v>
      </c>
      <c r="D396" s="598">
        <f>D399</f>
        <v>104907.19</v>
      </c>
      <c r="E396" s="562">
        <f t="shared" si="6"/>
        <v>0.87422658333333336</v>
      </c>
      <c r="F396" s="71"/>
      <c r="G396" s="71"/>
      <c r="H396" s="33"/>
    </row>
    <row r="397" spans="1:8" ht="15" customHeight="1" x14ac:dyDescent="0.2">
      <c r="A397" s="253"/>
      <c r="B397" s="334" t="s">
        <v>259</v>
      </c>
      <c r="C397" s="659"/>
      <c r="D397" s="599"/>
      <c r="E397" s="562"/>
      <c r="F397" s="71"/>
      <c r="G397" s="71"/>
      <c r="H397" s="33"/>
    </row>
    <row r="398" spans="1:8" ht="26.25" customHeight="1" x14ac:dyDescent="0.2">
      <c r="A398" s="254" t="s">
        <v>91</v>
      </c>
      <c r="B398" s="354" t="s">
        <v>113</v>
      </c>
      <c r="C398" s="667"/>
      <c r="D398" s="595"/>
      <c r="E398" s="575"/>
      <c r="F398" s="71"/>
      <c r="G398" s="71"/>
      <c r="H398" s="33"/>
    </row>
    <row r="399" spans="1:8" ht="12.75" customHeight="1" x14ac:dyDescent="0.2">
      <c r="A399" s="179">
        <v>3</v>
      </c>
      <c r="B399" s="301" t="s">
        <v>61</v>
      </c>
      <c r="C399" s="647">
        <v>120000</v>
      </c>
      <c r="D399" s="600">
        <f>D400</f>
        <v>104907.19</v>
      </c>
      <c r="E399" s="550">
        <f t="shared" si="6"/>
        <v>0.87422658333333336</v>
      </c>
      <c r="F399" s="71"/>
      <c r="G399" s="71"/>
      <c r="H399" s="33"/>
    </row>
    <row r="400" spans="1:8" ht="12.75" customHeight="1" x14ac:dyDescent="0.2">
      <c r="A400" s="216">
        <v>37</v>
      </c>
      <c r="B400" s="350" t="s">
        <v>136</v>
      </c>
      <c r="C400" s="650">
        <v>120000</v>
      </c>
      <c r="D400" s="601">
        <f>D401</f>
        <v>104907.19</v>
      </c>
      <c r="E400" s="553">
        <f t="shared" si="6"/>
        <v>0.87422658333333336</v>
      </c>
      <c r="F400" s="71"/>
      <c r="G400" s="71"/>
      <c r="H400" s="33"/>
    </row>
    <row r="401" spans="1:8" ht="27" customHeight="1" x14ac:dyDescent="0.2">
      <c r="A401" s="217">
        <v>372</v>
      </c>
      <c r="B401" s="344" t="s">
        <v>68</v>
      </c>
      <c r="C401" s="651">
        <v>120000</v>
      </c>
      <c r="D401" s="594">
        <f>D402</f>
        <v>104907.19</v>
      </c>
      <c r="E401" s="554">
        <f t="shared" si="6"/>
        <v>0.87422658333333336</v>
      </c>
      <c r="F401" s="71"/>
      <c r="G401" s="71"/>
      <c r="H401" s="33"/>
    </row>
    <row r="402" spans="1:8" ht="33" customHeight="1" x14ac:dyDescent="0.2">
      <c r="A402" s="214">
        <v>372</v>
      </c>
      <c r="B402" s="324" t="s">
        <v>68</v>
      </c>
      <c r="C402" s="661">
        <v>120000</v>
      </c>
      <c r="D402" s="595">
        <v>104907.19</v>
      </c>
      <c r="E402" s="564">
        <f t="shared" si="6"/>
        <v>0.87422658333333336</v>
      </c>
      <c r="F402" s="71"/>
      <c r="G402" s="71"/>
      <c r="H402" s="33"/>
    </row>
    <row r="403" spans="1:8" ht="25.5" customHeight="1" x14ac:dyDescent="0.2">
      <c r="A403" s="252" t="s">
        <v>294</v>
      </c>
      <c r="B403" s="355" t="s">
        <v>195</v>
      </c>
      <c r="C403" s="659">
        <v>60000</v>
      </c>
      <c r="D403" s="598">
        <f>D406</f>
        <v>46000</v>
      </c>
      <c r="E403" s="562">
        <f t="shared" si="6"/>
        <v>0.76666666666666672</v>
      </c>
      <c r="F403" s="71"/>
      <c r="G403" s="71"/>
      <c r="H403" s="33"/>
    </row>
    <row r="404" spans="1:8" x14ac:dyDescent="0.2">
      <c r="A404" s="253"/>
      <c r="B404" s="334" t="s">
        <v>259</v>
      </c>
      <c r="C404" s="659"/>
      <c r="D404" s="599"/>
      <c r="E404" s="562"/>
      <c r="F404" s="71"/>
      <c r="G404" s="71"/>
      <c r="H404" s="33"/>
    </row>
    <row r="405" spans="1:8" ht="23.25" customHeight="1" x14ac:dyDescent="0.2">
      <c r="A405" s="254" t="s">
        <v>91</v>
      </c>
      <c r="B405" s="354" t="s">
        <v>113</v>
      </c>
      <c r="C405" s="667"/>
      <c r="D405" s="595"/>
      <c r="E405" s="575"/>
      <c r="F405" s="71"/>
      <c r="G405" s="71"/>
      <c r="H405" s="33"/>
    </row>
    <row r="406" spans="1:8" ht="15" customHeight="1" x14ac:dyDescent="0.2">
      <c r="A406" s="179">
        <v>3</v>
      </c>
      <c r="B406" s="301" t="s">
        <v>61</v>
      </c>
      <c r="C406" s="647">
        <v>60000</v>
      </c>
      <c r="D406" s="600">
        <f>D407</f>
        <v>46000</v>
      </c>
      <c r="E406" s="550">
        <f t="shared" si="6"/>
        <v>0.76666666666666672</v>
      </c>
      <c r="F406" s="71"/>
      <c r="G406" s="71"/>
      <c r="H406" s="33"/>
    </row>
    <row r="407" spans="1:8" ht="29.25" customHeight="1" x14ac:dyDescent="0.2">
      <c r="A407" s="216">
        <v>37</v>
      </c>
      <c r="B407" s="350" t="s">
        <v>136</v>
      </c>
      <c r="C407" s="650">
        <v>60000</v>
      </c>
      <c r="D407" s="601">
        <f>D408</f>
        <v>46000</v>
      </c>
      <c r="E407" s="553">
        <f t="shared" si="6"/>
        <v>0.76666666666666672</v>
      </c>
      <c r="F407" s="71"/>
      <c r="G407" s="71"/>
      <c r="H407" s="33"/>
    </row>
    <row r="408" spans="1:8" ht="17.25" customHeight="1" x14ac:dyDescent="0.2">
      <c r="A408" s="213">
        <v>372</v>
      </c>
      <c r="B408" s="323" t="s">
        <v>68</v>
      </c>
      <c r="C408" s="651">
        <v>60000</v>
      </c>
      <c r="D408" s="594">
        <f>D409</f>
        <v>46000</v>
      </c>
      <c r="E408" s="554">
        <f t="shared" si="6"/>
        <v>0.76666666666666672</v>
      </c>
      <c r="F408" s="71"/>
      <c r="G408" s="71"/>
      <c r="H408" s="33"/>
    </row>
    <row r="409" spans="1:8" ht="12.75" customHeight="1" x14ac:dyDescent="0.2">
      <c r="A409" s="214">
        <v>372</v>
      </c>
      <c r="B409" s="324" t="s">
        <v>68</v>
      </c>
      <c r="C409" s="660">
        <v>60000</v>
      </c>
      <c r="D409" s="595">
        <v>46000</v>
      </c>
      <c r="E409" s="563">
        <f t="shared" si="6"/>
        <v>0.76666666666666672</v>
      </c>
      <c r="F409" s="71"/>
      <c r="G409" s="71"/>
      <c r="H409" s="33"/>
    </row>
    <row r="410" spans="1:8" ht="12.75" customHeight="1" x14ac:dyDescent="0.2">
      <c r="A410" s="255" t="s">
        <v>295</v>
      </c>
      <c r="B410" s="136" t="s">
        <v>196</v>
      </c>
      <c r="C410" s="659">
        <v>45000</v>
      </c>
      <c r="D410" s="598">
        <f>D413</f>
        <v>22050</v>
      </c>
      <c r="E410" s="562">
        <f t="shared" si="6"/>
        <v>0.49</v>
      </c>
      <c r="F410" s="71"/>
      <c r="G410" s="71"/>
      <c r="H410" s="33"/>
    </row>
    <row r="411" spans="1:8" ht="12.75" customHeight="1" x14ac:dyDescent="0.2">
      <c r="A411" s="253"/>
      <c r="B411" s="356" t="s">
        <v>259</v>
      </c>
      <c r="C411" s="659"/>
      <c r="D411" s="599"/>
      <c r="E411" s="562"/>
      <c r="F411" s="71"/>
      <c r="G411" s="71"/>
      <c r="H411" s="33"/>
    </row>
    <row r="412" spans="1:8" ht="12.75" customHeight="1" x14ac:dyDescent="0.2">
      <c r="A412" s="254" t="s">
        <v>91</v>
      </c>
      <c r="B412" s="354" t="s">
        <v>113</v>
      </c>
      <c r="C412" s="667"/>
      <c r="D412" s="595"/>
      <c r="E412" s="575"/>
      <c r="F412" s="71"/>
      <c r="G412" s="71"/>
      <c r="H412" s="33"/>
    </row>
    <row r="413" spans="1:8" ht="12.75" customHeight="1" x14ac:dyDescent="0.2">
      <c r="A413" s="179">
        <v>3</v>
      </c>
      <c r="B413" s="301" t="s">
        <v>61</v>
      </c>
      <c r="C413" s="647">
        <v>45000</v>
      </c>
      <c r="D413" s="600">
        <f>D414</f>
        <v>22050</v>
      </c>
      <c r="E413" s="550">
        <f t="shared" si="6"/>
        <v>0.49</v>
      </c>
      <c r="F413" s="71"/>
      <c r="G413" s="71"/>
      <c r="H413" s="33"/>
    </row>
    <row r="414" spans="1:8" ht="12.75" customHeight="1" x14ac:dyDescent="0.2">
      <c r="A414" s="216">
        <v>37</v>
      </c>
      <c r="B414" s="350" t="s">
        <v>136</v>
      </c>
      <c r="C414" s="650">
        <v>45000</v>
      </c>
      <c r="D414" s="601">
        <f>D415</f>
        <v>22050</v>
      </c>
      <c r="E414" s="553">
        <f t="shared" si="6"/>
        <v>0.49</v>
      </c>
      <c r="F414" s="71"/>
      <c r="G414" s="71"/>
      <c r="H414" s="33"/>
    </row>
    <row r="415" spans="1:8" ht="12.75" customHeight="1" x14ac:dyDescent="0.2">
      <c r="A415" s="213">
        <v>372</v>
      </c>
      <c r="B415" s="323" t="s">
        <v>68</v>
      </c>
      <c r="C415" s="651">
        <v>45000</v>
      </c>
      <c r="D415" s="594">
        <f>D416</f>
        <v>22050</v>
      </c>
      <c r="E415" s="554">
        <f t="shared" si="6"/>
        <v>0.49</v>
      </c>
      <c r="F415" s="71"/>
      <c r="G415" s="71"/>
      <c r="H415" s="33"/>
    </row>
    <row r="416" spans="1:8" ht="12.75" customHeight="1" x14ac:dyDescent="0.2">
      <c r="A416" s="256">
        <v>372</v>
      </c>
      <c r="B416" s="357" t="s">
        <v>68</v>
      </c>
      <c r="C416" s="661">
        <v>45000</v>
      </c>
      <c r="D416" s="595">
        <v>22050</v>
      </c>
      <c r="E416" s="564">
        <f t="shared" si="6"/>
        <v>0.49</v>
      </c>
      <c r="F416" s="71"/>
      <c r="G416" s="71"/>
      <c r="H416" s="33"/>
    </row>
    <row r="417" spans="1:8" ht="12.75" customHeight="1" x14ac:dyDescent="0.2">
      <c r="A417" s="255" t="s">
        <v>323</v>
      </c>
      <c r="B417" s="394" t="s">
        <v>314</v>
      </c>
      <c r="C417" s="659">
        <v>15000</v>
      </c>
      <c r="D417" s="598">
        <v>0</v>
      </c>
      <c r="E417" s="562">
        <f t="shared" si="6"/>
        <v>0</v>
      </c>
      <c r="F417" s="71"/>
      <c r="G417" s="71"/>
      <c r="H417" s="33"/>
    </row>
    <row r="418" spans="1:8" ht="12.75" customHeight="1" x14ac:dyDescent="0.2">
      <c r="A418" s="253"/>
      <c r="B418" s="356" t="s">
        <v>259</v>
      </c>
      <c r="C418" s="659"/>
      <c r="D418" s="599"/>
      <c r="E418" s="562"/>
      <c r="F418" s="71"/>
      <c r="G418" s="71"/>
      <c r="H418" s="33"/>
    </row>
    <row r="419" spans="1:8" ht="12.75" customHeight="1" x14ac:dyDescent="0.2">
      <c r="A419" s="254" t="s">
        <v>91</v>
      </c>
      <c r="B419" s="354" t="s">
        <v>113</v>
      </c>
      <c r="C419" s="667"/>
      <c r="D419" s="595"/>
      <c r="E419" s="575"/>
      <c r="F419" s="71"/>
      <c r="G419" s="71"/>
      <c r="H419" s="33"/>
    </row>
    <row r="420" spans="1:8" ht="12.75" customHeight="1" x14ac:dyDescent="0.2">
      <c r="A420" s="179">
        <v>3</v>
      </c>
      <c r="B420" s="301" t="s">
        <v>61</v>
      </c>
      <c r="C420" s="647">
        <v>15000</v>
      </c>
      <c r="D420" s="600">
        <v>0</v>
      </c>
      <c r="E420" s="550">
        <f t="shared" si="6"/>
        <v>0</v>
      </c>
      <c r="F420" s="71"/>
      <c r="G420" s="71"/>
      <c r="H420" s="33"/>
    </row>
    <row r="421" spans="1:8" ht="12.75" customHeight="1" x14ac:dyDescent="0.2">
      <c r="A421" s="216">
        <v>37</v>
      </c>
      <c r="B421" s="350" t="s">
        <v>136</v>
      </c>
      <c r="C421" s="650">
        <v>15000</v>
      </c>
      <c r="D421" s="601">
        <v>0</v>
      </c>
      <c r="E421" s="553">
        <f t="shared" si="6"/>
        <v>0</v>
      </c>
      <c r="F421" s="71"/>
      <c r="G421" s="71"/>
      <c r="H421" s="33"/>
    </row>
    <row r="422" spans="1:8" ht="18" customHeight="1" x14ac:dyDescent="0.2">
      <c r="A422" s="213">
        <v>372</v>
      </c>
      <c r="B422" s="323" t="s">
        <v>68</v>
      </c>
      <c r="C422" s="651">
        <v>15000</v>
      </c>
      <c r="D422" s="594">
        <v>0</v>
      </c>
      <c r="E422" s="554">
        <f t="shared" si="6"/>
        <v>0</v>
      </c>
      <c r="F422" s="71"/>
      <c r="G422" s="71"/>
      <c r="H422" s="33"/>
    </row>
    <row r="423" spans="1:8" ht="15" customHeight="1" x14ac:dyDescent="0.2">
      <c r="A423" s="416">
        <v>372</v>
      </c>
      <c r="B423" s="332" t="s">
        <v>68</v>
      </c>
      <c r="C423" s="613">
        <v>15000</v>
      </c>
      <c r="D423" s="618">
        <v>0</v>
      </c>
      <c r="E423" s="569">
        <f t="shared" si="6"/>
        <v>0</v>
      </c>
      <c r="F423" s="71"/>
      <c r="G423" s="71"/>
      <c r="H423" s="33"/>
    </row>
    <row r="424" spans="1:8" ht="26.25" customHeight="1" x14ac:dyDescent="0.2">
      <c r="A424" s="811" t="s">
        <v>104</v>
      </c>
      <c r="B424" s="812"/>
      <c r="C424" s="669"/>
      <c r="D424" s="609"/>
      <c r="E424" s="577"/>
      <c r="F424" s="71"/>
      <c r="G424" s="71"/>
      <c r="H424" s="33"/>
    </row>
    <row r="425" spans="1:8" ht="20.25" customHeight="1" x14ac:dyDescent="0.2">
      <c r="A425" s="257" t="s">
        <v>346</v>
      </c>
      <c r="B425" s="137"/>
      <c r="C425" s="653">
        <v>315000</v>
      </c>
      <c r="D425" s="608">
        <f>D426+D433+D440+D447</f>
        <v>296000</v>
      </c>
      <c r="E425" s="556">
        <f t="shared" si="6"/>
        <v>0.93968253968253967</v>
      </c>
      <c r="F425" s="71"/>
      <c r="G425" s="71"/>
      <c r="H425" s="33"/>
    </row>
    <row r="426" spans="1:8" ht="15" customHeight="1" x14ac:dyDescent="0.2">
      <c r="A426" s="252" t="s">
        <v>350</v>
      </c>
      <c r="B426" s="794" t="s">
        <v>201</v>
      </c>
      <c r="C426" s="659">
        <v>260000</v>
      </c>
      <c r="D426" s="598">
        <f>D429</f>
        <v>260000</v>
      </c>
      <c r="E426" s="562">
        <f t="shared" si="6"/>
        <v>1</v>
      </c>
      <c r="F426" s="71"/>
      <c r="G426" s="71"/>
      <c r="H426" s="33"/>
    </row>
    <row r="427" spans="1:8" x14ac:dyDescent="0.2">
      <c r="A427" s="253"/>
      <c r="B427" s="334" t="s">
        <v>261</v>
      </c>
      <c r="C427" s="659"/>
      <c r="D427" s="599"/>
      <c r="E427" s="562"/>
      <c r="F427" s="71"/>
      <c r="G427" s="71"/>
      <c r="H427" s="33"/>
    </row>
    <row r="428" spans="1:8" x14ac:dyDescent="0.2">
      <c r="A428" s="258" t="s">
        <v>105</v>
      </c>
      <c r="B428" s="361" t="s">
        <v>113</v>
      </c>
      <c r="C428" s="670"/>
      <c r="D428" s="595"/>
      <c r="E428" s="578"/>
      <c r="F428" s="71"/>
      <c r="G428" s="71"/>
      <c r="H428" s="33"/>
    </row>
    <row r="429" spans="1:8" x14ac:dyDescent="0.2">
      <c r="A429" s="179">
        <v>3</v>
      </c>
      <c r="B429" s="301" t="s">
        <v>61</v>
      </c>
      <c r="C429" s="671">
        <v>260000</v>
      </c>
      <c r="D429" s="600">
        <f>D430</f>
        <v>260000</v>
      </c>
      <c r="E429" s="579">
        <f t="shared" si="6"/>
        <v>1</v>
      </c>
      <c r="F429" s="71"/>
      <c r="G429" s="71"/>
      <c r="H429" s="33"/>
    </row>
    <row r="430" spans="1:8" x14ac:dyDescent="0.2">
      <c r="A430" s="180">
        <v>38</v>
      </c>
      <c r="B430" s="302" t="s">
        <v>38</v>
      </c>
      <c r="C430" s="672">
        <v>260000</v>
      </c>
      <c r="D430" s="601">
        <f>D431</f>
        <v>260000</v>
      </c>
      <c r="E430" s="580">
        <f t="shared" si="6"/>
        <v>1</v>
      </c>
      <c r="F430" s="71"/>
      <c r="G430" s="71"/>
      <c r="H430" s="33"/>
    </row>
    <row r="431" spans="1:8" x14ac:dyDescent="0.2">
      <c r="A431" s="213">
        <v>381</v>
      </c>
      <c r="B431" s="344" t="s">
        <v>63</v>
      </c>
      <c r="C431" s="651">
        <v>260000</v>
      </c>
      <c r="D431" s="594">
        <f>D432</f>
        <v>260000</v>
      </c>
      <c r="E431" s="554">
        <f t="shared" si="6"/>
        <v>1</v>
      </c>
      <c r="F431" s="71"/>
      <c r="G431" s="71"/>
      <c r="H431" s="33"/>
    </row>
    <row r="432" spans="1:8" x14ac:dyDescent="0.2">
      <c r="A432" s="214">
        <v>381</v>
      </c>
      <c r="B432" s="362" t="s">
        <v>63</v>
      </c>
      <c r="C432" s="661">
        <v>260000</v>
      </c>
      <c r="D432" s="595">
        <v>260000</v>
      </c>
      <c r="E432" s="564">
        <f t="shared" si="6"/>
        <v>1</v>
      </c>
      <c r="F432" s="71"/>
      <c r="G432" s="71"/>
      <c r="H432" s="33"/>
    </row>
    <row r="433" spans="1:8" x14ac:dyDescent="0.2">
      <c r="A433" s="252" t="s">
        <v>351</v>
      </c>
      <c r="B433" s="353" t="s">
        <v>202</v>
      </c>
      <c r="C433" s="659">
        <v>35000</v>
      </c>
      <c r="D433" s="598">
        <f>D436</f>
        <v>25000</v>
      </c>
      <c r="E433" s="562">
        <f t="shared" si="6"/>
        <v>0.7142857142857143</v>
      </c>
      <c r="F433" s="71"/>
      <c r="G433" s="71"/>
      <c r="H433" s="33"/>
    </row>
    <row r="434" spans="1:8" x14ac:dyDescent="0.2">
      <c r="A434" s="253"/>
      <c r="B434" s="334" t="s">
        <v>261</v>
      </c>
      <c r="C434" s="659"/>
      <c r="D434" s="599"/>
      <c r="E434" s="562"/>
      <c r="F434" s="71"/>
      <c r="G434" s="71"/>
      <c r="H434" s="33"/>
    </row>
    <row r="435" spans="1:8" x14ac:dyDescent="0.2">
      <c r="A435" s="258" t="s">
        <v>105</v>
      </c>
      <c r="B435" s="361" t="s">
        <v>113</v>
      </c>
      <c r="C435" s="673"/>
      <c r="D435" s="595"/>
      <c r="E435" s="581"/>
      <c r="F435" s="71"/>
      <c r="G435" s="71"/>
      <c r="H435" s="33"/>
    </row>
    <row r="436" spans="1:8" x14ac:dyDescent="0.2">
      <c r="A436" s="179">
        <v>3</v>
      </c>
      <c r="B436" s="301" t="s">
        <v>61</v>
      </c>
      <c r="C436" s="647">
        <v>35000</v>
      </c>
      <c r="D436" s="600">
        <f>D437</f>
        <v>25000</v>
      </c>
      <c r="E436" s="550">
        <f t="shared" si="6"/>
        <v>0.7142857142857143</v>
      </c>
      <c r="F436" s="71"/>
      <c r="G436" s="71"/>
      <c r="H436" s="33"/>
    </row>
    <row r="437" spans="1:8" x14ac:dyDescent="0.2">
      <c r="A437" s="180">
        <v>38</v>
      </c>
      <c r="B437" s="302" t="s">
        <v>38</v>
      </c>
      <c r="C437" s="650">
        <v>35000</v>
      </c>
      <c r="D437" s="601">
        <f>D438</f>
        <v>25000</v>
      </c>
      <c r="E437" s="553">
        <f t="shared" si="6"/>
        <v>0.7142857142857143</v>
      </c>
      <c r="F437" s="71"/>
      <c r="G437" s="71"/>
      <c r="H437" s="33"/>
    </row>
    <row r="438" spans="1:8" ht="36.75" customHeight="1" x14ac:dyDescent="0.2">
      <c r="A438" s="213">
        <v>381</v>
      </c>
      <c r="B438" s="344" t="s">
        <v>63</v>
      </c>
      <c r="C438" s="651">
        <v>35000</v>
      </c>
      <c r="D438" s="594">
        <f>D439</f>
        <v>25000</v>
      </c>
      <c r="E438" s="554">
        <f t="shared" si="6"/>
        <v>0.7142857142857143</v>
      </c>
      <c r="F438" s="71"/>
      <c r="G438" s="71"/>
      <c r="H438" s="33"/>
    </row>
    <row r="439" spans="1:8" x14ac:dyDescent="0.2">
      <c r="A439" s="214">
        <v>381</v>
      </c>
      <c r="B439" s="362" t="s">
        <v>63</v>
      </c>
      <c r="C439" s="652">
        <v>35000</v>
      </c>
      <c r="D439" s="595">
        <v>25000</v>
      </c>
      <c r="E439" s="555">
        <f t="shared" si="6"/>
        <v>0.7142857142857143</v>
      </c>
      <c r="F439" s="71"/>
      <c r="G439" s="71"/>
      <c r="H439" s="33"/>
    </row>
    <row r="440" spans="1:8" x14ac:dyDescent="0.2">
      <c r="A440" s="252" t="s">
        <v>352</v>
      </c>
      <c r="B440" s="353" t="s">
        <v>320</v>
      </c>
      <c r="C440" s="659">
        <v>10000</v>
      </c>
      <c r="D440" s="598">
        <f>D443</f>
        <v>10000</v>
      </c>
      <c r="E440" s="562">
        <f t="shared" si="6"/>
        <v>1</v>
      </c>
      <c r="F440" s="71"/>
      <c r="G440" s="71"/>
      <c r="H440" s="33"/>
    </row>
    <row r="441" spans="1:8" x14ac:dyDescent="0.2">
      <c r="A441" s="253"/>
      <c r="B441" s="334" t="s">
        <v>261</v>
      </c>
      <c r="C441" s="659"/>
      <c r="D441" s="599"/>
      <c r="E441" s="562"/>
      <c r="F441" s="71"/>
      <c r="G441" s="71"/>
      <c r="H441" s="33"/>
    </row>
    <row r="442" spans="1:8" x14ac:dyDescent="0.2">
      <c r="A442" s="258" t="s">
        <v>105</v>
      </c>
      <c r="B442" s="361" t="s">
        <v>113</v>
      </c>
      <c r="C442" s="674"/>
      <c r="D442" s="595"/>
      <c r="E442" s="582"/>
      <c r="F442" s="71"/>
      <c r="G442" s="71"/>
      <c r="H442" s="33"/>
    </row>
    <row r="443" spans="1:8" x14ac:dyDescent="0.2">
      <c r="A443" s="179">
        <v>3</v>
      </c>
      <c r="B443" s="301" t="s">
        <v>61</v>
      </c>
      <c r="C443" s="647">
        <v>10000</v>
      </c>
      <c r="D443" s="600">
        <f>D444</f>
        <v>10000</v>
      </c>
      <c r="E443" s="550">
        <f t="shared" si="6"/>
        <v>1</v>
      </c>
      <c r="F443" s="71"/>
      <c r="G443" s="71"/>
      <c r="H443" s="33"/>
    </row>
    <row r="444" spans="1:8" x14ac:dyDescent="0.2">
      <c r="A444" s="180">
        <v>38</v>
      </c>
      <c r="B444" s="302" t="s">
        <v>38</v>
      </c>
      <c r="C444" s="650">
        <v>10000</v>
      </c>
      <c r="D444" s="601">
        <f>D445</f>
        <v>10000</v>
      </c>
      <c r="E444" s="553">
        <f t="shared" si="6"/>
        <v>1</v>
      </c>
      <c r="F444" s="71"/>
      <c r="G444" s="71"/>
      <c r="H444" s="33"/>
    </row>
    <row r="445" spans="1:8" x14ac:dyDescent="0.2">
      <c r="A445" s="213">
        <v>381</v>
      </c>
      <c r="B445" s="344" t="s">
        <v>63</v>
      </c>
      <c r="C445" s="651">
        <v>10000</v>
      </c>
      <c r="D445" s="594">
        <f>D446</f>
        <v>10000</v>
      </c>
      <c r="E445" s="554">
        <f t="shared" si="6"/>
        <v>1</v>
      </c>
      <c r="F445" s="71"/>
      <c r="G445" s="71"/>
      <c r="H445" s="33"/>
    </row>
    <row r="446" spans="1:8" x14ac:dyDescent="0.2">
      <c r="A446" s="214">
        <v>381</v>
      </c>
      <c r="B446" s="362" t="s">
        <v>63</v>
      </c>
      <c r="C446" s="652">
        <v>10000</v>
      </c>
      <c r="D446" s="595">
        <v>10000</v>
      </c>
      <c r="E446" s="555">
        <f t="shared" si="6"/>
        <v>1</v>
      </c>
      <c r="F446" s="71"/>
      <c r="G446" s="71"/>
      <c r="H446" s="33"/>
    </row>
    <row r="447" spans="1:8" x14ac:dyDescent="0.2">
      <c r="A447" s="252" t="s">
        <v>353</v>
      </c>
      <c r="B447" s="353" t="s">
        <v>203</v>
      </c>
      <c r="C447" s="659">
        <v>10000</v>
      </c>
      <c r="D447" s="598">
        <f>D450</f>
        <v>1000</v>
      </c>
      <c r="E447" s="562">
        <f t="shared" si="6"/>
        <v>0.1</v>
      </c>
      <c r="F447" s="71"/>
      <c r="G447" s="71"/>
      <c r="H447" s="33"/>
    </row>
    <row r="448" spans="1:8" x14ac:dyDescent="0.2">
      <c r="A448" s="253"/>
      <c r="B448" s="334" t="s">
        <v>261</v>
      </c>
      <c r="C448" s="659"/>
      <c r="D448" s="599"/>
      <c r="E448" s="562"/>
      <c r="F448" s="71"/>
      <c r="G448" s="71"/>
      <c r="H448" s="33"/>
    </row>
    <row r="449" spans="1:8" x14ac:dyDescent="0.2">
      <c r="A449" s="385" t="s">
        <v>105</v>
      </c>
      <c r="B449" s="386" t="s">
        <v>113</v>
      </c>
      <c r="C449" s="659"/>
      <c r="D449" s="599"/>
      <c r="E449" s="562"/>
      <c r="F449" s="71"/>
      <c r="G449" s="71"/>
      <c r="H449" s="33"/>
    </row>
    <row r="450" spans="1:8" x14ac:dyDescent="0.2">
      <c r="A450" s="179">
        <v>3</v>
      </c>
      <c r="B450" s="301" t="s">
        <v>61</v>
      </c>
      <c r="C450" s="647">
        <v>10000</v>
      </c>
      <c r="D450" s="600">
        <f>D451</f>
        <v>1000</v>
      </c>
      <c r="E450" s="550">
        <f t="shared" si="6"/>
        <v>0.1</v>
      </c>
      <c r="F450" s="71"/>
      <c r="G450" s="71"/>
      <c r="H450" s="33"/>
    </row>
    <row r="451" spans="1:8" x14ac:dyDescent="0.2">
      <c r="A451" s="180">
        <v>38</v>
      </c>
      <c r="B451" s="302" t="s">
        <v>38</v>
      </c>
      <c r="C451" s="650">
        <v>10000</v>
      </c>
      <c r="D451" s="601">
        <f>D452</f>
        <v>1000</v>
      </c>
      <c r="E451" s="553">
        <f t="shared" si="6"/>
        <v>0.1</v>
      </c>
      <c r="F451" s="71"/>
      <c r="G451" s="71"/>
      <c r="H451" s="33"/>
    </row>
    <row r="452" spans="1:8" x14ac:dyDescent="0.2">
      <c r="A452" s="213">
        <v>381</v>
      </c>
      <c r="B452" s="344" t="s">
        <v>63</v>
      </c>
      <c r="C452" s="651">
        <v>10000</v>
      </c>
      <c r="D452" s="594">
        <f>D453</f>
        <v>1000</v>
      </c>
      <c r="E452" s="554">
        <f t="shared" ref="E452:E513" si="7">D452/C452</f>
        <v>0.1</v>
      </c>
      <c r="F452" s="71"/>
      <c r="G452" s="71"/>
      <c r="H452" s="33"/>
    </row>
    <row r="453" spans="1:8" x14ac:dyDescent="0.2">
      <c r="A453" s="214">
        <v>381</v>
      </c>
      <c r="B453" s="362" t="s">
        <v>63</v>
      </c>
      <c r="C453" s="652">
        <v>10000</v>
      </c>
      <c r="D453" s="595">
        <v>1000</v>
      </c>
      <c r="E453" s="555">
        <f t="shared" si="7"/>
        <v>0.1</v>
      </c>
      <c r="F453" s="71"/>
      <c r="G453" s="71"/>
      <c r="H453" s="33"/>
    </row>
    <row r="454" spans="1:8" x14ac:dyDescent="0.2">
      <c r="A454" s="811" t="s">
        <v>213</v>
      </c>
      <c r="B454" s="812"/>
      <c r="C454" s="658"/>
      <c r="D454" s="609"/>
      <c r="E454" s="561"/>
      <c r="F454" s="71"/>
      <c r="G454" s="71"/>
      <c r="H454" s="33"/>
    </row>
    <row r="455" spans="1:8" x14ac:dyDescent="0.2">
      <c r="A455" s="259" t="s">
        <v>347</v>
      </c>
      <c r="B455" s="363"/>
      <c r="C455" s="675">
        <v>150000</v>
      </c>
      <c r="D455" s="608">
        <f>D456+D463+D470+D477+D484+D491</f>
        <v>64379.75</v>
      </c>
      <c r="E455" s="583">
        <f t="shared" si="7"/>
        <v>0.42919833333333335</v>
      </c>
      <c r="F455" s="71"/>
      <c r="G455" s="71"/>
      <c r="H455" s="33"/>
    </row>
    <row r="456" spans="1:8" ht="24" x14ac:dyDescent="0.2">
      <c r="A456" s="260" t="s">
        <v>354</v>
      </c>
      <c r="B456" s="364" t="s">
        <v>204</v>
      </c>
      <c r="C456" s="659">
        <v>30000</v>
      </c>
      <c r="D456" s="598">
        <f>D459</f>
        <v>10134.08</v>
      </c>
      <c r="E456" s="562">
        <f t="shared" si="7"/>
        <v>0.33780266666666664</v>
      </c>
      <c r="F456" s="71"/>
      <c r="G456" s="71"/>
      <c r="H456" s="33"/>
    </row>
    <row r="457" spans="1:8" x14ac:dyDescent="0.2">
      <c r="A457" s="261"/>
      <c r="B457" s="365" t="s">
        <v>260</v>
      </c>
      <c r="C457" s="659"/>
      <c r="D457" s="599"/>
      <c r="E457" s="562"/>
      <c r="F457" s="71"/>
      <c r="G457" s="71"/>
      <c r="H457" s="33"/>
    </row>
    <row r="458" spans="1:8" x14ac:dyDescent="0.2">
      <c r="A458" s="262" t="s">
        <v>105</v>
      </c>
      <c r="B458" s="366" t="s">
        <v>113</v>
      </c>
      <c r="C458" s="674"/>
      <c r="D458" s="595"/>
      <c r="E458" s="582"/>
      <c r="F458" s="71"/>
      <c r="G458" s="71"/>
      <c r="H458" s="33"/>
    </row>
    <row r="459" spans="1:8" x14ac:dyDescent="0.2">
      <c r="A459" s="179">
        <v>3</v>
      </c>
      <c r="B459" s="301" t="s">
        <v>61</v>
      </c>
      <c r="C459" s="629">
        <v>30000</v>
      </c>
      <c r="D459" s="600">
        <f>D460</f>
        <v>10134.08</v>
      </c>
      <c r="E459" s="531">
        <f t="shared" si="7"/>
        <v>0.33780266666666664</v>
      </c>
      <c r="F459" s="71"/>
      <c r="G459" s="71"/>
      <c r="H459" s="33"/>
    </row>
    <row r="460" spans="1:8" x14ac:dyDescent="0.2">
      <c r="A460" s="180">
        <v>32</v>
      </c>
      <c r="B460" s="302" t="s">
        <v>30</v>
      </c>
      <c r="C460" s="630">
        <v>30000</v>
      </c>
      <c r="D460" s="601">
        <f>D461</f>
        <v>10134.08</v>
      </c>
      <c r="E460" s="532">
        <f t="shared" si="7"/>
        <v>0.33780266666666664</v>
      </c>
      <c r="F460" s="71"/>
      <c r="G460" s="71"/>
      <c r="H460" s="33"/>
    </row>
    <row r="461" spans="1:8" x14ac:dyDescent="0.2">
      <c r="A461" s="208">
        <v>323</v>
      </c>
      <c r="B461" s="307" t="s">
        <v>33</v>
      </c>
      <c r="C461" s="648">
        <v>30000</v>
      </c>
      <c r="D461" s="594">
        <f>D462</f>
        <v>10134.08</v>
      </c>
      <c r="E461" s="551">
        <f t="shared" si="7"/>
        <v>0.33780266666666664</v>
      </c>
      <c r="F461" s="71"/>
      <c r="G461" s="71"/>
      <c r="H461" s="33"/>
    </row>
    <row r="462" spans="1:8" x14ac:dyDescent="0.2">
      <c r="A462" s="218">
        <v>323</v>
      </c>
      <c r="B462" s="300" t="s">
        <v>33</v>
      </c>
      <c r="C462" s="628">
        <v>30000</v>
      </c>
      <c r="D462" s="595">
        <v>10134.08</v>
      </c>
      <c r="E462" s="530">
        <f t="shared" si="7"/>
        <v>0.33780266666666664</v>
      </c>
      <c r="F462" s="71"/>
      <c r="G462" s="71"/>
      <c r="H462" s="33"/>
    </row>
    <row r="463" spans="1:8" x14ac:dyDescent="0.2">
      <c r="A463" s="260" t="s">
        <v>355</v>
      </c>
      <c r="B463" s="367" t="s">
        <v>205</v>
      </c>
      <c r="C463" s="659">
        <v>25000</v>
      </c>
      <c r="D463" s="598">
        <f>D466</f>
        <v>1787.5</v>
      </c>
      <c r="E463" s="562">
        <f t="shared" si="7"/>
        <v>7.1499999999999994E-2</v>
      </c>
      <c r="F463" s="71"/>
      <c r="G463" s="71"/>
      <c r="H463" s="33"/>
    </row>
    <row r="464" spans="1:8" x14ac:dyDescent="0.2">
      <c r="A464" s="261"/>
      <c r="B464" s="365" t="s">
        <v>260</v>
      </c>
      <c r="C464" s="659"/>
      <c r="D464" s="599"/>
      <c r="E464" s="562"/>
      <c r="F464" s="71"/>
      <c r="G464" s="71"/>
      <c r="H464" s="33"/>
    </row>
    <row r="465" spans="1:8" x14ac:dyDescent="0.2">
      <c r="A465" s="262" t="s">
        <v>105</v>
      </c>
      <c r="B465" s="368" t="s">
        <v>113</v>
      </c>
      <c r="C465" s="676"/>
      <c r="D465" s="595"/>
      <c r="E465" s="584"/>
      <c r="F465" s="71"/>
      <c r="G465" s="71"/>
      <c r="H465" s="33"/>
    </row>
    <row r="466" spans="1:8" x14ac:dyDescent="0.2">
      <c r="A466" s="179">
        <v>3</v>
      </c>
      <c r="B466" s="301" t="s">
        <v>61</v>
      </c>
      <c r="C466" s="629">
        <v>25000</v>
      </c>
      <c r="D466" s="600">
        <f>D467</f>
        <v>1787.5</v>
      </c>
      <c r="E466" s="531">
        <f t="shared" si="7"/>
        <v>7.1499999999999994E-2</v>
      </c>
      <c r="F466" s="71"/>
      <c r="G466" s="71"/>
      <c r="H466" s="33"/>
    </row>
    <row r="467" spans="1:8" x14ac:dyDescent="0.2">
      <c r="A467" s="180">
        <v>32</v>
      </c>
      <c r="B467" s="302" t="s">
        <v>30</v>
      </c>
      <c r="C467" s="630">
        <v>25000</v>
      </c>
      <c r="D467" s="601">
        <f>D468</f>
        <v>1787.5</v>
      </c>
      <c r="E467" s="532">
        <f t="shared" si="7"/>
        <v>7.1499999999999994E-2</v>
      </c>
      <c r="F467" s="71"/>
      <c r="G467" s="71"/>
      <c r="H467" s="33"/>
    </row>
    <row r="468" spans="1:8" ht="30" customHeight="1" x14ac:dyDescent="0.2">
      <c r="A468" s="208">
        <v>323</v>
      </c>
      <c r="B468" s="307" t="s">
        <v>33</v>
      </c>
      <c r="C468" s="648">
        <v>25000</v>
      </c>
      <c r="D468" s="594">
        <f>D469</f>
        <v>1787.5</v>
      </c>
      <c r="E468" s="551">
        <f t="shared" si="7"/>
        <v>7.1499999999999994E-2</v>
      </c>
      <c r="F468" s="71"/>
      <c r="G468" s="71"/>
      <c r="H468" s="33"/>
    </row>
    <row r="469" spans="1:8" x14ac:dyDescent="0.2">
      <c r="A469" s="218">
        <v>323</v>
      </c>
      <c r="B469" s="300" t="s">
        <v>33</v>
      </c>
      <c r="C469" s="628">
        <v>25000</v>
      </c>
      <c r="D469" s="595">
        <v>1787.5</v>
      </c>
      <c r="E469" s="530">
        <f t="shared" si="7"/>
        <v>7.1499999999999994E-2</v>
      </c>
      <c r="F469" s="71"/>
      <c r="G469" s="71"/>
      <c r="H469" s="33"/>
    </row>
    <row r="470" spans="1:8" x14ac:dyDescent="0.2">
      <c r="A470" s="260" t="s">
        <v>356</v>
      </c>
      <c r="B470" s="367" t="s">
        <v>206</v>
      </c>
      <c r="C470" s="659">
        <v>10000</v>
      </c>
      <c r="D470" s="598">
        <f>D473</f>
        <v>0</v>
      </c>
      <c r="E470" s="562">
        <f t="shared" si="7"/>
        <v>0</v>
      </c>
      <c r="F470" s="71"/>
      <c r="G470" s="71"/>
      <c r="H470" s="33"/>
    </row>
    <row r="471" spans="1:8" x14ac:dyDescent="0.2">
      <c r="A471" s="261"/>
      <c r="B471" s="365" t="s">
        <v>260</v>
      </c>
      <c r="C471" s="659"/>
      <c r="D471" s="599"/>
      <c r="E471" s="562"/>
      <c r="F471" s="71"/>
      <c r="G471" s="71"/>
      <c r="H471" s="33"/>
    </row>
    <row r="472" spans="1:8" x14ac:dyDescent="0.2">
      <c r="A472" s="262" t="s">
        <v>105</v>
      </c>
      <c r="B472" s="366" t="s">
        <v>113</v>
      </c>
      <c r="C472" s="674"/>
      <c r="D472" s="595"/>
      <c r="E472" s="582"/>
      <c r="F472" s="71"/>
      <c r="G472" s="71"/>
      <c r="H472" s="33"/>
    </row>
    <row r="473" spans="1:8" x14ac:dyDescent="0.2">
      <c r="A473" s="179">
        <v>3</v>
      </c>
      <c r="B473" s="301" t="s">
        <v>61</v>
      </c>
      <c r="C473" s="629">
        <v>10000</v>
      </c>
      <c r="D473" s="600">
        <f>D474</f>
        <v>0</v>
      </c>
      <c r="E473" s="531">
        <f t="shared" si="7"/>
        <v>0</v>
      </c>
      <c r="F473" s="71"/>
      <c r="G473" s="71"/>
      <c r="H473" s="33"/>
    </row>
    <row r="474" spans="1:8" x14ac:dyDescent="0.2">
      <c r="A474" s="180">
        <v>32</v>
      </c>
      <c r="B474" s="302" t="s">
        <v>30</v>
      </c>
      <c r="C474" s="630">
        <v>10000</v>
      </c>
      <c r="D474" s="601">
        <f>D475</f>
        <v>0</v>
      </c>
      <c r="E474" s="532">
        <f t="shared" si="7"/>
        <v>0</v>
      </c>
      <c r="F474" s="71"/>
      <c r="G474" s="71"/>
      <c r="H474" s="33"/>
    </row>
    <row r="475" spans="1:8" x14ac:dyDescent="0.2">
      <c r="A475" s="208">
        <v>323</v>
      </c>
      <c r="B475" s="307" t="s">
        <v>33</v>
      </c>
      <c r="C475" s="648">
        <v>10000</v>
      </c>
      <c r="D475" s="594">
        <f>D476</f>
        <v>0</v>
      </c>
      <c r="E475" s="551">
        <f t="shared" si="7"/>
        <v>0</v>
      </c>
      <c r="F475" s="71"/>
      <c r="G475" s="71"/>
      <c r="H475" s="33"/>
    </row>
    <row r="476" spans="1:8" ht="36" customHeight="1" x14ac:dyDescent="0.2">
      <c r="A476" s="218">
        <v>323</v>
      </c>
      <c r="B476" s="300" t="s">
        <v>33</v>
      </c>
      <c r="C476" s="628">
        <v>10000</v>
      </c>
      <c r="D476" s="595">
        <v>0</v>
      </c>
      <c r="E476" s="530">
        <f t="shared" si="7"/>
        <v>0</v>
      </c>
      <c r="F476" s="71"/>
      <c r="G476" s="71"/>
      <c r="H476" s="33"/>
    </row>
    <row r="477" spans="1:8" x14ac:dyDescent="0.2">
      <c r="A477" s="263" t="s">
        <v>190</v>
      </c>
      <c r="B477" s="365" t="s">
        <v>315</v>
      </c>
      <c r="C477" s="659">
        <v>30000</v>
      </c>
      <c r="D477" s="598">
        <f>D480</f>
        <v>17584.04</v>
      </c>
      <c r="E477" s="562">
        <f t="shared" si="7"/>
        <v>0.58613466666666669</v>
      </c>
      <c r="F477" s="71"/>
      <c r="G477" s="71"/>
      <c r="H477" s="33"/>
    </row>
    <row r="478" spans="1:8" x14ac:dyDescent="0.2">
      <c r="A478" s="264" t="s">
        <v>357</v>
      </c>
      <c r="B478" s="365" t="s">
        <v>260</v>
      </c>
      <c r="C478" s="659"/>
      <c r="D478" s="599"/>
      <c r="E478" s="562"/>
      <c r="F478" s="71"/>
      <c r="G478" s="71"/>
      <c r="H478" s="33"/>
    </row>
    <row r="479" spans="1:8" x14ac:dyDescent="0.2">
      <c r="A479" s="265" t="s">
        <v>272</v>
      </c>
      <c r="B479" s="369" t="s">
        <v>113</v>
      </c>
      <c r="C479" s="667"/>
      <c r="D479" s="595"/>
      <c r="E479" s="575"/>
      <c r="F479" s="71"/>
      <c r="G479" s="71"/>
      <c r="H479" s="33"/>
    </row>
    <row r="480" spans="1:8" x14ac:dyDescent="0.2">
      <c r="A480" s="187">
        <v>4</v>
      </c>
      <c r="B480" s="301" t="s">
        <v>61</v>
      </c>
      <c r="C480" s="647">
        <v>30000</v>
      </c>
      <c r="D480" s="600">
        <f>D481</f>
        <v>17584.04</v>
      </c>
      <c r="E480" s="550">
        <f t="shared" si="7"/>
        <v>0.58613466666666669</v>
      </c>
      <c r="F480" s="71"/>
      <c r="G480" s="71"/>
      <c r="H480" s="33"/>
    </row>
    <row r="481" spans="1:8" x14ac:dyDescent="0.2">
      <c r="A481" s="180">
        <v>42</v>
      </c>
      <c r="B481" s="302" t="s">
        <v>30</v>
      </c>
      <c r="C481" s="650">
        <v>30000</v>
      </c>
      <c r="D481" s="601">
        <f>D482</f>
        <v>17584.04</v>
      </c>
      <c r="E481" s="553">
        <f t="shared" si="7"/>
        <v>0.58613466666666669</v>
      </c>
      <c r="F481" s="71"/>
      <c r="G481" s="71"/>
      <c r="H481" s="33"/>
    </row>
    <row r="482" spans="1:8" x14ac:dyDescent="0.2">
      <c r="A482" s="213">
        <v>422</v>
      </c>
      <c r="B482" s="323" t="s">
        <v>33</v>
      </c>
      <c r="C482" s="651">
        <v>30000</v>
      </c>
      <c r="D482" s="594">
        <f>D483</f>
        <v>17584.04</v>
      </c>
      <c r="E482" s="554">
        <f t="shared" si="7"/>
        <v>0.58613466666666669</v>
      </c>
      <c r="F482" s="71"/>
      <c r="G482" s="71"/>
      <c r="H482" s="33"/>
    </row>
    <row r="483" spans="1:8" x14ac:dyDescent="0.2">
      <c r="A483" s="214">
        <v>422</v>
      </c>
      <c r="B483" s="324" t="s">
        <v>33</v>
      </c>
      <c r="C483" s="661">
        <v>30000</v>
      </c>
      <c r="D483" s="595">
        <v>17584.04</v>
      </c>
      <c r="E483" s="564">
        <f t="shared" si="7"/>
        <v>0.58613466666666669</v>
      </c>
      <c r="F483" s="71"/>
      <c r="G483" s="71"/>
      <c r="H483" s="33"/>
    </row>
    <row r="484" spans="1:8" x14ac:dyDescent="0.2">
      <c r="A484" s="210" t="s">
        <v>391</v>
      </c>
      <c r="B484" s="390" t="s">
        <v>349</v>
      </c>
      <c r="C484" s="627">
        <v>15000</v>
      </c>
      <c r="D484" s="598">
        <f>D487</f>
        <v>0</v>
      </c>
      <c r="E484" s="529">
        <f t="shared" si="7"/>
        <v>0</v>
      </c>
      <c r="F484" s="71"/>
      <c r="G484" s="71"/>
      <c r="H484" s="33"/>
    </row>
    <row r="485" spans="1:8" ht="22.5" x14ac:dyDescent="0.2">
      <c r="A485" s="211"/>
      <c r="B485" s="287" t="s">
        <v>390</v>
      </c>
      <c r="C485" s="627"/>
      <c r="D485" s="599"/>
      <c r="E485" s="529"/>
      <c r="F485" s="71"/>
      <c r="G485" s="71"/>
      <c r="H485" s="33"/>
    </row>
    <row r="486" spans="1:8" x14ac:dyDescent="0.2">
      <c r="A486" s="212" t="s">
        <v>96</v>
      </c>
      <c r="B486" s="300" t="s">
        <v>113</v>
      </c>
      <c r="C486" s="628"/>
      <c r="D486" s="595"/>
      <c r="E486" s="530"/>
      <c r="F486" s="71"/>
      <c r="G486" s="71"/>
      <c r="H486" s="33"/>
    </row>
    <row r="487" spans="1:8" x14ac:dyDescent="0.2">
      <c r="A487" s="179">
        <v>3</v>
      </c>
      <c r="B487" s="301" t="s">
        <v>61</v>
      </c>
      <c r="C487" s="629">
        <v>15000</v>
      </c>
      <c r="D487" s="600">
        <f>D488</f>
        <v>0</v>
      </c>
      <c r="E487" s="531">
        <f t="shared" si="7"/>
        <v>0</v>
      </c>
      <c r="F487" s="71"/>
      <c r="G487" s="71"/>
      <c r="H487" s="33"/>
    </row>
    <row r="488" spans="1:8" x14ac:dyDescent="0.2">
      <c r="A488" s="180">
        <v>38</v>
      </c>
      <c r="B488" s="302" t="s">
        <v>38</v>
      </c>
      <c r="C488" s="630">
        <v>15000</v>
      </c>
      <c r="D488" s="601">
        <f>D489</f>
        <v>0</v>
      </c>
      <c r="E488" s="532">
        <f t="shared" si="7"/>
        <v>0</v>
      </c>
      <c r="F488" s="71"/>
      <c r="G488" s="71"/>
      <c r="H488" s="33"/>
    </row>
    <row r="489" spans="1:8" x14ac:dyDescent="0.2">
      <c r="A489" s="208">
        <v>381</v>
      </c>
      <c r="B489" s="307" t="s">
        <v>63</v>
      </c>
      <c r="C489" s="648">
        <v>15000</v>
      </c>
      <c r="D489" s="594">
        <f>D490</f>
        <v>0</v>
      </c>
      <c r="E489" s="551">
        <f t="shared" si="7"/>
        <v>0</v>
      </c>
      <c r="F489" s="71"/>
      <c r="G489" s="71"/>
      <c r="H489" s="33"/>
    </row>
    <row r="490" spans="1:8" x14ac:dyDescent="0.2">
      <c r="A490" s="218">
        <v>381</v>
      </c>
      <c r="B490" s="300" t="s">
        <v>362</v>
      </c>
      <c r="C490" s="628">
        <v>15000</v>
      </c>
      <c r="D490" s="595">
        <v>0</v>
      </c>
      <c r="E490" s="530">
        <f t="shared" si="7"/>
        <v>0</v>
      </c>
      <c r="F490" s="71"/>
      <c r="G490" s="71"/>
      <c r="H490" s="33"/>
    </row>
    <row r="491" spans="1:8" x14ac:dyDescent="0.2">
      <c r="A491" s="210" t="s">
        <v>431</v>
      </c>
      <c r="B491" s="390" t="s">
        <v>432</v>
      </c>
      <c r="C491" s="627">
        <v>40000</v>
      </c>
      <c r="D491" s="598">
        <f>D494</f>
        <v>34874.129999999997</v>
      </c>
      <c r="E491" s="529">
        <f t="shared" si="7"/>
        <v>0.87185324999999991</v>
      </c>
      <c r="F491" s="71"/>
      <c r="G491" s="71"/>
      <c r="H491" s="33"/>
    </row>
    <row r="492" spans="1:8" x14ac:dyDescent="0.2">
      <c r="A492" s="211"/>
      <c r="B492" s="287" t="s">
        <v>411</v>
      </c>
      <c r="C492" s="627"/>
      <c r="D492" s="599"/>
      <c r="E492" s="529"/>
      <c r="F492" s="71"/>
      <c r="G492" s="71"/>
      <c r="H492" s="33"/>
    </row>
    <row r="493" spans="1:8" ht="33" customHeight="1" x14ac:dyDescent="0.2">
      <c r="A493" s="212" t="s">
        <v>96</v>
      </c>
      <c r="B493" s="300" t="s">
        <v>113</v>
      </c>
      <c r="C493" s="628"/>
      <c r="D493" s="595"/>
      <c r="E493" s="530"/>
      <c r="F493" s="71"/>
      <c r="G493" s="71"/>
      <c r="H493" s="33"/>
    </row>
    <row r="494" spans="1:8" x14ac:dyDescent="0.2">
      <c r="A494" s="179">
        <v>3</v>
      </c>
      <c r="B494" s="301" t="s">
        <v>61</v>
      </c>
      <c r="C494" s="629">
        <v>40000</v>
      </c>
      <c r="D494" s="600">
        <f>D495</f>
        <v>34874.129999999997</v>
      </c>
      <c r="E494" s="531">
        <f t="shared" si="7"/>
        <v>0.87185324999999991</v>
      </c>
      <c r="F494" s="71"/>
      <c r="G494" s="71"/>
      <c r="H494" s="33"/>
    </row>
    <row r="495" spans="1:8" x14ac:dyDescent="0.2">
      <c r="A495" s="180">
        <v>32</v>
      </c>
      <c r="B495" s="302" t="s">
        <v>30</v>
      </c>
      <c r="C495" s="630">
        <v>40000</v>
      </c>
      <c r="D495" s="601">
        <f>D496</f>
        <v>34874.129999999997</v>
      </c>
      <c r="E495" s="532">
        <f t="shared" si="7"/>
        <v>0.87185324999999991</v>
      </c>
      <c r="F495" s="71"/>
      <c r="G495" s="71"/>
      <c r="H495" s="33"/>
    </row>
    <row r="496" spans="1:8" x14ac:dyDescent="0.2">
      <c r="A496" s="208">
        <v>323</v>
      </c>
      <c r="B496" s="307" t="s">
        <v>33</v>
      </c>
      <c r="C496" s="648">
        <v>40000</v>
      </c>
      <c r="D496" s="594">
        <f>D497</f>
        <v>34874.129999999997</v>
      </c>
      <c r="E496" s="551">
        <f t="shared" si="7"/>
        <v>0.87185324999999991</v>
      </c>
      <c r="F496" s="71"/>
      <c r="G496" s="71"/>
      <c r="H496" s="33"/>
    </row>
    <row r="497" spans="1:8" x14ac:dyDescent="0.2">
      <c r="A497" s="218">
        <v>323</v>
      </c>
      <c r="B497" s="300" t="s">
        <v>33</v>
      </c>
      <c r="C497" s="628">
        <v>40000</v>
      </c>
      <c r="D497" s="595">
        <v>34874.129999999997</v>
      </c>
      <c r="E497" s="530">
        <f t="shared" si="7"/>
        <v>0.87185324999999991</v>
      </c>
      <c r="F497" s="71"/>
      <c r="G497" s="71"/>
      <c r="H497" s="33"/>
    </row>
    <row r="498" spans="1:8" x14ac:dyDescent="0.2">
      <c r="A498" s="805" t="s">
        <v>348</v>
      </c>
      <c r="B498" s="806"/>
      <c r="C498" s="653">
        <v>153000</v>
      </c>
      <c r="D498" s="608">
        <f>D499+D506+D513+D520</f>
        <v>138980.65</v>
      </c>
      <c r="E498" s="556">
        <f t="shared" si="7"/>
        <v>0.90837026143790844</v>
      </c>
      <c r="F498" s="71"/>
      <c r="G498" s="71"/>
      <c r="H498" s="33"/>
    </row>
    <row r="499" spans="1:8" x14ac:dyDescent="0.2">
      <c r="A499" s="231" t="s">
        <v>358</v>
      </c>
      <c r="B499" s="136" t="s">
        <v>329</v>
      </c>
      <c r="C499" s="627">
        <v>40000</v>
      </c>
      <c r="D499" s="598">
        <f>D502</f>
        <v>35212.5</v>
      </c>
      <c r="E499" s="529">
        <f t="shared" si="7"/>
        <v>0.88031250000000005</v>
      </c>
      <c r="F499" s="71"/>
      <c r="G499" s="71"/>
      <c r="H499" s="33"/>
    </row>
    <row r="500" spans="1:8" x14ac:dyDescent="0.2">
      <c r="A500" s="211"/>
      <c r="B500" s="287" t="s">
        <v>262</v>
      </c>
      <c r="C500" s="627"/>
      <c r="D500" s="599"/>
      <c r="E500" s="529"/>
      <c r="F500" s="71"/>
      <c r="G500" s="71"/>
      <c r="H500" s="33"/>
    </row>
    <row r="501" spans="1:8" x14ac:dyDescent="0.2">
      <c r="A501" s="212" t="s">
        <v>95</v>
      </c>
      <c r="B501" s="358" t="s">
        <v>113</v>
      </c>
      <c r="C501" s="676"/>
      <c r="D501" s="595"/>
      <c r="E501" s="584"/>
      <c r="F501" s="71"/>
      <c r="G501" s="71"/>
      <c r="H501" s="33"/>
    </row>
    <row r="502" spans="1:8" x14ac:dyDescent="0.2">
      <c r="A502" s="179">
        <v>3</v>
      </c>
      <c r="B502" s="301" t="s">
        <v>61</v>
      </c>
      <c r="C502" s="629">
        <v>40000</v>
      </c>
      <c r="D502" s="600">
        <f>D503</f>
        <v>35212.5</v>
      </c>
      <c r="E502" s="531">
        <f t="shared" si="7"/>
        <v>0.88031250000000005</v>
      </c>
      <c r="F502" s="71"/>
      <c r="G502" s="71"/>
      <c r="H502" s="33"/>
    </row>
    <row r="503" spans="1:8" x14ac:dyDescent="0.2">
      <c r="A503" s="180">
        <v>32</v>
      </c>
      <c r="B503" s="302" t="s">
        <v>30</v>
      </c>
      <c r="C503" s="677">
        <v>40000</v>
      </c>
      <c r="D503" s="601">
        <f>D504</f>
        <v>35212.5</v>
      </c>
      <c r="E503" s="585">
        <f t="shared" si="7"/>
        <v>0.88031250000000005</v>
      </c>
      <c r="F503" s="71"/>
      <c r="G503" s="71"/>
      <c r="H503" s="33"/>
    </row>
    <row r="504" spans="1:8" x14ac:dyDescent="0.2">
      <c r="A504" s="208">
        <v>323</v>
      </c>
      <c r="B504" s="359" t="s">
        <v>33</v>
      </c>
      <c r="C504" s="678">
        <v>40000</v>
      </c>
      <c r="D504" s="594">
        <f>D505</f>
        <v>35212.5</v>
      </c>
      <c r="E504" s="586">
        <f t="shared" si="7"/>
        <v>0.88031250000000005</v>
      </c>
      <c r="F504" s="71"/>
      <c r="G504" s="71"/>
      <c r="H504" s="33"/>
    </row>
    <row r="505" spans="1:8" x14ac:dyDescent="0.2">
      <c r="A505" s="218">
        <v>323</v>
      </c>
      <c r="B505" s="360" t="s">
        <v>33</v>
      </c>
      <c r="C505" s="628">
        <v>40000</v>
      </c>
      <c r="D505" s="595">
        <v>35212.5</v>
      </c>
      <c r="E505" s="530">
        <f t="shared" si="7"/>
        <v>0.88031250000000005</v>
      </c>
      <c r="F505" s="71"/>
      <c r="G505" s="71"/>
      <c r="H505" s="33"/>
    </row>
    <row r="506" spans="1:8" x14ac:dyDescent="0.2">
      <c r="A506" s="210" t="s">
        <v>359</v>
      </c>
      <c r="B506" s="353" t="s">
        <v>197</v>
      </c>
      <c r="C506" s="627">
        <v>80000</v>
      </c>
      <c r="D506" s="598">
        <f>D509</f>
        <v>72768.149999999994</v>
      </c>
      <c r="E506" s="529">
        <f t="shared" si="7"/>
        <v>0.90960187499999989</v>
      </c>
      <c r="F506" s="71"/>
      <c r="G506" s="71"/>
      <c r="H506" s="33"/>
    </row>
    <row r="507" spans="1:8" x14ac:dyDescent="0.2">
      <c r="A507" s="211"/>
      <c r="B507" s="287" t="s">
        <v>262</v>
      </c>
      <c r="C507" s="627"/>
      <c r="D507" s="599"/>
      <c r="E507" s="529"/>
      <c r="F507" s="71"/>
      <c r="G507" s="71"/>
      <c r="H507" s="33"/>
    </row>
    <row r="508" spans="1:8" x14ac:dyDescent="0.2">
      <c r="A508" s="212" t="s">
        <v>95</v>
      </c>
      <c r="B508" s="358" t="s">
        <v>113</v>
      </c>
      <c r="C508" s="676"/>
      <c r="D508" s="595"/>
      <c r="E508" s="584"/>
      <c r="F508" s="71"/>
      <c r="G508" s="71"/>
      <c r="H508" s="33"/>
    </row>
    <row r="509" spans="1:8" x14ac:dyDescent="0.2">
      <c r="A509" s="179">
        <v>3</v>
      </c>
      <c r="B509" s="301" t="s">
        <v>61</v>
      </c>
      <c r="C509" s="629">
        <v>80000</v>
      </c>
      <c r="D509" s="600">
        <f>D510</f>
        <v>72768.149999999994</v>
      </c>
      <c r="E509" s="531">
        <f t="shared" si="7"/>
        <v>0.90960187499999989</v>
      </c>
      <c r="F509" s="71"/>
      <c r="G509" s="71"/>
      <c r="H509" s="33"/>
    </row>
    <row r="510" spans="1:8" x14ac:dyDescent="0.2">
      <c r="A510" s="180">
        <v>32</v>
      </c>
      <c r="B510" s="302" t="s">
        <v>30</v>
      </c>
      <c r="C510" s="677">
        <v>80000</v>
      </c>
      <c r="D510" s="601">
        <f>D511</f>
        <v>72768.149999999994</v>
      </c>
      <c r="E510" s="585">
        <f t="shared" si="7"/>
        <v>0.90960187499999989</v>
      </c>
      <c r="F510" s="71"/>
      <c r="G510" s="71"/>
      <c r="H510" s="33"/>
    </row>
    <row r="511" spans="1:8" x14ac:dyDescent="0.2">
      <c r="A511" s="208">
        <v>323</v>
      </c>
      <c r="B511" s="359" t="s">
        <v>33</v>
      </c>
      <c r="C511" s="678">
        <v>80000</v>
      </c>
      <c r="D511" s="594">
        <f>D512</f>
        <v>72768.149999999994</v>
      </c>
      <c r="E511" s="586">
        <f t="shared" si="7"/>
        <v>0.90960187499999989</v>
      </c>
      <c r="F511" s="71"/>
      <c r="G511" s="71"/>
      <c r="H511" s="33"/>
    </row>
    <row r="512" spans="1:8" x14ac:dyDescent="0.2">
      <c r="A512" s="218">
        <v>323</v>
      </c>
      <c r="B512" s="360" t="s">
        <v>33</v>
      </c>
      <c r="C512" s="628">
        <v>80000</v>
      </c>
      <c r="D512" s="595">
        <v>72768.149999999994</v>
      </c>
      <c r="E512" s="530">
        <f t="shared" si="7"/>
        <v>0.90960187499999989</v>
      </c>
      <c r="F512" s="71"/>
      <c r="G512" s="71"/>
      <c r="H512" s="33"/>
    </row>
    <row r="513" spans="1:8" x14ac:dyDescent="0.2">
      <c r="A513" s="210" t="s">
        <v>360</v>
      </c>
      <c r="B513" s="353" t="s">
        <v>198</v>
      </c>
      <c r="C513" s="627">
        <v>25000</v>
      </c>
      <c r="D513" s="598">
        <f>D516</f>
        <v>24000</v>
      </c>
      <c r="E513" s="529">
        <f t="shared" si="7"/>
        <v>0.96</v>
      </c>
      <c r="F513" s="71"/>
      <c r="G513" s="71"/>
      <c r="H513" s="33"/>
    </row>
    <row r="514" spans="1:8" x14ac:dyDescent="0.2">
      <c r="A514" s="211"/>
      <c r="B514" s="287" t="s">
        <v>269</v>
      </c>
      <c r="C514" s="627"/>
      <c r="D514" s="599"/>
      <c r="E514" s="529"/>
      <c r="F514" s="71"/>
      <c r="G514" s="71"/>
      <c r="H514" s="33"/>
    </row>
    <row r="515" spans="1:8" x14ac:dyDescent="0.2">
      <c r="A515" s="212" t="s">
        <v>96</v>
      </c>
      <c r="B515" s="300" t="s">
        <v>113</v>
      </c>
      <c r="C515" s="628"/>
      <c r="D515" s="595"/>
      <c r="E515" s="530"/>
      <c r="F515" s="71"/>
      <c r="G515" s="71"/>
      <c r="H515" s="33"/>
    </row>
    <row r="516" spans="1:8" x14ac:dyDescent="0.2">
      <c r="A516" s="179">
        <v>3</v>
      </c>
      <c r="B516" s="301" t="s">
        <v>61</v>
      </c>
      <c r="C516" s="629">
        <v>25000</v>
      </c>
      <c r="D516" s="600">
        <f>D517</f>
        <v>24000</v>
      </c>
      <c r="E516" s="531">
        <f t="shared" ref="E516:E579" si="8">D516/C516</f>
        <v>0.96</v>
      </c>
      <c r="F516" s="71"/>
      <c r="G516" s="71"/>
      <c r="H516" s="33"/>
    </row>
    <row r="517" spans="1:8" x14ac:dyDescent="0.2">
      <c r="A517" s="180">
        <v>32</v>
      </c>
      <c r="B517" s="302" t="s">
        <v>30</v>
      </c>
      <c r="C517" s="630">
        <v>25000</v>
      </c>
      <c r="D517" s="601">
        <f>D518</f>
        <v>24000</v>
      </c>
      <c r="E517" s="532">
        <f t="shared" si="8"/>
        <v>0.96</v>
      </c>
      <c r="F517" s="71"/>
      <c r="G517" s="71"/>
      <c r="H517" s="33"/>
    </row>
    <row r="518" spans="1:8" x14ac:dyDescent="0.2">
      <c r="A518" s="208">
        <v>323</v>
      </c>
      <c r="B518" s="307" t="s">
        <v>33</v>
      </c>
      <c r="C518" s="648">
        <v>25000</v>
      </c>
      <c r="D518" s="594">
        <f>D519</f>
        <v>24000</v>
      </c>
      <c r="E518" s="551">
        <f t="shared" si="8"/>
        <v>0.96</v>
      </c>
      <c r="F518" s="71"/>
      <c r="G518" s="71"/>
      <c r="H518" s="33"/>
    </row>
    <row r="519" spans="1:8" x14ac:dyDescent="0.2">
      <c r="A519" s="218">
        <v>323</v>
      </c>
      <c r="B519" s="300" t="s">
        <v>33</v>
      </c>
      <c r="C519" s="628">
        <v>25000</v>
      </c>
      <c r="D519" s="595">
        <v>24000</v>
      </c>
      <c r="E519" s="530">
        <f t="shared" si="8"/>
        <v>0.96</v>
      </c>
      <c r="F519" s="71"/>
      <c r="G519" s="71"/>
      <c r="H519" s="33"/>
    </row>
    <row r="520" spans="1:8" ht="25.5" x14ac:dyDescent="0.2">
      <c r="A520" s="210" t="s">
        <v>361</v>
      </c>
      <c r="B520" s="390" t="s">
        <v>311</v>
      </c>
      <c r="C520" s="627">
        <v>8000</v>
      </c>
      <c r="D520" s="598">
        <f>D523</f>
        <v>7000</v>
      </c>
      <c r="E520" s="529">
        <f t="shared" si="8"/>
        <v>0.875</v>
      </c>
      <c r="F520" s="71"/>
      <c r="G520" s="71"/>
      <c r="H520" s="33"/>
    </row>
    <row r="521" spans="1:8" x14ac:dyDescent="0.2">
      <c r="A521" s="211"/>
      <c r="B521" s="287" t="s">
        <v>269</v>
      </c>
      <c r="C521" s="627"/>
      <c r="D521" s="599"/>
      <c r="E521" s="529"/>
      <c r="F521" s="71"/>
      <c r="G521" s="71"/>
      <c r="H521" s="33"/>
    </row>
    <row r="522" spans="1:8" x14ac:dyDescent="0.2">
      <c r="A522" s="212" t="s">
        <v>96</v>
      </c>
      <c r="B522" s="300" t="s">
        <v>113</v>
      </c>
      <c r="C522" s="628"/>
      <c r="D522" s="595"/>
      <c r="E522" s="530"/>
      <c r="F522" s="71"/>
      <c r="G522" s="71"/>
      <c r="H522" s="33"/>
    </row>
    <row r="523" spans="1:8" x14ac:dyDescent="0.2">
      <c r="A523" s="179">
        <v>3</v>
      </c>
      <c r="B523" s="301" t="s">
        <v>61</v>
      </c>
      <c r="C523" s="629">
        <v>8000</v>
      </c>
      <c r="D523" s="600">
        <f>D524</f>
        <v>7000</v>
      </c>
      <c r="E523" s="531">
        <f t="shared" si="8"/>
        <v>0.875</v>
      </c>
      <c r="F523" s="71"/>
      <c r="G523" s="71"/>
      <c r="H523" s="33"/>
    </row>
    <row r="524" spans="1:8" x14ac:dyDescent="0.2">
      <c r="A524" s="180">
        <v>32</v>
      </c>
      <c r="B524" s="302" t="s">
        <v>30</v>
      </c>
      <c r="C524" s="630">
        <v>8000</v>
      </c>
      <c r="D524" s="601">
        <f>D525</f>
        <v>7000</v>
      </c>
      <c r="E524" s="532">
        <f t="shared" si="8"/>
        <v>0.875</v>
      </c>
      <c r="F524" s="71"/>
      <c r="G524" s="71"/>
      <c r="H524" s="33"/>
    </row>
    <row r="525" spans="1:8" x14ac:dyDescent="0.2">
      <c r="A525" s="208">
        <v>323</v>
      </c>
      <c r="B525" s="307" t="s">
        <v>33</v>
      </c>
      <c r="C525" s="648">
        <v>8000</v>
      </c>
      <c r="D525" s="594">
        <f>D526</f>
        <v>7000</v>
      </c>
      <c r="E525" s="551">
        <f t="shared" si="8"/>
        <v>0.875</v>
      </c>
      <c r="F525" s="71"/>
      <c r="G525" s="71"/>
      <c r="H525" s="33"/>
    </row>
    <row r="526" spans="1:8" x14ac:dyDescent="0.2">
      <c r="A526" s="218">
        <v>323</v>
      </c>
      <c r="B526" s="300" t="s">
        <v>33</v>
      </c>
      <c r="C526" s="628">
        <v>8000</v>
      </c>
      <c r="D526" s="595">
        <v>7000</v>
      </c>
      <c r="E526" s="530">
        <f t="shared" si="8"/>
        <v>0.875</v>
      </c>
      <c r="F526" s="71"/>
      <c r="G526" s="71"/>
      <c r="H526" s="33"/>
    </row>
    <row r="527" spans="1:8" x14ac:dyDescent="0.2">
      <c r="A527" s="270"/>
      <c r="B527" s="371" t="s">
        <v>364</v>
      </c>
      <c r="C527" s="669"/>
      <c r="D527" s="609"/>
      <c r="E527" s="577"/>
      <c r="F527" s="71"/>
      <c r="G527" s="71"/>
      <c r="H527" s="33"/>
    </row>
    <row r="528" spans="1:8" x14ac:dyDescent="0.2">
      <c r="A528" s="266" t="s">
        <v>379</v>
      </c>
      <c r="B528" s="370" t="s">
        <v>367</v>
      </c>
      <c r="C528" s="653">
        <v>60000</v>
      </c>
      <c r="D528" s="608">
        <f>D529</f>
        <v>30000</v>
      </c>
      <c r="E528" s="556">
        <f t="shared" si="8"/>
        <v>0.5</v>
      </c>
      <c r="F528" s="71"/>
      <c r="G528" s="71"/>
      <c r="H528" s="33"/>
    </row>
    <row r="529" spans="1:8" x14ac:dyDescent="0.2">
      <c r="A529" s="267" t="s">
        <v>363</v>
      </c>
      <c r="B529" s="367" t="s">
        <v>365</v>
      </c>
      <c r="C529" s="659">
        <v>60000</v>
      </c>
      <c r="D529" s="598">
        <f>D532</f>
        <v>30000</v>
      </c>
      <c r="E529" s="562">
        <f t="shared" si="8"/>
        <v>0.5</v>
      </c>
      <c r="F529" s="71"/>
      <c r="G529" s="71"/>
      <c r="H529" s="33"/>
    </row>
    <row r="530" spans="1:8" x14ac:dyDescent="0.2">
      <c r="A530" s="268"/>
      <c r="B530" s="365" t="s">
        <v>257</v>
      </c>
      <c r="C530" s="659"/>
      <c r="D530" s="599"/>
      <c r="E530" s="562"/>
      <c r="F530" s="71"/>
      <c r="G530" s="71"/>
      <c r="H530" s="33"/>
    </row>
    <row r="531" spans="1:8" x14ac:dyDescent="0.2">
      <c r="A531" s="269" t="s">
        <v>95</v>
      </c>
      <c r="B531" s="366" t="s">
        <v>113</v>
      </c>
      <c r="C531" s="670"/>
      <c r="D531" s="595"/>
      <c r="E531" s="578"/>
      <c r="F531" s="71"/>
      <c r="G531" s="71"/>
      <c r="H531" s="33"/>
    </row>
    <row r="532" spans="1:8" x14ac:dyDescent="0.2">
      <c r="A532" s="179">
        <v>3</v>
      </c>
      <c r="B532" s="301" t="s">
        <v>61</v>
      </c>
      <c r="C532" s="671">
        <v>60000</v>
      </c>
      <c r="D532" s="600">
        <f>D533</f>
        <v>30000</v>
      </c>
      <c r="E532" s="579">
        <f t="shared" si="8"/>
        <v>0.5</v>
      </c>
      <c r="F532" s="71"/>
      <c r="G532" s="71"/>
      <c r="H532" s="33"/>
    </row>
    <row r="533" spans="1:8" x14ac:dyDescent="0.2">
      <c r="A533" s="180">
        <v>38</v>
      </c>
      <c r="B533" s="302" t="s">
        <v>38</v>
      </c>
      <c r="C533" s="672">
        <v>60000</v>
      </c>
      <c r="D533" s="601">
        <f>D534</f>
        <v>30000</v>
      </c>
      <c r="E533" s="580">
        <f t="shared" si="8"/>
        <v>0.5</v>
      </c>
      <c r="F533" s="71"/>
      <c r="G533" s="71"/>
      <c r="H533" s="33"/>
    </row>
    <row r="534" spans="1:8" x14ac:dyDescent="0.2">
      <c r="A534" s="213">
        <v>381</v>
      </c>
      <c r="B534" s="323" t="s">
        <v>63</v>
      </c>
      <c r="C534" s="651">
        <v>60000</v>
      </c>
      <c r="D534" s="594">
        <f>D535</f>
        <v>30000</v>
      </c>
      <c r="E534" s="554">
        <f t="shared" si="8"/>
        <v>0.5</v>
      </c>
      <c r="F534" s="71"/>
      <c r="G534" s="71"/>
      <c r="H534" s="33"/>
    </row>
    <row r="535" spans="1:8" x14ac:dyDescent="0.2">
      <c r="A535" s="393">
        <v>381</v>
      </c>
      <c r="B535" s="324" t="s">
        <v>63</v>
      </c>
      <c r="C535" s="679">
        <v>60000</v>
      </c>
      <c r="D535" s="619">
        <v>30000</v>
      </c>
      <c r="E535" s="587">
        <f t="shared" si="8"/>
        <v>0.5</v>
      </c>
      <c r="F535" s="71"/>
      <c r="G535" s="71"/>
      <c r="H535" s="33"/>
    </row>
    <row r="536" spans="1:8" x14ac:dyDescent="0.2">
      <c r="A536" s="266" t="s">
        <v>366</v>
      </c>
      <c r="B536" s="370"/>
      <c r="C536" s="653">
        <v>35000</v>
      </c>
      <c r="D536" s="608">
        <f>D537+D545</f>
        <v>30000</v>
      </c>
      <c r="E536" s="556">
        <f t="shared" si="8"/>
        <v>0.8571428571428571</v>
      </c>
      <c r="F536" s="71"/>
      <c r="G536" s="71"/>
      <c r="H536" s="33"/>
    </row>
    <row r="537" spans="1:8" x14ac:dyDescent="0.2">
      <c r="A537" s="267" t="s">
        <v>396</v>
      </c>
      <c r="B537" s="367" t="s">
        <v>207</v>
      </c>
      <c r="C537" s="659">
        <v>30000</v>
      </c>
      <c r="D537" s="598">
        <f>D540</f>
        <v>30000</v>
      </c>
      <c r="E537" s="562">
        <f t="shared" si="8"/>
        <v>1</v>
      </c>
      <c r="F537" s="71"/>
      <c r="G537" s="71"/>
      <c r="H537" s="33"/>
    </row>
    <row r="538" spans="1:8" x14ac:dyDescent="0.2">
      <c r="A538" s="268"/>
      <c r="B538" s="365" t="s">
        <v>257</v>
      </c>
      <c r="C538" s="659"/>
      <c r="D538" s="599"/>
      <c r="E538" s="562"/>
      <c r="F538" s="71"/>
      <c r="G538" s="71"/>
      <c r="H538" s="33"/>
    </row>
    <row r="539" spans="1:8" x14ac:dyDescent="0.2">
      <c r="A539" s="269" t="s">
        <v>95</v>
      </c>
      <c r="B539" s="366" t="s">
        <v>113</v>
      </c>
      <c r="C539" s="670"/>
      <c r="D539" s="595"/>
      <c r="E539" s="578"/>
      <c r="F539" s="71"/>
      <c r="G539" s="71"/>
      <c r="H539" s="33"/>
    </row>
    <row r="540" spans="1:8" x14ac:dyDescent="0.2">
      <c r="A540" s="179">
        <v>3</v>
      </c>
      <c r="B540" s="301" t="s">
        <v>61</v>
      </c>
      <c r="C540" s="671">
        <v>30000</v>
      </c>
      <c r="D540" s="600">
        <f>D541</f>
        <v>30000</v>
      </c>
      <c r="E540" s="579">
        <f t="shared" si="8"/>
        <v>1</v>
      </c>
      <c r="F540" s="71"/>
      <c r="G540" s="71"/>
      <c r="H540" s="33"/>
    </row>
    <row r="541" spans="1:8" x14ac:dyDescent="0.2">
      <c r="A541" s="180">
        <v>38</v>
      </c>
      <c r="B541" s="302" t="s">
        <v>38</v>
      </c>
      <c r="C541" s="672">
        <v>30000</v>
      </c>
      <c r="D541" s="601">
        <f>D542</f>
        <v>30000</v>
      </c>
      <c r="E541" s="580">
        <f t="shared" si="8"/>
        <v>1</v>
      </c>
      <c r="F541" s="71"/>
      <c r="G541" s="71"/>
      <c r="H541" s="33"/>
    </row>
    <row r="542" spans="1:8" x14ac:dyDescent="0.2">
      <c r="A542" s="213">
        <v>381</v>
      </c>
      <c r="B542" s="323" t="s">
        <v>63</v>
      </c>
      <c r="C542" s="651">
        <v>30000</v>
      </c>
      <c r="D542" s="594">
        <f>D543+D544</f>
        <v>30000</v>
      </c>
      <c r="E542" s="554">
        <f t="shared" si="8"/>
        <v>1</v>
      </c>
      <c r="F542" s="71"/>
      <c r="G542" s="71"/>
      <c r="H542" s="33"/>
    </row>
    <row r="543" spans="1:8" x14ac:dyDescent="0.2">
      <c r="A543" s="393">
        <v>381</v>
      </c>
      <c r="B543" s="324" t="s">
        <v>63</v>
      </c>
      <c r="C543" s="679">
        <v>25000</v>
      </c>
      <c r="D543" s="619">
        <v>25000</v>
      </c>
      <c r="E543" s="587">
        <f t="shared" si="8"/>
        <v>1</v>
      </c>
      <c r="F543" s="71"/>
      <c r="G543" s="71"/>
      <c r="H543" s="33"/>
    </row>
    <row r="544" spans="1:8" x14ac:dyDescent="0.2">
      <c r="A544" s="214">
        <v>381</v>
      </c>
      <c r="B544" s="324" t="s">
        <v>318</v>
      </c>
      <c r="C544" s="661">
        <v>5000</v>
      </c>
      <c r="D544" s="595">
        <v>5000</v>
      </c>
      <c r="E544" s="564">
        <f t="shared" si="8"/>
        <v>1</v>
      </c>
      <c r="F544" s="71"/>
      <c r="G544" s="71"/>
      <c r="H544" s="33"/>
    </row>
    <row r="545" spans="1:8" x14ac:dyDescent="0.2">
      <c r="A545" s="267" t="s">
        <v>397</v>
      </c>
      <c r="B545" s="367" t="s">
        <v>286</v>
      </c>
      <c r="C545" s="659">
        <v>5000</v>
      </c>
      <c r="D545" s="598">
        <f>D548</f>
        <v>0</v>
      </c>
      <c r="E545" s="562">
        <f t="shared" si="8"/>
        <v>0</v>
      </c>
      <c r="F545" s="71"/>
      <c r="G545" s="71"/>
      <c r="H545" s="33"/>
    </row>
    <row r="546" spans="1:8" x14ac:dyDescent="0.2">
      <c r="A546" s="268"/>
      <c r="B546" s="365" t="s">
        <v>257</v>
      </c>
      <c r="C546" s="659"/>
      <c r="D546" s="599"/>
      <c r="E546" s="562"/>
      <c r="F546" s="71"/>
      <c r="G546" s="71"/>
      <c r="H546" s="33"/>
    </row>
    <row r="547" spans="1:8" x14ac:dyDescent="0.2">
      <c r="A547" s="269" t="s">
        <v>95</v>
      </c>
      <c r="B547" s="366" t="s">
        <v>113</v>
      </c>
      <c r="C547" s="670"/>
      <c r="D547" s="595"/>
      <c r="E547" s="578"/>
      <c r="F547" s="71"/>
      <c r="G547" s="71"/>
      <c r="H547" s="33"/>
    </row>
    <row r="548" spans="1:8" x14ac:dyDescent="0.2">
      <c r="A548" s="179">
        <v>3</v>
      </c>
      <c r="B548" s="301" t="s">
        <v>61</v>
      </c>
      <c r="C548" s="671">
        <v>5000</v>
      </c>
      <c r="D548" s="600">
        <f>D549</f>
        <v>0</v>
      </c>
      <c r="E548" s="579">
        <f t="shared" si="8"/>
        <v>0</v>
      </c>
      <c r="F548" s="71"/>
      <c r="G548" s="71"/>
      <c r="H548" s="33"/>
    </row>
    <row r="549" spans="1:8" x14ac:dyDescent="0.2">
      <c r="A549" s="180">
        <v>38</v>
      </c>
      <c r="B549" s="302" t="s">
        <v>38</v>
      </c>
      <c r="C549" s="672">
        <v>5000</v>
      </c>
      <c r="D549" s="601">
        <f>D550</f>
        <v>0</v>
      </c>
      <c r="E549" s="580">
        <f t="shared" si="8"/>
        <v>0</v>
      </c>
      <c r="F549" s="71"/>
      <c r="G549" s="71"/>
      <c r="H549" s="33"/>
    </row>
    <row r="550" spans="1:8" x14ac:dyDescent="0.2">
      <c r="A550" s="213">
        <v>381</v>
      </c>
      <c r="B550" s="323" t="s">
        <v>63</v>
      </c>
      <c r="C550" s="651">
        <v>5000</v>
      </c>
      <c r="D550" s="594">
        <f>D551</f>
        <v>0</v>
      </c>
      <c r="E550" s="554">
        <f t="shared" si="8"/>
        <v>0</v>
      </c>
      <c r="F550" s="71"/>
      <c r="G550" s="71"/>
      <c r="H550" s="33"/>
    </row>
    <row r="551" spans="1:8" x14ac:dyDescent="0.2">
      <c r="A551" s="214">
        <v>381</v>
      </c>
      <c r="B551" s="324" t="s">
        <v>63</v>
      </c>
      <c r="C551" s="661">
        <v>5000</v>
      </c>
      <c r="D551" s="595">
        <v>0</v>
      </c>
      <c r="E551" s="564">
        <f t="shared" si="8"/>
        <v>0</v>
      </c>
      <c r="F551" s="71"/>
      <c r="G551" s="71"/>
      <c r="H551" s="33"/>
    </row>
    <row r="552" spans="1:8" x14ac:dyDescent="0.2">
      <c r="A552" s="270"/>
      <c r="B552" s="371" t="s">
        <v>236</v>
      </c>
      <c r="C552" s="669"/>
      <c r="D552" s="609"/>
      <c r="E552" s="577"/>
      <c r="F552" s="71"/>
      <c r="G552" s="71"/>
      <c r="H552" s="33"/>
    </row>
    <row r="553" spans="1:8" x14ac:dyDescent="0.2">
      <c r="A553" s="257" t="s">
        <v>368</v>
      </c>
      <c r="B553" s="137"/>
      <c r="C553" s="653">
        <v>89000</v>
      </c>
      <c r="D553" s="608">
        <f>D554+D561+D568+D575+D582+D589+D597</f>
        <v>70124.959999999992</v>
      </c>
      <c r="E553" s="556">
        <f t="shared" si="8"/>
        <v>0.78792089887640437</v>
      </c>
      <c r="F553" s="71"/>
      <c r="G553" s="71"/>
      <c r="H553" s="33"/>
    </row>
    <row r="554" spans="1:8" x14ac:dyDescent="0.2">
      <c r="A554" s="260" t="s">
        <v>369</v>
      </c>
      <c r="B554" s="367" t="s">
        <v>208</v>
      </c>
      <c r="C554" s="659">
        <v>15000</v>
      </c>
      <c r="D554" s="598">
        <f>D557</f>
        <v>15000</v>
      </c>
      <c r="E554" s="562">
        <f t="shared" si="8"/>
        <v>1</v>
      </c>
      <c r="F554" s="71"/>
      <c r="G554" s="71"/>
      <c r="H554" s="33"/>
    </row>
    <row r="555" spans="1:8" x14ac:dyDescent="0.2">
      <c r="A555" s="261"/>
      <c r="B555" s="365" t="s">
        <v>259</v>
      </c>
      <c r="C555" s="659"/>
      <c r="D555" s="599"/>
      <c r="E555" s="562"/>
      <c r="F555" s="71"/>
      <c r="G555" s="71"/>
      <c r="H555" s="33"/>
    </row>
    <row r="556" spans="1:8" x14ac:dyDescent="0.2">
      <c r="A556" s="271" t="s">
        <v>91</v>
      </c>
      <c r="B556" s="369" t="s">
        <v>113</v>
      </c>
      <c r="C556" s="667"/>
      <c r="D556" s="595"/>
      <c r="E556" s="575"/>
      <c r="F556" s="71"/>
      <c r="G556" s="71"/>
      <c r="H556" s="33"/>
    </row>
    <row r="557" spans="1:8" x14ac:dyDescent="0.2">
      <c r="A557" s="179">
        <v>3</v>
      </c>
      <c r="B557" s="301" t="s">
        <v>61</v>
      </c>
      <c r="C557" s="671">
        <v>15000</v>
      </c>
      <c r="D557" s="600">
        <f>D558</f>
        <v>15000</v>
      </c>
      <c r="E557" s="579">
        <f t="shared" si="8"/>
        <v>1</v>
      </c>
      <c r="F557" s="71"/>
      <c r="G557" s="71"/>
      <c r="H557" s="33"/>
    </row>
    <row r="558" spans="1:8" x14ac:dyDescent="0.2">
      <c r="A558" s="180">
        <v>38</v>
      </c>
      <c r="B558" s="302" t="s">
        <v>38</v>
      </c>
      <c r="C558" s="672">
        <v>15000</v>
      </c>
      <c r="D558" s="601">
        <f>D559</f>
        <v>15000</v>
      </c>
      <c r="E558" s="580">
        <f t="shared" si="8"/>
        <v>1</v>
      </c>
      <c r="F558" s="71"/>
      <c r="G558" s="71"/>
      <c r="H558" s="33"/>
    </row>
    <row r="559" spans="1:8" x14ac:dyDescent="0.2">
      <c r="A559" s="213">
        <v>381</v>
      </c>
      <c r="B559" s="323" t="s">
        <v>63</v>
      </c>
      <c r="C559" s="651">
        <v>15000</v>
      </c>
      <c r="D559" s="594">
        <f>D560</f>
        <v>15000</v>
      </c>
      <c r="E559" s="554">
        <f t="shared" si="8"/>
        <v>1</v>
      </c>
      <c r="F559" s="71"/>
      <c r="G559" s="71"/>
      <c r="H559" s="33"/>
    </row>
    <row r="560" spans="1:8" x14ac:dyDescent="0.2">
      <c r="A560" s="214">
        <v>381</v>
      </c>
      <c r="B560" s="324" t="s">
        <v>63</v>
      </c>
      <c r="C560" s="661">
        <v>15000</v>
      </c>
      <c r="D560" s="595">
        <v>15000</v>
      </c>
      <c r="E560" s="564">
        <f t="shared" si="8"/>
        <v>1</v>
      </c>
      <c r="F560" s="71"/>
      <c r="G560" s="71"/>
      <c r="H560" s="33"/>
    </row>
    <row r="561" spans="1:8" x14ac:dyDescent="0.2">
      <c r="A561" s="272" t="s">
        <v>370</v>
      </c>
      <c r="B561" s="367" t="s">
        <v>209</v>
      </c>
      <c r="C561" s="659">
        <v>3000</v>
      </c>
      <c r="D561" s="598">
        <f>D564</f>
        <v>2625</v>
      </c>
      <c r="E561" s="562">
        <f t="shared" si="8"/>
        <v>0.875</v>
      </c>
      <c r="F561" s="71"/>
      <c r="G561" s="71"/>
      <c r="H561" s="33"/>
    </row>
    <row r="562" spans="1:8" ht="24" x14ac:dyDescent="0.2">
      <c r="A562" s="272"/>
      <c r="B562" s="365" t="s">
        <v>402</v>
      </c>
      <c r="C562" s="659"/>
      <c r="D562" s="599"/>
      <c r="E562" s="562"/>
      <c r="F562" s="71"/>
      <c r="G562" s="71"/>
      <c r="H562" s="33"/>
    </row>
    <row r="563" spans="1:8" x14ac:dyDescent="0.2">
      <c r="A563" s="271" t="s">
        <v>91</v>
      </c>
      <c r="B563" s="369" t="s">
        <v>113</v>
      </c>
      <c r="C563" s="667"/>
      <c r="D563" s="595"/>
      <c r="E563" s="575"/>
      <c r="F563" s="71"/>
      <c r="G563" s="71"/>
      <c r="H563" s="33"/>
    </row>
    <row r="564" spans="1:8" x14ac:dyDescent="0.2">
      <c r="A564" s="179">
        <v>3</v>
      </c>
      <c r="B564" s="301" t="s">
        <v>61</v>
      </c>
      <c r="C564" s="671">
        <v>3000</v>
      </c>
      <c r="D564" s="600">
        <f>D565</f>
        <v>2625</v>
      </c>
      <c r="E564" s="579">
        <f t="shared" si="8"/>
        <v>0.875</v>
      </c>
      <c r="F564" s="71"/>
      <c r="G564" s="71"/>
      <c r="H564" s="33"/>
    </row>
    <row r="565" spans="1:8" x14ac:dyDescent="0.2">
      <c r="A565" s="180">
        <v>32</v>
      </c>
      <c r="B565" s="302" t="s">
        <v>30</v>
      </c>
      <c r="C565" s="672">
        <v>3000</v>
      </c>
      <c r="D565" s="601">
        <f>D566</f>
        <v>2625</v>
      </c>
      <c r="E565" s="580">
        <f t="shared" si="8"/>
        <v>0.875</v>
      </c>
      <c r="F565" s="71"/>
      <c r="G565" s="71"/>
      <c r="H565" s="33"/>
    </row>
    <row r="566" spans="1:8" x14ac:dyDescent="0.2">
      <c r="A566" s="213">
        <v>329</v>
      </c>
      <c r="B566" s="323" t="s">
        <v>34</v>
      </c>
      <c r="C566" s="651">
        <v>3000</v>
      </c>
      <c r="D566" s="594">
        <f>D567</f>
        <v>2625</v>
      </c>
      <c r="E566" s="554">
        <f t="shared" si="8"/>
        <v>0.875</v>
      </c>
      <c r="F566" s="71"/>
      <c r="G566" s="71"/>
      <c r="H566" s="33"/>
    </row>
    <row r="567" spans="1:8" x14ac:dyDescent="0.2">
      <c r="A567" s="214">
        <v>329</v>
      </c>
      <c r="B567" s="324" t="s">
        <v>34</v>
      </c>
      <c r="C567" s="661">
        <v>3000</v>
      </c>
      <c r="D567" s="595">
        <v>2625</v>
      </c>
      <c r="E567" s="564">
        <f t="shared" si="8"/>
        <v>0.875</v>
      </c>
      <c r="F567" s="71"/>
      <c r="G567" s="71"/>
      <c r="H567" s="33"/>
    </row>
    <row r="568" spans="1:8" x14ac:dyDescent="0.2">
      <c r="A568" s="260" t="s">
        <v>419</v>
      </c>
      <c r="B568" s="367" t="s">
        <v>210</v>
      </c>
      <c r="C568" s="659">
        <v>25000</v>
      </c>
      <c r="D568" s="598">
        <f>D571</f>
        <v>24999.96</v>
      </c>
      <c r="E568" s="562">
        <f t="shared" si="8"/>
        <v>0.99999839999999995</v>
      </c>
      <c r="F568" s="71"/>
      <c r="G568" s="71"/>
      <c r="H568" s="33"/>
    </row>
    <row r="569" spans="1:8" x14ac:dyDescent="0.2">
      <c r="A569" s="261"/>
      <c r="B569" s="365" t="s">
        <v>259</v>
      </c>
      <c r="C569" s="659"/>
      <c r="D569" s="599"/>
      <c r="E569" s="562"/>
      <c r="F569" s="71"/>
      <c r="G569" s="71"/>
      <c r="H569" s="33"/>
    </row>
    <row r="570" spans="1:8" x14ac:dyDescent="0.2">
      <c r="A570" s="271" t="s">
        <v>94</v>
      </c>
      <c r="B570" s="369" t="s">
        <v>113</v>
      </c>
      <c r="C570" s="667"/>
      <c r="D570" s="595"/>
      <c r="E570" s="575"/>
      <c r="F570" s="71"/>
      <c r="G570" s="71"/>
      <c r="H570" s="33"/>
    </row>
    <row r="571" spans="1:8" x14ac:dyDescent="0.2">
      <c r="A571" s="179">
        <v>3</v>
      </c>
      <c r="B571" s="301" t="s">
        <v>61</v>
      </c>
      <c r="C571" s="671">
        <v>25000</v>
      </c>
      <c r="D571" s="600">
        <f>D572</f>
        <v>24999.96</v>
      </c>
      <c r="E571" s="579">
        <f t="shared" si="8"/>
        <v>0.99999839999999995</v>
      </c>
      <c r="F571" s="71"/>
      <c r="G571" s="71"/>
      <c r="H571" s="33"/>
    </row>
    <row r="572" spans="1:8" x14ac:dyDescent="0.2">
      <c r="A572" s="180">
        <v>38</v>
      </c>
      <c r="B572" s="302" t="s">
        <v>38</v>
      </c>
      <c r="C572" s="672">
        <v>25000</v>
      </c>
      <c r="D572" s="601">
        <f>D573</f>
        <v>24999.96</v>
      </c>
      <c r="E572" s="580">
        <f t="shared" si="8"/>
        <v>0.99999839999999995</v>
      </c>
      <c r="F572" s="71"/>
      <c r="G572" s="71"/>
      <c r="H572" s="33"/>
    </row>
    <row r="573" spans="1:8" x14ac:dyDescent="0.2">
      <c r="A573" s="213">
        <v>381</v>
      </c>
      <c r="B573" s="323" t="s">
        <v>63</v>
      </c>
      <c r="C573" s="651">
        <v>25000</v>
      </c>
      <c r="D573" s="594">
        <f>D574</f>
        <v>24999.96</v>
      </c>
      <c r="E573" s="554">
        <f t="shared" si="8"/>
        <v>0.99999839999999995</v>
      </c>
      <c r="F573" s="71"/>
      <c r="G573" s="71"/>
      <c r="H573" s="33"/>
    </row>
    <row r="574" spans="1:8" x14ac:dyDescent="0.2">
      <c r="A574" s="214">
        <v>381</v>
      </c>
      <c r="B574" s="324" t="s">
        <v>63</v>
      </c>
      <c r="C574" s="661">
        <v>25000</v>
      </c>
      <c r="D574" s="595">
        <v>24999.96</v>
      </c>
      <c r="E574" s="564">
        <f t="shared" si="8"/>
        <v>0.99999839999999995</v>
      </c>
      <c r="F574" s="71"/>
      <c r="G574" s="71"/>
      <c r="H574" s="33"/>
    </row>
    <row r="575" spans="1:8" x14ac:dyDescent="0.2">
      <c r="A575" s="260" t="s">
        <v>371</v>
      </c>
      <c r="B575" s="367" t="s">
        <v>211</v>
      </c>
      <c r="C575" s="659">
        <v>6000</v>
      </c>
      <c r="D575" s="598">
        <f>D578</f>
        <v>3000</v>
      </c>
      <c r="E575" s="562">
        <f t="shared" si="8"/>
        <v>0.5</v>
      </c>
      <c r="F575" s="71"/>
      <c r="G575" s="71"/>
      <c r="H575" s="33"/>
    </row>
    <row r="576" spans="1:8" x14ac:dyDescent="0.2">
      <c r="A576" s="261"/>
      <c r="B576" s="365" t="s">
        <v>259</v>
      </c>
      <c r="C576" s="659"/>
      <c r="D576" s="599"/>
      <c r="E576" s="562"/>
      <c r="F576" s="71"/>
      <c r="G576" s="71"/>
      <c r="H576" s="33"/>
    </row>
    <row r="577" spans="1:8" x14ac:dyDescent="0.2">
      <c r="A577" s="271" t="s">
        <v>94</v>
      </c>
      <c r="B577" s="369" t="s">
        <v>113</v>
      </c>
      <c r="C577" s="667"/>
      <c r="D577" s="595"/>
      <c r="E577" s="575"/>
      <c r="F577" s="71"/>
      <c r="G577" s="71"/>
      <c r="H577" s="33"/>
    </row>
    <row r="578" spans="1:8" x14ac:dyDescent="0.2">
      <c r="A578" s="179">
        <v>3</v>
      </c>
      <c r="B578" s="301" t="s">
        <v>61</v>
      </c>
      <c r="C578" s="671">
        <v>6000</v>
      </c>
      <c r="D578" s="600">
        <f>D579</f>
        <v>3000</v>
      </c>
      <c r="E578" s="579">
        <f t="shared" si="8"/>
        <v>0.5</v>
      </c>
      <c r="F578" s="71"/>
      <c r="G578" s="71"/>
      <c r="H578" s="33"/>
    </row>
    <row r="579" spans="1:8" x14ac:dyDescent="0.2">
      <c r="A579" s="180">
        <v>38</v>
      </c>
      <c r="B579" s="302" t="s">
        <v>38</v>
      </c>
      <c r="C579" s="672">
        <v>6000</v>
      </c>
      <c r="D579" s="601">
        <f>D580</f>
        <v>3000</v>
      </c>
      <c r="E579" s="580">
        <f t="shared" si="8"/>
        <v>0.5</v>
      </c>
      <c r="F579" s="71"/>
      <c r="G579" s="71"/>
      <c r="H579" s="33"/>
    </row>
    <row r="580" spans="1:8" x14ac:dyDescent="0.2">
      <c r="A580" s="213">
        <v>381</v>
      </c>
      <c r="B580" s="323" t="s">
        <v>63</v>
      </c>
      <c r="C580" s="651">
        <v>6000</v>
      </c>
      <c r="D580" s="594">
        <f>D581</f>
        <v>3000</v>
      </c>
      <c r="E580" s="554">
        <f t="shared" ref="E580:E643" si="9">D580/C580</f>
        <v>0.5</v>
      </c>
      <c r="F580" s="71"/>
      <c r="G580" s="71"/>
      <c r="H580" s="33"/>
    </row>
    <row r="581" spans="1:8" x14ac:dyDescent="0.2">
      <c r="A581" s="214">
        <v>381</v>
      </c>
      <c r="B581" s="324" t="s">
        <v>63</v>
      </c>
      <c r="C581" s="661">
        <v>6000</v>
      </c>
      <c r="D581" s="595">
        <v>3000</v>
      </c>
      <c r="E581" s="564">
        <f t="shared" si="9"/>
        <v>0.5</v>
      </c>
      <c r="F581" s="71"/>
      <c r="G581" s="71"/>
      <c r="H581" s="33"/>
    </row>
    <row r="582" spans="1:8" x14ac:dyDescent="0.2">
      <c r="A582" s="260" t="s">
        <v>372</v>
      </c>
      <c r="B582" s="367" t="s">
        <v>212</v>
      </c>
      <c r="C582" s="659">
        <v>5000</v>
      </c>
      <c r="D582" s="598">
        <v>0</v>
      </c>
      <c r="E582" s="562">
        <f t="shared" si="9"/>
        <v>0</v>
      </c>
      <c r="F582" s="71"/>
      <c r="G582" s="71"/>
      <c r="H582" s="33"/>
    </row>
    <row r="583" spans="1:8" x14ac:dyDescent="0.2">
      <c r="A583" s="261"/>
      <c r="B583" s="365" t="s">
        <v>259</v>
      </c>
      <c r="C583" s="659"/>
      <c r="D583" s="599"/>
      <c r="E583" s="562"/>
      <c r="F583" s="71"/>
      <c r="G583" s="71"/>
      <c r="H583" s="33"/>
    </row>
    <row r="584" spans="1:8" x14ac:dyDescent="0.2">
      <c r="A584" s="271" t="s">
        <v>94</v>
      </c>
      <c r="B584" s="369" t="s">
        <v>113</v>
      </c>
      <c r="C584" s="667"/>
      <c r="D584" s="595"/>
      <c r="E584" s="575"/>
      <c r="F584" s="71"/>
      <c r="G584" s="71"/>
      <c r="H584" s="33"/>
    </row>
    <row r="585" spans="1:8" x14ac:dyDescent="0.2">
      <c r="A585" s="179">
        <v>3</v>
      </c>
      <c r="B585" s="301" t="s">
        <v>61</v>
      </c>
      <c r="C585" s="671">
        <v>5000</v>
      </c>
      <c r="D585" s="600">
        <v>0</v>
      </c>
      <c r="E585" s="579">
        <f t="shared" si="9"/>
        <v>0</v>
      </c>
      <c r="F585" s="71"/>
      <c r="G585" s="71"/>
      <c r="H585" s="33"/>
    </row>
    <row r="586" spans="1:8" x14ac:dyDescent="0.2">
      <c r="A586" s="180">
        <v>38</v>
      </c>
      <c r="B586" s="302" t="s">
        <v>38</v>
      </c>
      <c r="C586" s="672">
        <v>5000</v>
      </c>
      <c r="D586" s="601">
        <v>0</v>
      </c>
      <c r="E586" s="580">
        <f t="shared" si="9"/>
        <v>0</v>
      </c>
      <c r="F586" s="71"/>
      <c r="G586" s="71"/>
      <c r="H586" s="33"/>
    </row>
    <row r="587" spans="1:8" x14ac:dyDescent="0.2">
      <c r="A587" s="213">
        <v>381</v>
      </c>
      <c r="B587" s="323" t="s">
        <v>63</v>
      </c>
      <c r="C587" s="651">
        <v>5000</v>
      </c>
      <c r="D587" s="594">
        <v>0</v>
      </c>
      <c r="E587" s="554">
        <f t="shared" si="9"/>
        <v>0</v>
      </c>
      <c r="F587" s="71"/>
      <c r="G587" s="71"/>
      <c r="H587" s="33"/>
    </row>
    <row r="588" spans="1:8" x14ac:dyDescent="0.2">
      <c r="A588" s="214">
        <v>381</v>
      </c>
      <c r="B588" s="324" t="s">
        <v>63</v>
      </c>
      <c r="C588" s="661">
        <v>5000</v>
      </c>
      <c r="D588" s="595">
        <v>0</v>
      </c>
      <c r="E588" s="564">
        <f t="shared" si="9"/>
        <v>0</v>
      </c>
      <c r="F588" s="71"/>
      <c r="G588" s="71"/>
      <c r="H588" s="33"/>
    </row>
    <row r="589" spans="1:8" x14ac:dyDescent="0.2">
      <c r="A589" s="260" t="s">
        <v>373</v>
      </c>
      <c r="B589" s="367" t="s">
        <v>418</v>
      </c>
      <c r="C589" s="659">
        <v>25000</v>
      </c>
      <c r="D589" s="598">
        <f>D592</f>
        <v>15000</v>
      </c>
      <c r="E589" s="562">
        <f t="shared" si="9"/>
        <v>0.6</v>
      </c>
      <c r="F589" s="71"/>
      <c r="G589" s="71"/>
      <c r="H589" s="33"/>
    </row>
    <row r="590" spans="1:8" x14ac:dyDescent="0.2">
      <c r="A590" s="261"/>
      <c r="B590" s="365" t="s">
        <v>403</v>
      </c>
      <c r="C590" s="659"/>
      <c r="D590" s="599"/>
      <c r="E590" s="562"/>
      <c r="F590" s="71"/>
      <c r="G590" s="71"/>
      <c r="H590" s="33"/>
    </row>
    <row r="591" spans="1:8" x14ac:dyDescent="0.2">
      <c r="A591" s="271" t="s">
        <v>94</v>
      </c>
      <c r="B591" s="369" t="s">
        <v>113</v>
      </c>
      <c r="C591" s="667"/>
      <c r="D591" s="595"/>
      <c r="E591" s="575"/>
      <c r="F591" s="71"/>
      <c r="G591" s="71"/>
      <c r="H591" s="33"/>
    </row>
    <row r="592" spans="1:8" x14ac:dyDescent="0.2">
      <c r="A592" s="179">
        <v>3</v>
      </c>
      <c r="B592" s="301" t="s">
        <v>61</v>
      </c>
      <c r="C592" s="671">
        <v>25000</v>
      </c>
      <c r="D592" s="600">
        <f>D593</f>
        <v>15000</v>
      </c>
      <c r="E592" s="579">
        <f t="shared" si="9"/>
        <v>0.6</v>
      </c>
      <c r="F592" s="71"/>
      <c r="G592" s="71"/>
      <c r="H592" s="33"/>
    </row>
    <row r="593" spans="1:8" x14ac:dyDescent="0.2">
      <c r="A593" s="180">
        <v>38</v>
      </c>
      <c r="B593" s="302" t="s">
        <v>38</v>
      </c>
      <c r="C593" s="672">
        <v>25000</v>
      </c>
      <c r="D593" s="601">
        <f>D594</f>
        <v>15000</v>
      </c>
      <c r="E593" s="580">
        <f t="shared" si="9"/>
        <v>0.6</v>
      </c>
      <c r="F593" s="71"/>
      <c r="G593" s="71"/>
      <c r="H593" s="33"/>
    </row>
    <row r="594" spans="1:8" x14ac:dyDescent="0.2">
      <c r="A594" s="213">
        <v>381</v>
      </c>
      <c r="B594" s="323" t="s">
        <v>63</v>
      </c>
      <c r="C594" s="651">
        <v>25000</v>
      </c>
      <c r="D594" s="594">
        <f>D595</f>
        <v>15000</v>
      </c>
      <c r="E594" s="554">
        <f t="shared" si="9"/>
        <v>0.6</v>
      </c>
      <c r="F594" s="71"/>
      <c r="G594" s="71"/>
      <c r="H594" s="33"/>
    </row>
    <row r="595" spans="1:8" x14ac:dyDescent="0.2">
      <c r="A595" s="214">
        <v>381</v>
      </c>
      <c r="B595" s="324" t="s">
        <v>63</v>
      </c>
      <c r="C595" s="679">
        <v>15000</v>
      </c>
      <c r="D595" s="619">
        <v>15000</v>
      </c>
      <c r="E595" s="587">
        <f t="shared" si="9"/>
        <v>1</v>
      </c>
      <c r="F595" s="71"/>
      <c r="G595" s="71"/>
      <c r="H595" s="33"/>
    </row>
    <row r="596" spans="1:8" ht="22.5" x14ac:dyDescent="0.2">
      <c r="A596" s="214">
        <v>381</v>
      </c>
      <c r="B596" s="324" t="s">
        <v>319</v>
      </c>
      <c r="C596" s="661">
        <v>10000</v>
      </c>
      <c r="D596" s="595">
        <v>0</v>
      </c>
      <c r="E596" s="564">
        <f t="shared" si="9"/>
        <v>0</v>
      </c>
      <c r="F596" s="71"/>
      <c r="G596" s="71"/>
      <c r="H596" s="33"/>
    </row>
    <row r="597" spans="1:8" x14ac:dyDescent="0.2">
      <c r="A597" s="260" t="s">
        <v>374</v>
      </c>
      <c r="B597" s="367" t="s">
        <v>225</v>
      </c>
      <c r="C597" s="659">
        <v>10000</v>
      </c>
      <c r="D597" s="598">
        <f>D600</f>
        <v>9500</v>
      </c>
      <c r="E597" s="562">
        <f t="shared" si="9"/>
        <v>0.95</v>
      </c>
      <c r="F597" s="71"/>
      <c r="G597" s="71"/>
      <c r="H597" s="33"/>
    </row>
    <row r="598" spans="1:8" x14ac:dyDescent="0.2">
      <c r="A598" s="261"/>
      <c r="B598" s="365" t="s">
        <v>257</v>
      </c>
      <c r="C598" s="659"/>
      <c r="D598" s="599"/>
      <c r="E598" s="562"/>
      <c r="F598" s="71"/>
      <c r="G598" s="71"/>
      <c r="H598" s="33"/>
    </row>
    <row r="599" spans="1:8" x14ac:dyDescent="0.2">
      <c r="A599" s="271" t="s">
        <v>94</v>
      </c>
      <c r="B599" s="372" t="s">
        <v>113</v>
      </c>
      <c r="C599" s="660"/>
      <c r="D599" s="595"/>
      <c r="E599" s="563"/>
      <c r="F599" s="71"/>
      <c r="G599" s="71"/>
      <c r="H599" s="33"/>
    </row>
    <row r="600" spans="1:8" x14ac:dyDescent="0.2">
      <c r="A600" s="179">
        <v>3</v>
      </c>
      <c r="B600" s="301" t="s">
        <v>61</v>
      </c>
      <c r="C600" s="671">
        <v>10000</v>
      </c>
      <c r="D600" s="600">
        <f>D601</f>
        <v>9500</v>
      </c>
      <c r="E600" s="579">
        <f t="shared" si="9"/>
        <v>0.95</v>
      </c>
      <c r="F600" s="71"/>
      <c r="G600" s="71"/>
      <c r="H600" s="33"/>
    </row>
    <row r="601" spans="1:8" x14ac:dyDescent="0.2">
      <c r="A601" s="180">
        <v>38</v>
      </c>
      <c r="B601" s="302" t="s">
        <v>38</v>
      </c>
      <c r="C601" s="672">
        <v>10000</v>
      </c>
      <c r="D601" s="601">
        <f>D602</f>
        <v>9500</v>
      </c>
      <c r="E601" s="580">
        <f t="shared" si="9"/>
        <v>0.95</v>
      </c>
      <c r="F601" s="71"/>
      <c r="G601" s="71"/>
      <c r="H601" s="33"/>
    </row>
    <row r="602" spans="1:8" x14ac:dyDescent="0.2">
      <c r="A602" s="213">
        <v>381</v>
      </c>
      <c r="B602" s="323" t="s">
        <v>63</v>
      </c>
      <c r="C602" s="651">
        <v>10000</v>
      </c>
      <c r="D602" s="594">
        <f>D603</f>
        <v>9500</v>
      </c>
      <c r="E602" s="554">
        <f t="shared" si="9"/>
        <v>0.95</v>
      </c>
      <c r="F602" s="71"/>
      <c r="G602" s="71"/>
      <c r="H602" s="33"/>
    </row>
    <row r="603" spans="1:8" x14ac:dyDescent="0.2">
      <c r="A603" s="214">
        <v>381</v>
      </c>
      <c r="B603" s="324" t="s">
        <v>63</v>
      </c>
      <c r="C603" s="661">
        <v>10000</v>
      </c>
      <c r="D603" s="595">
        <v>9500</v>
      </c>
      <c r="E603" s="564">
        <f t="shared" si="9"/>
        <v>0.95</v>
      </c>
      <c r="F603" s="71"/>
      <c r="G603" s="71"/>
      <c r="H603" s="33"/>
    </row>
    <row r="604" spans="1:8" ht="22.5" x14ac:dyDescent="0.2">
      <c r="A604" s="273" t="s">
        <v>309</v>
      </c>
      <c r="B604" s="373" t="s">
        <v>100</v>
      </c>
      <c r="C604" s="680">
        <v>7054000</v>
      </c>
      <c r="D604" s="620">
        <f>D607+D633</f>
        <v>6215259.3300000001</v>
      </c>
      <c r="E604" s="588">
        <f t="shared" si="9"/>
        <v>0.88109715480578399</v>
      </c>
      <c r="F604" s="71"/>
      <c r="G604" s="71"/>
      <c r="H604" s="33"/>
    </row>
    <row r="605" spans="1:8" x14ac:dyDescent="0.2">
      <c r="A605" s="289" t="s">
        <v>375</v>
      </c>
      <c r="B605" s="374"/>
      <c r="C605" s="649"/>
      <c r="D605" s="608"/>
      <c r="E605" s="552"/>
      <c r="F605" s="71"/>
      <c r="G605" s="71"/>
      <c r="H605" s="33"/>
    </row>
    <row r="606" spans="1:8" x14ac:dyDescent="0.2">
      <c r="A606" s="274" t="s">
        <v>376</v>
      </c>
      <c r="B606" s="163" t="s">
        <v>191</v>
      </c>
      <c r="C606" s="659"/>
      <c r="D606" s="598"/>
      <c r="E606" s="562"/>
      <c r="F606" s="71"/>
      <c r="G606" s="71"/>
      <c r="H606" s="33"/>
    </row>
    <row r="607" spans="1:8" x14ac:dyDescent="0.2">
      <c r="A607" s="275"/>
      <c r="B607" s="165" t="s">
        <v>101</v>
      </c>
      <c r="C607" s="659">
        <v>7029000</v>
      </c>
      <c r="D607" s="598">
        <f>D610+D624+D629</f>
        <v>6191265.5800000001</v>
      </c>
      <c r="E607" s="562">
        <f t="shared" si="9"/>
        <v>0.88081741072698816</v>
      </c>
      <c r="F607" s="71"/>
      <c r="G607" s="71"/>
      <c r="H607" s="33"/>
    </row>
    <row r="608" spans="1:8" x14ac:dyDescent="0.2">
      <c r="A608" s="276"/>
      <c r="B608" s="375" t="s">
        <v>258</v>
      </c>
      <c r="C608" s="659"/>
      <c r="D608" s="599"/>
      <c r="E608" s="562"/>
      <c r="F608" s="71"/>
      <c r="G608" s="71"/>
      <c r="H608" s="33"/>
    </row>
    <row r="609" spans="1:8" x14ac:dyDescent="0.2">
      <c r="A609" s="277" t="s">
        <v>96</v>
      </c>
      <c r="B609" s="376" t="s">
        <v>114</v>
      </c>
      <c r="C609" s="667"/>
      <c r="D609" s="595"/>
      <c r="E609" s="575"/>
      <c r="F609" s="71"/>
      <c r="G609" s="71"/>
      <c r="H609" s="33"/>
    </row>
    <row r="610" spans="1:8" x14ac:dyDescent="0.2">
      <c r="A610" s="278">
        <v>3</v>
      </c>
      <c r="B610" s="320" t="s">
        <v>61</v>
      </c>
      <c r="C610" s="647">
        <v>2005000</v>
      </c>
      <c r="D610" s="600">
        <f>D611+D615+D621</f>
        <v>1740712.9000000001</v>
      </c>
      <c r="E610" s="550">
        <f t="shared" si="9"/>
        <v>0.86818598503740652</v>
      </c>
      <c r="F610" s="71"/>
      <c r="G610" s="71"/>
      <c r="H610" s="33"/>
    </row>
    <row r="611" spans="1:8" x14ac:dyDescent="0.2">
      <c r="A611" s="180">
        <v>31</v>
      </c>
      <c r="B611" s="302" t="s">
        <v>26</v>
      </c>
      <c r="C611" s="630">
        <v>1360000</v>
      </c>
      <c r="D611" s="601">
        <f>D612+D613+D614</f>
        <v>1237104.33</v>
      </c>
      <c r="E611" s="532">
        <f t="shared" si="9"/>
        <v>0.90963553676470599</v>
      </c>
      <c r="F611" s="71"/>
      <c r="G611" s="71"/>
      <c r="H611" s="33"/>
    </row>
    <row r="612" spans="1:8" x14ac:dyDescent="0.2">
      <c r="A612" s="182">
        <v>311</v>
      </c>
      <c r="B612" s="304" t="s">
        <v>51</v>
      </c>
      <c r="C612" s="632">
        <v>1100000</v>
      </c>
      <c r="D612" s="595">
        <v>1016398.53</v>
      </c>
      <c r="E612" s="533">
        <f t="shared" si="9"/>
        <v>0.92399866363636363</v>
      </c>
      <c r="F612" s="71"/>
      <c r="G612" s="71"/>
      <c r="H612" s="33"/>
    </row>
    <row r="613" spans="1:8" x14ac:dyDescent="0.2">
      <c r="A613" s="182">
        <v>312</v>
      </c>
      <c r="B613" s="304" t="s">
        <v>28</v>
      </c>
      <c r="C613" s="632">
        <v>60000</v>
      </c>
      <c r="D613" s="595">
        <v>53000</v>
      </c>
      <c r="E613" s="533">
        <f t="shared" si="9"/>
        <v>0.8833333333333333</v>
      </c>
      <c r="F613" s="71"/>
      <c r="G613" s="71"/>
      <c r="H613" s="33"/>
    </row>
    <row r="614" spans="1:8" x14ac:dyDescent="0.2">
      <c r="A614" s="182">
        <v>313</v>
      </c>
      <c r="B614" s="304" t="s">
        <v>109</v>
      </c>
      <c r="C614" s="632">
        <v>200000</v>
      </c>
      <c r="D614" s="595">
        <v>167705.79999999999</v>
      </c>
      <c r="E614" s="533">
        <f t="shared" si="9"/>
        <v>0.83852899999999997</v>
      </c>
      <c r="F614" s="71"/>
      <c r="G614" s="71"/>
      <c r="H614" s="33"/>
    </row>
    <row r="615" spans="1:8" x14ac:dyDescent="0.2">
      <c r="A615" s="180">
        <v>32</v>
      </c>
      <c r="B615" s="302" t="s">
        <v>30</v>
      </c>
      <c r="C615" s="630">
        <v>510000</v>
      </c>
      <c r="D615" s="601">
        <f>D616+D617+D618+D619+D620</f>
        <v>396199.91000000003</v>
      </c>
      <c r="E615" s="532">
        <f t="shared" si="9"/>
        <v>0.77686256862745107</v>
      </c>
      <c r="F615" s="71"/>
      <c r="G615" s="71"/>
      <c r="H615" s="33"/>
    </row>
    <row r="616" spans="1:8" x14ac:dyDescent="0.2">
      <c r="A616" s="218">
        <v>321</v>
      </c>
      <c r="B616" s="300" t="s">
        <v>31</v>
      </c>
      <c r="C616" s="628">
        <v>55000</v>
      </c>
      <c r="D616" s="595">
        <v>47071.76</v>
      </c>
      <c r="E616" s="530">
        <f t="shared" si="9"/>
        <v>0.85585018181818184</v>
      </c>
      <c r="F616" s="71"/>
      <c r="G616" s="71"/>
      <c r="H616" s="33"/>
    </row>
    <row r="617" spans="1:8" x14ac:dyDescent="0.2">
      <c r="A617" s="218">
        <v>322</v>
      </c>
      <c r="B617" s="300" t="s">
        <v>32</v>
      </c>
      <c r="C617" s="628">
        <v>275000</v>
      </c>
      <c r="D617" s="595">
        <v>231865.14</v>
      </c>
      <c r="E617" s="530">
        <f t="shared" si="9"/>
        <v>0.84314596363636374</v>
      </c>
      <c r="F617" s="71"/>
      <c r="G617" s="71"/>
      <c r="H617" s="33"/>
    </row>
    <row r="618" spans="1:8" x14ac:dyDescent="0.2">
      <c r="A618" s="182">
        <v>323</v>
      </c>
      <c r="B618" s="304" t="s">
        <v>33</v>
      </c>
      <c r="C618" s="632">
        <v>95000</v>
      </c>
      <c r="D618" s="595">
        <v>56985.64</v>
      </c>
      <c r="E618" s="533">
        <f t="shared" si="9"/>
        <v>0.59984884210526312</v>
      </c>
      <c r="F618" s="71"/>
      <c r="G618" s="71"/>
      <c r="H618" s="33"/>
    </row>
    <row r="619" spans="1:8" x14ac:dyDescent="0.2">
      <c r="A619" s="182">
        <v>329</v>
      </c>
      <c r="B619" s="304" t="s">
        <v>171</v>
      </c>
      <c r="C619" s="632">
        <v>15000</v>
      </c>
      <c r="D619" s="595">
        <v>13106.8</v>
      </c>
      <c r="E619" s="533">
        <f t="shared" si="9"/>
        <v>0.8737866666666666</v>
      </c>
      <c r="F619" s="71"/>
      <c r="G619" s="71"/>
      <c r="H619" s="33"/>
    </row>
    <row r="620" spans="1:8" x14ac:dyDescent="0.2">
      <c r="A620" s="182">
        <v>329</v>
      </c>
      <c r="B620" s="304" t="s">
        <v>34</v>
      </c>
      <c r="C620" s="632">
        <v>70000</v>
      </c>
      <c r="D620" s="595">
        <v>47170.57</v>
      </c>
      <c r="E620" s="533">
        <f t="shared" si="9"/>
        <v>0.67386528571428572</v>
      </c>
      <c r="F620" s="71"/>
      <c r="G620" s="71"/>
      <c r="H620" s="33"/>
    </row>
    <row r="621" spans="1:8" x14ac:dyDescent="0.2">
      <c r="A621" s="216">
        <v>343</v>
      </c>
      <c r="B621" s="321" t="s">
        <v>35</v>
      </c>
      <c r="C621" s="650">
        <v>135000</v>
      </c>
      <c r="D621" s="601">
        <f>D622+D623</f>
        <v>107408.66</v>
      </c>
      <c r="E621" s="553">
        <f t="shared" si="9"/>
        <v>0.79561970370370372</v>
      </c>
      <c r="F621" s="71"/>
      <c r="G621" s="71"/>
      <c r="H621" s="33"/>
    </row>
    <row r="622" spans="1:8" x14ac:dyDescent="0.2">
      <c r="A622" s="214">
        <v>343</v>
      </c>
      <c r="B622" s="324" t="s">
        <v>36</v>
      </c>
      <c r="C622" s="661">
        <v>5000</v>
      </c>
      <c r="D622" s="595">
        <v>4529.2</v>
      </c>
      <c r="E622" s="564">
        <f t="shared" si="9"/>
        <v>0.90583999999999998</v>
      </c>
      <c r="F622" s="71"/>
      <c r="G622" s="71"/>
      <c r="H622" s="33"/>
    </row>
    <row r="623" spans="1:8" x14ac:dyDescent="0.2">
      <c r="A623" s="391">
        <v>343</v>
      </c>
      <c r="B623" s="324" t="s">
        <v>330</v>
      </c>
      <c r="C623" s="617">
        <v>130000</v>
      </c>
      <c r="D623" s="607">
        <v>102879.46</v>
      </c>
      <c r="E623" s="548">
        <f t="shared" si="9"/>
        <v>0.79138046153846153</v>
      </c>
      <c r="F623" s="71"/>
      <c r="G623" s="71"/>
      <c r="H623" s="33"/>
    </row>
    <row r="624" spans="1:8" x14ac:dyDescent="0.2">
      <c r="A624" s="410">
        <v>4</v>
      </c>
      <c r="B624" s="411" t="s">
        <v>337</v>
      </c>
      <c r="C624" s="614">
        <v>24000</v>
      </c>
      <c r="D624" s="604">
        <f>D625</f>
        <v>18552.66</v>
      </c>
      <c r="E624" s="570">
        <f t="shared" si="9"/>
        <v>0.77302749999999998</v>
      </c>
      <c r="F624" s="71"/>
      <c r="G624" s="71"/>
      <c r="H624" s="33"/>
    </row>
    <row r="625" spans="1:8" x14ac:dyDescent="0.2">
      <c r="A625" s="406">
        <v>42</v>
      </c>
      <c r="B625" s="407" t="s">
        <v>338</v>
      </c>
      <c r="C625" s="681">
        <v>24000</v>
      </c>
      <c r="D625" s="621">
        <f>D626</f>
        <v>18552.66</v>
      </c>
      <c r="E625" s="589">
        <f t="shared" si="9"/>
        <v>0.77302749999999998</v>
      </c>
      <c r="F625" s="71"/>
      <c r="G625" s="71"/>
      <c r="H625" s="33"/>
    </row>
    <row r="626" spans="1:8" x14ac:dyDescent="0.2">
      <c r="A626" s="408">
        <v>422</v>
      </c>
      <c r="B626" s="409" t="s">
        <v>334</v>
      </c>
      <c r="C626" s="645">
        <v>24000</v>
      </c>
      <c r="D626" s="606">
        <f>D627+D628</f>
        <v>18552.66</v>
      </c>
      <c r="E626" s="590">
        <f t="shared" si="9"/>
        <v>0.77302749999999998</v>
      </c>
      <c r="F626" s="71"/>
      <c r="G626" s="71"/>
      <c r="H626" s="33"/>
    </row>
    <row r="627" spans="1:8" x14ac:dyDescent="0.2">
      <c r="A627" s="404">
        <v>422</v>
      </c>
      <c r="B627" s="405" t="s">
        <v>335</v>
      </c>
      <c r="C627" s="617">
        <v>19000</v>
      </c>
      <c r="D627" s="607">
        <v>15963.75</v>
      </c>
      <c r="E627" s="548">
        <f t="shared" si="9"/>
        <v>0.84019736842105264</v>
      </c>
      <c r="F627" s="71"/>
      <c r="G627" s="71"/>
      <c r="H627" s="33"/>
    </row>
    <row r="628" spans="1:8" x14ac:dyDescent="0.2">
      <c r="A628" s="404">
        <v>422</v>
      </c>
      <c r="B628" s="405" t="s">
        <v>336</v>
      </c>
      <c r="C628" s="617">
        <v>5000</v>
      </c>
      <c r="D628" s="607">
        <v>2588.91</v>
      </c>
      <c r="E628" s="548">
        <f t="shared" si="9"/>
        <v>0.51778199999999996</v>
      </c>
      <c r="F628" s="71"/>
      <c r="G628" s="71"/>
      <c r="H628" s="33"/>
    </row>
    <row r="629" spans="1:8" x14ac:dyDescent="0.2">
      <c r="A629" s="410">
        <v>5</v>
      </c>
      <c r="B629" s="411" t="s">
        <v>339</v>
      </c>
      <c r="C629" s="614">
        <v>5000000</v>
      </c>
      <c r="D629" s="604">
        <f>D630</f>
        <v>4432000.0199999996</v>
      </c>
      <c r="E629" s="570">
        <f t="shared" si="9"/>
        <v>0.88640000399999996</v>
      </c>
      <c r="F629" s="71"/>
      <c r="G629" s="71"/>
      <c r="H629" s="33"/>
    </row>
    <row r="630" spans="1:8" x14ac:dyDescent="0.2">
      <c r="A630" s="413">
        <v>54</v>
      </c>
      <c r="B630" s="414" t="s">
        <v>340</v>
      </c>
      <c r="C630" s="615">
        <v>5000000</v>
      </c>
      <c r="D630" s="605">
        <f>D631</f>
        <v>4432000.0199999996</v>
      </c>
      <c r="E630" s="546">
        <f t="shared" si="9"/>
        <v>0.88640000399999996</v>
      </c>
      <c r="F630" s="71"/>
      <c r="G630" s="71"/>
      <c r="H630" s="33"/>
    </row>
    <row r="631" spans="1:8" ht="22.5" x14ac:dyDescent="0.2">
      <c r="A631" s="412">
        <v>544</v>
      </c>
      <c r="B631" s="409" t="s">
        <v>341</v>
      </c>
      <c r="C631" s="682">
        <v>5000000</v>
      </c>
      <c r="D631" s="606">
        <f>D632</f>
        <v>4432000.0199999996</v>
      </c>
      <c r="E631" s="547">
        <f t="shared" si="9"/>
        <v>0.88640000399999996</v>
      </c>
      <c r="F631" s="71"/>
      <c r="G631" s="71"/>
      <c r="H631" s="33"/>
    </row>
    <row r="632" spans="1:8" ht="22.5" x14ac:dyDescent="0.2">
      <c r="A632" s="404">
        <v>544</v>
      </c>
      <c r="B632" s="405" t="s">
        <v>341</v>
      </c>
      <c r="C632" s="617">
        <v>5000000</v>
      </c>
      <c r="D632" s="607">
        <v>4432000.0199999996</v>
      </c>
      <c r="E632" s="548">
        <f t="shared" si="9"/>
        <v>0.88640000399999996</v>
      </c>
      <c r="F632" s="71"/>
      <c r="G632" s="71"/>
      <c r="H632" s="33"/>
    </row>
    <row r="633" spans="1:8" x14ac:dyDescent="0.2">
      <c r="A633" s="210" t="s">
        <v>190</v>
      </c>
      <c r="B633" s="81" t="s">
        <v>451</v>
      </c>
      <c r="C633" s="627">
        <v>25000</v>
      </c>
      <c r="D633" s="598">
        <f>D636</f>
        <v>23993.75</v>
      </c>
      <c r="E633" s="529">
        <f t="shared" si="9"/>
        <v>0.95974999999999999</v>
      </c>
      <c r="F633" s="71"/>
      <c r="G633" s="71"/>
      <c r="H633" s="33"/>
    </row>
    <row r="634" spans="1:8" x14ac:dyDescent="0.2">
      <c r="A634" s="211" t="s">
        <v>450</v>
      </c>
      <c r="B634" s="287" t="s">
        <v>452</v>
      </c>
      <c r="C634" s="627"/>
      <c r="D634" s="599"/>
      <c r="E634" s="529"/>
      <c r="F634" s="71"/>
      <c r="G634" s="71"/>
      <c r="H634" s="33"/>
    </row>
    <row r="635" spans="1:8" x14ac:dyDescent="0.2">
      <c r="A635" s="215" t="s">
        <v>94</v>
      </c>
      <c r="B635" s="300" t="s">
        <v>114</v>
      </c>
      <c r="C635" s="628"/>
      <c r="D635" s="595"/>
      <c r="E635" s="530"/>
      <c r="F635" s="71"/>
      <c r="G635" s="71"/>
      <c r="H635" s="33"/>
    </row>
    <row r="636" spans="1:8" x14ac:dyDescent="0.2">
      <c r="A636" s="206">
        <v>4</v>
      </c>
      <c r="B636" s="320" t="s">
        <v>120</v>
      </c>
      <c r="C636" s="629">
        <v>25000</v>
      </c>
      <c r="D636" s="600">
        <f>D637</f>
        <v>23993.75</v>
      </c>
      <c r="E636" s="531">
        <f t="shared" si="9"/>
        <v>0.95974999999999999</v>
      </c>
      <c r="F636" s="71"/>
      <c r="G636" s="71"/>
      <c r="H636" s="33"/>
    </row>
    <row r="637" spans="1:8" x14ac:dyDescent="0.2">
      <c r="A637" s="216">
        <v>42</v>
      </c>
      <c r="B637" s="321" t="s">
        <v>135</v>
      </c>
      <c r="C637" s="630">
        <v>25000</v>
      </c>
      <c r="D637" s="601">
        <f>D638</f>
        <v>23993.75</v>
      </c>
      <c r="E637" s="532">
        <f t="shared" si="9"/>
        <v>0.95974999999999999</v>
      </c>
      <c r="F637" s="71"/>
      <c r="G637" s="71"/>
      <c r="H637" s="33"/>
    </row>
    <row r="638" spans="1:8" x14ac:dyDescent="0.2">
      <c r="A638" s="217">
        <v>421</v>
      </c>
      <c r="B638" s="323" t="s">
        <v>42</v>
      </c>
      <c r="C638" s="648">
        <v>25000</v>
      </c>
      <c r="D638" s="594">
        <f>D639</f>
        <v>23993.75</v>
      </c>
      <c r="E638" s="551">
        <f t="shared" si="9"/>
        <v>0.95974999999999999</v>
      </c>
      <c r="F638" s="71"/>
      <c r="G638" s="71"/>
      <c r="H638" s="33"/>
    </row>
    <row r="639" spans="1:8" x14ac:dyDescent="0.2">
      <c r="A639" s="218">
        <v>421</v>
      </c>
      <c r="B639" s="300" t="s">
        <v>453</v>
      </c>
      <c r="C639" s="628">
        <v>25000</v>
      </c>
      <c r="D639" s="595">
        <v>23993.75</v>
      </c>
      <c r="E639" s="530">
        <f t="shared" si="9"/>
        <v>0.95974999999999999</v>
      </c>
      <c r="F639" s="71"/>
      <c r="G639" s="71"/>
      <c r="H639" s="33"/>
    </row>
    <row r="640" spans="1:8" x14ac:dyDescent="0.2">
      <c r="A640" s="279" t="s">
        <v>310</v>
      </c>
      <c r="B640" s="377" t="s">
        <v>103</v>
      </c>
      <c r="C640" s="683">
        <v>252000</v>
      </c>
      <c r="D640" s="620">
        <f>D641</f>
        <v>192668.02000000002</v>
      </c>
      <c r="E640" s="591">
        <f t="shared" si="9"/>
        <v>0.76455563492063494</v>
      </c>
      <c r="F640" s="71"/>
      <c r="G640" s="71"/>
      <c r="H640" s="33"/>
    </row>
    <row r="641" spans="1:8" x14ac:dyDescent="0.2">
      <c r="A641" s="259" t="s">
        <v>377</v>
      </c>
      <c r="B641" s="378"/>
      <c r="C641" s="675">
        <v>252000</v>
      </c>
      <c r="D641" s="608">
        <f>D643</f>
        <v>192668.02000000002</v>
      </c>
      <c r="E641" s="583">
        <f t="shared" si="9"/>
        <v>0.76455563492063494</v>
      </c>
      <c r="F641" s="71"/>
      <c r="G641" s="71"/>
      <c r="H641" s="33"/>
    </row>
    <row r="642" spans="1:8" x14ac:dyDescent="0.2">
      <c r="A642" s="240" t="s">
        <v>378</v>
      </c>
      <c r="B642" s="163" t="s">
        <v>199</v>
      </c>
      <c r="C642" s="666"/>
      <c r="D642" s="622"/>
      <c r="E642" s="574"/>
      <c r="F642" s="71"/>
      <c r="G642" s="71"/>
      <c r="H642" s="33"/>
    </row>
    <row r="643" spans="1:8" x14ac:dyDescent="0.2">
      <c r="A643" s="280"/>
      <c r="B643" s="379" t="s">
        <v>200</v>
      </c>
      <c r="C643" s="659">
        <v>252000</v>
      </c>
      <c r="D643" s="598">
        <f>D646+D659</f>
        <v>192668.02000000002</v>
      </c>
      <c r="E643" s="562">
        <f t="shared" si="9"/>
        <v>0.76455563492063494</v>
      </c>
      <c r="F643" s="71"/>
      <c r="G643" s="71"/>
      <c r="H643" s="33"/>
    </row>
    <row r="644" spans="1:8" x14ac:dyDescent="0.2">
      <c r="A644" s="281"/>
      <c r="B644" s="380" t="s">
        <v>257</v>
      </c>
      <c r="C644" s="684"/>
      <c r="D644" s="599"/>
      <c r="E644" s="592"/>
      <c r="F644" s="71"/>
      <c r="G644" s="71"/>
      <c r="H644" s="33"/>
    </row>
    <row r="645" spans="1:8" x14ac:dyDescent="0.2">
      <c r="A645" s="282" t="s">
        <v>96</v>
      </c>
      <c r="B645" s="376" t="s">
        <v>114</v>
      </c>
      <c r="C645" s="670"/>
      <c r="D645" s="595"/>
      <c r="E645" s="578"/>
      <c r="F645" s="71"/>
      <c r="G645" s="71"/>
      <c r="H645" s="33"/>
    </row>
    <row r="646" spans="1:8" x14ac:dyDescent="0.2">
      <c r="A646" s="283">
        <v>3</v>
      </c>
      <c r="B646" s="301" t="s">
        <v>61</v>
      </c>
      <c r="C646" s="671">
        <v>210000</v>
      </c>
      <c r="D646" s="600">
        <f>D647+D651+D657</f>
        <v>154808.47</v>
      </c>
      <c r="E646" s="579">
        <f t="shared" ref="E646:E662" si="10">D646/C646</f>
        <v>0.73718319047619052</v>
      </c>
      <c r="F646" s="71"/>
      <c r="G646" s="71"/>
      <c r="H646" s="33"/>
    </row>
    <row r="647" spans="1:8" x14ac:dyDescent="0.2">
      <c r="A647" s="216">
        <v>31</v>
      </c>
      <c r="B647" s="350" t="s">
        <v>26</v>
      </c>
      <c r="C647" s="650">
        <v>134000</v>
      </c>
      <c r="D647" s="601">
        <f>D648+D649+D650</f>
        <v>117312.74</v>
      </c>
      <c r="E647" s="553">
        <f t="shared" si="10"/>
        <v>0.87546820895522393</v>
      </c>
      <c r="F647" s="71"/>
      <c r="G647" s="71"/>
      <c r="H647" s="33"/>
    </row>
    <row r="648" spans="1:8" x14ac:dyDescent="0.2">
      <c r="A648" s="214">
        <v>311</v>
      </c>
      <c r="B648" s="362" t="s">
        <v>66</v>
      </c>
      <c r="C648" s="632">
        <v>110000</v>
      </c>
      <c r="D648" s="595">
        <v>97602.52</v>
      </c>
      <c r="E648" s="533">
        <f t="shared" si="10"/>
        <v>0.8872956363636364</v>
      </c>
      <c r="F648" s="71"/>
      <c r="G648" s="71"/>
      <c r="H648" s="33"/>
    </row>
    <row r="649" spans="1:8" x14ac:dyDescent="0.2">
      <c r="A649" s="214">
        <v>312</v>
      </c>
      <c r="B649" s="324" t="s">
        <v>28</v>
      </c>
      <c r="C649" s="632">
        <v>4000</v>
      </c>
      <c r="D649" s="595">
        <v>4000</v>
      </c>
      <c r="E649" s="533">
        <f t="shared" si="10"/>
        <v>1</v>
      </c>
      <c r="F649" s="71"/>
      <c r="G649" s="71"/>
      <c r="H649" s="33"/>
    </row>
    <row r="650" spans="1:8" x14ac:dyDescent="0.2">
      <c r="A650" s="214">
        <v>313</v>
      </c>
      <c r="B650" s="324" t="s">
        <v>109</v>
      </c>
      <c r="C650" s="632">
        <v>20000</v>
      </c>
      <c r="D650" s="595">
        <v>15710.22</v>
      </c>
      <c r="E650" s="533">
        <f t="shared" si="10"/>
        <v>0.78551099999999996</v>
      </c>
      <c r="F650" s="71"/>
      <c r="G650" s="71"/>
      <c r="H650" s="33"/>
    </row>
    <row r="651" spans="1:8" x14ac:dyDescent="0.2">
      <c r="A651" s="216">
        <v>32</v>
      </c>
      <c r="B651" s="321" t="s">
        <v>30</v>
      </c>
      <c r="C651" s="650">
        <v>73500</v>
      </c>
      <c r="D651" s="601">
        <f>D652+D653+D654+D655+D656</f>
        <v>35343.33</v>
      </c>
      <c r="E651" s="553">
        <f t="shared" si="10"/>
        <v>0.48086163265306126</v>
      </c>
      <c r="F651" s="71"/>
      <c r="G651" s="71"/>
      <c r="H651" s="33"/>
    </row>
    <row r="652" spans="1:8" x14ac:dyDescent="0.2">
      <c r="A652" s="402">
        <v>321</v>
      </c>
      <c r="B652" s="332" t="s">
        <v>331</v>
      </c>
      <c r="C652" s="613">
        <v>6500</v>
      </c>
      <c r="D652" s="618">
        <v>3309.8</v>
      </c>
      <c r="E652" s="569">
        <f t="shared" si="10"/>
        <v>0.50919999999999999</v>
      </c>
      <c r="F652" s="71"/>
      <c r="G652" s="71"/>
      <c r="H652" s="33"/>
    </row>
    <row r="653" spans="1:8" x14ac:dyDescent="0.2">
      <c r="A653" s="214">
        <v>321</v>
      </c>
      <c r="B653" s="324" t="s">
        <v>31</v>
      </c>
      <c r="C653" s="661">
        <v>2000</v>
      </c>
      <c r="D653" s="595">
        <v>0</v>
      </c>
      <c r="E653" s="564">
        <f t="shared" si="10"/>
        <v>0</v>
      </c>
      <c r="F653" s="71"/>
      <c r="G653" s="71"/>
      <c r="H653" s="33"/>
    </row>
    <row r="654" spans="1:8" x14ac:dyDescent="0.2">
      <c r="A654" s="214">
        <v>322</v>
      </c>
      <c r="B654" s="324" t="s">
        <v>32</v>
      </c>
      <c r="C654" s="661">
        <v>30000</v>
      </c>
      <c r="D654" s="595">
        <v>12681.07</v>
      </c>
      <c r="E654" s="564">
        <f t="shared" si="10"/>
        <v>0.42270233333333335</v>
      </c>
      <c r="F654" s="71"/>
      <c r="G654" s="71"/>
      <c r="H654" s="33"/>
    </row>
    <row r="655" spans="1:8" x14ac:dyDescent="0.2">
      <c r="A655" s="214">
        <v>323</v>
      </c>
      <c r="B655" s="324" t="s">
        <v>33</v>
      </c>
      <c r="C655" s="661">
        <v>10000</v>
      </c>
      <c r="D655" s="595">
        <v>4282.2299999999996</v>
      </c>
      <c r="E655" s="564">
        <f t="shared" si="10"/>
        <v>0.42822299999999996</v>
      </c>
      <c r="F655" s="71"/>
      <c r="G655" s="71"/>
      <c r="H655" s="33"/>
    </row>
    <row r="656" spans="1:8" x14ac:dyDescent="0.2">
      <c r="A656" s="214">
        <v>329</v>
      </c>
      <c r="B656" s="324" t="s">
        <v>34</v>
      </c>
      <c r="C656" s="661">
        <v>25000</v>
      </c>
      <c r="D656" s="595">
        <v>15070.23</v>
      </c>
      <c r="E656" s="564">
        <f t="shared" si="10"/>
        <v>0.60280919999999993</v>
      </c>
      <c r="F656" s="71"/>
      <c r="G656" s="71"/>
      <c r="H656" s="33"/>
    </row>
    <row r="657" spans="1:8" x14ac:dyDescent="0.2">
      <c r="A657" s="216">
        <v>34</v>
      </c>
      <c r="B657" s="321" t="s">
        <v>35</v>
      </c>
      <c r="C657" s="650">
        <v>2500</v>
      </c>
      <c r="D657" s="601">
        <f>D658</f>
        <v>2152.4</v>
      </c>
      <c r="E657" s="553">
        <f t="shared" si="10"/>
        <v>0.86096000000000006</v>
      </c>
      <c r="F657" s="71"/>
      <c r="G657" s="71"/>
      <c r="H657" s="33"/>
    </row>
    <row r="658" spans="1:8" x14ac:dyDescent="0.2">
      <c r="A658" s="214">
        <v>343</v>
      </c>
      <c r="B658" s="324" t="s">
        <v>36</v>
      </c>
      <c r="C658" s="661">
        <v>2500</v>
      </c>
      <c r="D658" s="595">
        <v>2152.4</v>
      </c>
      <c r="E658" s="564">
        <f t="shared" si="10"/>
        <v>0.86096000000000006</v>
      </c>
      <c r="F658" s="71"/>
      <c r="G658" s="71"/>
      <c r="H658" s="33"/>
    </row>
    <row r="659" spans="1:8" x14ac:dyDescent="0.2">
      <c r="A659" s="460">
        <v>4</v>
      </c>
      <c r="B659" s="320" t="s">
        <v>388</v>
      </c>
      <c r="C659" s="614">
        <v>42000</v>
      </c>
      <c r="D659" s="604">
        <f>D660</f>
        <v>37859.550000000003</v>
      </c>
      <c r="E659" s="570">
        <f t="shared" si="10"/>
        <v>0.90141785714285716</v>
      </c>
      <c r="F659" s="71"/>
      <c r="G659" s="71"/>
      <c r="H659" s="33"/>
    </row>
    <row r="660" spans="1:8" x14ac:dyDescent="0.2">
      <c r="A660" s="216">
        <v>42</v>
      </c>
      <c r="B660" s="321" t="s">
        <v>332</v>
      </c>
      <c r="C660" s="650">
        <v>42000</v>
      </c>
      <c r="D660" s="601">
        <f>D661</f>
        <v>37859.550000000003</v>
      </c>
      <c r="E660" s="553">
        <f t="shared" si="10"/>
        <v>0.90141785714285716</v>
      </c>
      <c r="F660" s="71"/>
      <c r="G660" s="71"/>
      <c r="H660" s="33"/>
    </row>
    <row r="661" spans="1:8" x14ac:dyDescent="0.2">
      <c r="A661" s="403">
        <v>424</v>
      </c>
      <c r="B661" s="357" t="s">
        <v>67</v>
      </c>
      <c r="C661" s="685">
        <v>40000</v>
      </c>
      <c r="D661" s="623">
        <v>37859.550000000003</v>
      </c>
      <c r="E661" s="593">
        <f t="shared" si="10"/>
        <v>0.9464887500000001</v>
      </c>
      <c r="F661" s="71"/>
      <c r="G661" s="71"/>
      <c r="H661" s="33"/>
    </row>
    <row r="662" spans="1:8" x14ac:dyDescent="0.2">
      <c r="A662" s="404">
        <v>426</v>
      </c>
      <c r="B662" s="405" t="s">
        <v>333</v>
      </c>
      <c r="C662" s="617">
        <v>2000</v>
      </c>
      <c r="D662" s="607">
        <v>0</v>
      </c>
      <c r="E662" s="548">
        <f t="shared" si="10"/>
        <v>0</v>
      </c>
      <c r="F662" s="71"/>
      <c r="G662" s="71"/>
      <c r="H662" s="33"/>
    </row>
    <row r="663" spans="1:8" x14ac:dyDescent="0.2">
      <c r="D663" s="68"/>
      <c r="E663" s="68"/>
      <c r="F663" s="33"/>
      <c r="G663" s="33"/>
    </row>
    <row r="664" spans="1:8" x14ac:dyDescent="0.2">
      <c r="B664" s="22"/>
      <c r="C664" s="22"/>
      <c r="D664" s="71"/>
      <c r="E664" s="71"/>
      <c r="F664" s="33"/>
      <c r="G664" s="33"/>
    </row>
    <row r="665" spans="1:8" x14ac:dyDescent="0.2">
      <c r="B665" s="22"/>
      <c r="C665" s="22"/>
      <c r="D665" s="71"/>
      <c r="E665" s="71"/>
    </row>
    <row r="666" spans="1:8" x14ac:dyDescent="0.2">
      <c r="B666" s="22"/>
      <c r="C666" s="22"/>
      <c r="D666" s="71"/>
      <c r="E666" s="71"/>
    </row>
    <row r="667" spans="1:8" x14ac:dyDescent="0.2">
      <c r="B667" s="22"/>
      <c r="C667" s="22"/>
      <c r="D667" s="71"/>
      <c r="E667" s="71"/>
    </row>
    <row r="668" spans="1:8" x14ac:dyDescent="0.2">
      <c r="B668" s="22"/>
      <c r="C668" s="22"/>
      <c r="D668" s="71"/>
      <c r="E668" s="71"/>
    </row>
    <row r="669" spans="1:8" x14ac:dyDescent="0.2">
      <c r="B669" s="22"/>
      <c r="C669" s="22"/>
      <c r="D669" s="71"/>
      <c r="E669" s="71"/>
    </row>
    <row r="670" spans="1:8" x14ac:dyDescent="0.2">
      <c r="B670" s="22"/>
      <c r="C670" s="22"/>
      <c r="D670" s="71"/>
      <c r="E670" s="71"/>
    </row>
    <row r="671" spans="1:8" x14ac:dyDescent="0.2">
      <c r="B671" s="22"/>
      <c r="C671" s="22"/>
      <c r="D671" s="71"/>
      <c r="E671" s="71"/>
    </row>
    <row r="672" spans="1:8" x14ac:dyDescent="0.2">
      <c r="B672" s="22"/>
      <c r="C672" s="22"/>
      <c r="D672" s="71"/>
      <c r="E672" s="71"/>
    </row>
    <row r="673" spans="2:5" x14ac:dyDescent="0.2">
      <c r="B673" s="22"/>
      <c r="C673" s="22"/>
      <c r="D673" s="71"/>
      <c r="E673" s="71"/>
    </row>
    <row r="674" spans="2:5" x14ac:dyDescent="0.2">
      <c r="B674" s="22"/>
      <c r="C674" s="22"/>
      <c r="D674" s="71"/>
      <c r="E674" s="71"/>
    </row>
    <row r="675" spans="2:5" x14ac:dyDescent="0.2">
      <c r="B675" s="22"/>
      <c r="C675" s="22"/>
      <c r="D675" s="71"/>
      <c r="E675" s="71"/>
    </row>
    <row r="676" spans="2:5" x14ac:dyDescent="0.2">
      <c r="B676" s="22"/>
      <c r="C676" s="22"/>
      <c r="D676" s="71"/>
      <c r="E676" s="71"/>
    </row>
    <row r="677" spans="2:5" x14ac:dyDescent="0.2">
      <c r="B677" s="22"/>
      <c r="C677" s="22"/>
      <c r="D677" s="71"/>
      <c r="E677" s="71"/>
    </row>
    <row r="678" spans="2:5" x14ac:dyDescent="0.2">
      <c r="B678" s="22"/>
      <c r="C678" s="22"/>
      <c r="D678" s="71"/>
      <c r="E678" s="71"/>
    </row>
    <row r="679" spans="2:5" x14ac:dyDescent="0.2">
      <c r="B679" s="22"/>
      <c r="C679" s="22"/>
      <c r="D679" s="71"/>
      <c r="E679" s="71"/>
    </row>
    <row r="680" spans="2:5" x14ac:dyDescent="0.2">
      <c r="B680" s="22"/>
      <c r="C680" s="22"/>
      <c r="D680" s="71"/>
      <c r="E680" s="71"/>
    </row>
    <row r="681" spans="2:5" x14ac:dyDescent="0.2">
      <c r="B681" s="22"/>
      <c r="C681" s="22"/>
      <c r="D681" s="71"/>
      <c r="E681" s="71"/>
    </row>
    <row r="682" spans="2:5" x14ac:dyDescent="0.2">
      <c r="B682" s="22"/>
      <c r="C682" s="22"/>
      <c r="D682" s="71"/>
      <c r="E682" s="71"/>
    </row>
    <row r="683" spans="2:5" x14ac:dyDescent="0.2">
      <c r="B683" s="22"/>
      <c r="C683" s="22"/>
      <c r="D683" s="71"/>
      <c r="E683" s="71"/>
    </row>
    <row r="684" spans="2:5" x14ac:dyDescent="0.2">
      <c r="B684" s="22"/>
      <c r="C684" s="22"/>
      <c r="D684" s="71"/>
      <c r="E684" s="71"/>
    </row>
    <row r="685" spans="2:5" x14ac:dyDescent="0.2">
      <c r="B685" s="22"/>
      <c r="C685" s="22"/>
      <c r="D685" s="71"/>
      <c r="E685" s="71"/>
    </row>
    <row r="686" spans="2:5" x14ac:dyDescent="0.2">
      <c r="B686" s="22"/>
      <c r="C686" s="22"/>
      <c r="D686" s="71"/>
      <c r="E686" s="71"/>
    </row>
    <row r="687" spans="2:5" x14ac:dyDescent="0.2">
      <c r="B687" s="22"/>
      <c r="C687" s="22"/>
      <c r="D687" s="71"/>
      <c r="E687" s="71"/>
    </row>
    <row r="688" spans="2:5" x14ac:dyDescent="0.2">
      <c r="B688" s="22"/>
      <c r="C688" s="22"/>
      <c r="D688" s="71"/>
      <c r="E688" s="71"/>
    </row>
    <row r="689" spans="2:5" x14ac:dyDescent="0.2">
      <c r="B689" s="22"/>
      <c r="C689" s="22"/>
      <c r="D689" s="71"/>
      <c r="E689" s="71"/>
    </row>
    <row r="690" spans="2:5" x14ac:dyDescent="0.2">
      <c r="B690" s="22"/>
      <c r="C690" s="22"/>
      <c r="D690" s="71"/>
      <c r="E690" s="71"/>
    </row>
    <row r="691" spans="2:5" x14ac:dyDescent="0.2">
      <c r="B691" s="22"/>
      <c r="C691" s="22"/>
      <c r="D691" s="71"/>
      <c r="E691" s="71"/>
    </row>
    <row r="692" spans="2:5" x14ac:dyDescent="0.2">
      <c r="B692" s="22"/>
      <c r="C692" s="22"/>
      <c r="D692" s="71"/>
      <c r="E692" s="71"/>
    </row>
    <row r="693" spans="2:5" x14ac:dyDescent="0.2">
      <c r="B693" s="22"/>
      <c r="C693" s="22"/>
      <c r="D693" s="71"/>
      <c r="E693" s="71"/>
    </row>
    <row r="694" spans="2:5" x14ac:dyDescent="0.2">
      <c r="B694" s="22"/>
      <c r="C694" s="22"/>
      <c r="D694" s="71"/>
      <c r="E694" s="71"/>
    </row>
    <row r="695" spans="2:5" x14ac:dyDescent="0.2">
      <c r="B695" s="22"/>
      <c r="C695" s="22"/>
      <c r="D695" s="71"/>
      <c r="E695" s="71"/>
    </row>
    <row r="696" spans="2:5" x14ac:dyDescent="0.2">
      <c r="B696" s="22"/>
      <c r="C696" s="22"/>
      <c r="D696" s="71"/>
      <c r="E696" s="71"/>
    </row>
    <row r="697" spans="2:5" x14ac:dyDescent="0.2">
      <c r="B697" s="22"/>
      <c r="C697" s="22"/>
      <c r="D697" s="33"/>
      <c r="E697" s="33"/>
    </row>
    <row r="698" spans="2:5" x14ac:dyDescent="0.2">
      <c r="B698" s="22"/>
      <c r="C698" s="22"/>
      <c r="D698" s="33"/>
      <c r="E698" s="33"/>
    </row>
    <row r="699" spans="2:5" x14ac:dyDescent="0.2">
      <c r="B699" s="22"/>
      <c r="C699" s="22"/>
      <c r="D699" s="33"/>
      <c r="E699" s="33"/>
    </row>
    <row r="700" spans="2:5" x14ac:dyDescent="0.2">
      <c r="B700" s="22"/>
      <c r="C700" s="22"/>
      <c r="D700" s="33"/>
      <c r="E700" s="33"/>
    </row>
    <row r="701" spans="2:5" x14ac:dyDescent="0.2">
      <c r="B701" s="22"/>
      <c r="C701" s="22"/>
      <c r="D701" s="33"/>
      <c r="E701" s="33"/>
    </row>
    <row r="702" spans="2:5" x14ac:dyDescent="0.2">
      <c r="B702" s="22"/>
      <c r="C702" s="22"/>
      <c r="D702" s="33"/>
      <c r="E702" s="33"/>
    </row>
    <row r="703" spans="2:5" x14ac:dyDescent="0.2">
      <c r="B703" s="22"/>
      <c r="C703" s="22"/>
      <c r="D703" s="33"/>
      <c r="E703" s="33"/>
    </row>
    <row r="704" spans="2:5" x14ac:dyDescent="0.2">
      <c r="B704" s="22"/>
      <c r="C704" s="22"/>
      <c r="D704" s="33"/>
      <c r="E704" s="33"/>
    </row>
    <row r="705" spans="2:5" x14ac:dyDescent="0.2">
      <c r="B705" s="22"/>
      <c r="C705" s="22"/>
      <c r="D705" s="33"/>
      <c r="E705" s="33"/>
    </row>
    <row r="706" spans="2:5" x14ac:dyDescent="0.2">
      <c r="B706" s="22"/>
      <c r="C706" s="22"/>
      <c r="D706" s="33"/>
      <c r="E706" s="33"/>
    </row>
    <row r="707" spans="2:5" x14ac:dyDescent="0.2">
      <c r="B707" s="22"/>
      <c r="C707" s="22"/>
      <c r="D707" s="33"/>
      <c r="E707" s="33"/>
    </row>
    <row r="708" spans="2:5" x14ac:dyDescent="0.2">
      <c r="B708" s="22"/>
      <c r="C708" s="22"/>
      <c r="D708" s="33"/>
      <c r="E708" s="33"/>
    </row>
    <row r="709" spans="2:5" x14ac:dyDescent="0.2">
      <c r="B709" s="22"/>
      <c r="C709" s="22"/>
      <c r="D709" s="33"/>
      <c r="E709" s="33"/>
    </row>
    <row r="710" spans="2:5" x14ac:dyDescent="0.2">
      <c r="B710" s="22"/>
      <c r="C710" s="22"/>
      <c r="D710" s="33"/>
      <c r="E710" s="33"/>
    </row>
    <row r="711" spans="2:5" x14ac:dyDescent="0.2">
      <c r="B711" s="22"/>
      <c r="C711" s="22"/>
      <c r="D711" s="33"/>
      <c r="E711" s="33"/>
    </row>
    <row r="712" spans="2:5" x14ac:dyDescent="0.2">
      <c r="B712" s="22"/>
      <c r="C712" s="22"/>
      <c r="D712" s="33"/>
      <c r="E712" s="33"/>
    </row>
    <row r="713" spans="2:5" x14ac:dyDescent="0.2">
      <c r="B713" s="22"/>
      <c r="C713" s="22"/>
      <c r="D713" s="33"/>
      <c r="E713" s="33"/>
    </row>
    <row r="714" spans="2:5" x14ac:dyDescent="0.2">
      <c r="B714" s="22"/>
      <c r="C714" s="22"/>
      <c r="D714" s="33"/>
      <c r="E714" s="33"/>
    </row>
    <row r="715" spans="2:5" x14ac:dyDescent="0.2">
      <c r="B715" s="22"/>
      <c r="C715" s="22"/>
      <c r="D715" s="33"/>
      <c r="E715" s="33"/>
    </row>
    <row r="716" spans="2:5" x14ac:dyDescent="0.2">
      <c r="B716" s="22"/>
      <c r="C716" s="22"/>
      <c r="D716" s="33"/>
      <c r="E716" s="33"/>
    </row>
    <row r="717" spans="2:5" x14ac:dyDescent="0.2">
      <c r="B717" s="22"/>
      <c r="C717" s="22"/>
      <c r="D717" s="33"/>
      <c r="E717" s="33"/>
    </row>
    <row r="718" spans="2:5" x14ac:dyDescent="0.2">
      <c r="B718" s="22"/>
      <c r="C718" s="22"/>
      <c r="D718" s="33"/>
      <c r="E718" s="33"/>
    </row>
    <row r="719" spans="2:5" x14ac:dyDescent="0.2">
      <c r="B719" s="22"/>
      <c r="C719" s="22"/>
      <c r="D719" s="33"/>
      <c r="E719" s="33"/>
    </row>
    <row r="720" spans="2:5" x14ac:dyDescent="0.2">
      <c r="B720" s="22"/>
      <c r="C720" s="22"/>
      <c r="D720" s="33"/>
      <c r="E720" s="33"/>
    </row>
    <row r="721" spans="2:5" x14ac:dyDescent="0.2">
      <c r="B721" s="22"/>
      <c r="C721" s="22"/>
      <c r="D721" s="33"/>
      <c r="E721" s="33"/>
    </row>
    <row r="722" spans="2:5" x14ac:dyDescent="0.2">
      <c r="B722" s="22"/>
      <c r="C722" s="22"/>
      <c r="D722" s="33"/>
      <c r="E722" s="33"/>
    </row>
    <row r="723" spans="2:5" x14ac:dyDescent="0.2">
      <c r="B723" s="22"/>
      <c r="C723" s="22"/>
      <c r="D723" s="33"/>
      <c r="E723" s="33"/>
    </row>
    <row r="724" spans="2:5" x14ac:dyDescent="0.2">
      <c r="B724" s="22"/>
      <c r="C724" s="22"/>
      <c r="D724" s="33"/>
      <c r="E724" s="33"/>
    </row>
    <row r="725" spans="2:5" x14ac:dyDescent="0.2">
      <c r="B725" s="22"/>
      <c r="C725" s="22"/>
      <c r="D725" s="33"/>
      <c r="E725" s="33"/>
    </row>
    <row r="726" spans="2:5" x14ac:dyDescent="0.2">
      <c r="B726" s="22"/>
      <c r="C726" s="22"/>
      <c r="D726" s="33"/>
      <c r="E726" s="33"/>
    </row>
    <row r="727" spans="2:5" x14ac:dyDescent="0.2">
      <c r="B727" s="22"/>
      <c r="C727" s="22"/>
      <c r="D727" s="33"/>
      <c r="E727" s="33"/>
    </row>
    <row r="728" spans="2:5" x14ac:dyDescent="0.2">
      <c r="B728" s="22"/>
      <c r="C728" s="22"/>
      <c r="D728" s="33"/>
      <c r="E728" s="33"/>
    </row>
    <row r="729" spans="2:5" x14ac:dyDescent="0.2">
      <c r="B729" s="22"/>
      <c r="C729" s="22"/>
      <c r="D729" s="33"/>
      <c r="E729" s="33"/>
    </row>
    <row r="730" spans="2:5" x14ac:dyDescent="0.2">
      <c r="B730" s="22"/>
      <c r="C730" s="22"/>
      <c r="D730" s="33"/>
      <c r="E730" s="33"/>
    </row>
    <row r="731" spans="2:5" x14ac:dyDescent="0.2">
      <c r="B731" s="22"/>
      <c r="C731" s="22"/>
      <c r="D731" s="33"/>
      <c r="E731" s="33"/>
    </row>
    <row r="732" spans="2:5" x14ac:dyDescent="0.2">
      <c r="B732" s="22"/>
      <c r="C732" s="22"/>
      <c r="D732" s="33"/>
      <c r="E732" s="33"/>
    </row>
    <row r="733" spans="2:5" x14ac:dyDescent="0.2">
      <c r="B733" s="22"/>
      <c r="C733" s="22"/>
      <c r="D733" s="33"/>
      <c r="E733" s="33"/>
    </row>
    <row r="734" spans="2:5" x14ac:dyDescent="0.2">
      <c r="B734" s="22"/>
      <c r="C734" s="22"/>
      <c r="D734" s="33"/>
      <c r="E734" s="33"/>
    </row>
    <row r="735" spans="2:5" x14ac:dyDescent="0.2">
      <c r="B735" s="22"/>
      <c r="C735" s="22"/>
      <c r="D735" s="33"/>
      <c r="E735" s="33"/>
    </row>
    <row r="736" spans="2:5" x14ac:dyDescent="0.2">
      <c r="B736" s="22"/>
      <c r="C736" s="22"/>
      <c r="D736" s="33"/>
      <c r="E736" s="33"/>
    </row>
    <row r="737" spans="2:5" x14ac:dyDescent="0.2">
      <c r="B737" s="22"/>
      <c r="C737" s="22"/>
      <c r="D737" s="33"/>
      <c r="E737" s="33"/>
    </row>
    <row r="738" spans="2:5" x14ac:dyDescent="0.2">
      <c r="B738" s="22"/>
      <c r="C738" s="22"/>
      <c r="D738" s="33"/>
      <c r="E738" s="33"/>
    </row>
    <row r="739" spans="2:5" x14ac:dyDescent="0.2">
      <c r="B739" s="22"/>
      <c r="C739" s="22"/>
      <c r="D739" s="33"/>
      <c r="E739" s="33"/>
    </row>
    <row r="740" spans="2:5" x14ac:dyDescent="0.2">
      <c r="B740" s="22"/>
      <c r="C740" s="22"/>
      <c r="D740" s="33"/>
      <c r="E740" s="33"/>
    </row>
    <row r="741" spans="2:5" x14ac:dyDescent="0.2">
      <c r="B741" s="22"/>
      <c r="C741" s="22"/>
      <c r="D741" s="33"/>
      <c r="E741" s="33"/>
    </row>
    <row r="742" spans="2:5" x14ac:dyDescent="0.2">
      <c r="B742" s="22"/>
      <c r="C742" s="22"/>
      <c r="D742" s="33"/>
      <c r="E742" s="33"/>
    </row>
    <row r="743" spans="2:5" x14ac:dyDescent="0.2">
      <c r="B743" s="22"/>
      <c r="C743" s="22"/>
      <c r="D743" s="33"/>
      <c r="E743" s="33"/>
    </row>
    <row r="744" spans="2:5" x14ac:dyDescent="0.2">
      <c r="B744" s="22"/>
      <c r="C744" s="22"/>
      <c r="D744" s="33"/>
      <c r="E744" s="33"/>
    </row>
    <row r="745" spans="2:5" x14ac:dyDescent="0.2">
      <c r="B745" s="22"/>
      <c r="C745" s="22"/>
      <c r="D745" s="33"/>
      <c r="E745" s="33"/>
    </row>
    <row r="746" spans="2:5" x14ac:dyDescent="0.2">
      <c r="B746" s="22"/>
      <c r="C746" s="22"/>
      <c r="D746" s="33"/>
      <c r="E746" s="33"/>
    </row>
    <row r="747" spans="2:5" x14ac:dyDescent="0.2">
      <c r="B747" s="22"/>
      <c r="C747" s="22"/>
      <c r="D747" s="33"/>
      <c r="E747" s="33"/>
    </row>
    <row r="748" spans="2:5" x14ac:dyDescent="0.2">
      <c r="B748" s="22"/>
      <c r="C748" s="22"/>
      <c r="D748" s="33"/>
      <c r="E748" s="33"/>
    </row>
    <row r="749" spans="2:5" x14ac:dyDescent="0.2">
      <c r="B749" s="22"/>
      <c r="C749" s="22"/>
      <c r="D749" s="33"/>
      <c r="E749" s="33"/>
    </row>
    <row r="750" spans="2:5" x14ac:dyDescent="0.2">
      <c r="B750" s="22"/>
      <c r="C750" s="22"/>
      <c r="D750" s="33"/>
      <c r="E750" s="33"/>
    </row>
    <row r="751" spans="2:5" x14ac:dyDescent="0.2">
      <c r="B751" s="22"/>
      <c r="C751" s="22"/>
      <c r="D751" s="33"/>
      <c r="E751" s="33"/>
    </row>
    <row r="752" spans="2:5" x14ac:dyDescent="0.2">
      <c r="B752" s="22"/>
      <c r="C752" s="22"/>
      <c r="D752" s="33"/>
      <c r="E752" s="33"/>
    </row>
    <row r="753" spans="2:5" x14ac:dyDescent="0.2">
      <c r="B753" s="22"/>
      <c r="C753" s="22"/>
      <c r="D753" s="33"/>
      <c r="E753" s="33"/>
    </row>
    <row r="754" spans="2:5" x14ac:dyDescent="0.2">
      <c r="B754" s="22"/>
      <c r="C754" s="22"/>
      <c r="D754" s="33"/>
      <c r="E754" s="33"/>
    </row>
    <row r="755" spans="2:5" x14ac:dyDescent="0.2">
      <c r="B755" s="22"/>
      <c r="C755" s="22"/>
      <c r="D755" s="33"/>
      <c r="E755" s="33"/>
    </row>
    <row r="756" spans="2:5" x14ac:dyDescent="0.2">
      <c r="B756" s="22"/>
      <c r="C756" s="22"/>
      <c r="D756" s="33"/>
      <c r="E756" s="33"/>
    </row>
    <row r="757" spans="2:5" x14ac:dyDescent="0.2">
      <c r="B757" s="22"/>
      <c r="C757" s="22"/>
      <c r="D757" s="33"/>
      <c r="E757" s="33"/>
    </row>
    <row r="758" spans="2:5" x14ac:dyDescent="0.2">
      <c r="B758" s="22"/>
      <c r="C758" s="22"/>
      <c r="D758" s="33"/>
      <c r="E758" s="33"/>
    </row>
    <row r="759" spans="2:5" x14ac:dyDescent="0.2">
      <c r="B759" s="22"/>
      <c r="C759" s="22"/>
      <c r="D759" s="33"/>
      <c r="E759" s="33"/>
    </row>
    <row r="760" spans="2:5" x14ac:dyDescent="0.2">
      <c r="B760" s="22"/>
      <c r="C760" s="22"/>
      <c r="D760" s="33"/>
      <c r="E760" s="33"/>
    </row>
    <row r="761" spans="2:5" x14ac:dyDescent="0.2">
      <c r="B761" s="22"/>
      <c r="C761" s="22"/>
      <c r="D761" s="33"/>
      <c r="E761" s="33"/>
    </row>
    <row r="762" spans="2:5" x14ac:dyDescent="0.2">
      <c r="B762" s="22"/>
      <c r="C762" s="22"/>
      <c r="D762" s="33"/>
      <c r="E762" s="33"/>
    </row>
    <row r="763" spans="2:5" x14ac:dyDescent="0.2">
      <c r="B763" s="22"/>
      <c r="C763" s="22"/>
      <c r="D763" s="33"/>
      <c r="E763" s="33"/>
    </row>
    <row r="764" spans="2:5" x14ac:dyDescent="0.2">
      <c r="B764" s="22"/>
      <c r="C764" s="22"/>
      <c r="D764" s="33"/>
      <c r="E764" s="33"/>
    </row>
    <row r="765" spans="2:5" x14ac:dyDescent="0.2">
      <c r="B765" s="22"/>
      <c r="C765" s="22"/>
      <c r="D765" s="33"/>
      <c r="E765" s="33"/>
    </row>
    <row r="766" spans="2:5" x14ac:dyDescent="0.2">
      <c r="B766" s="22"/>
      <c r="C766" s="22"/>
      <c r="D766" s="33"/>
      <c r="E766" s="33"/>
    </row>
    <row r="767" spans="2:5" x14ac:dyDescent="0.2">
      <c r="B767" s="22"/>
      <c r="C767" s="22"/>
      <c r="D767" s="33"/>
      <c r="E767" s="33"/>
    </row>
    <row r="768" spans="2:5" x14ac:dyDescent="0.2">
      <c r="B768" s="22"/>
      <c r="C768" s="22"/>
      <c r="D768" s="33"/>
      <c r="E768" s="33"/>
    </row>
    <row r="769" spans="2:5" x14ac:dyDescent="0.2">
      <c r="B769" s="22"/>
      <c r="C769" s="22"/>
      <c r="D769" s="33"/>
      <c r="E769" s="33"/>
    </row>
    <row r="770" spans="2:5" x14ac:dyDescent="0.2">
      <c r="B770" s="22"/>
      <c r="C770" s="22"/>
      <c r="D770" s="33"/>
      <c r="E770" s="33"/>
    </row>
    <row r="771" spans="2:5" x14ac:dyDescent="0.2">
      <c r="B771" s="22"/>
      <c r="C771" s="22"/>
      <c r="D771" s="33"/>
      <c r="E771" s="33"/>
    </row>
    <row r="772" spans="2:5" x14ac:dyDescent="0.2">
      <c r="B772" s="22"/>
      <c r="C772" s="22"/>
      <c r="D772" s="33"/>
      <c r="E772" s="33"/>
    </row>
    <row r="773" spans="2:5" x14ac:dyDescent="0.2">
      <c r="B773" s="22"/>
      <c r="C773" s="22"/>
      <c r="D773" s="33"/>
      <c r="E773" s="33"/>
    </row>
    <row r="774" spans="2:5" x14ac:dyDescent="0.2">
      <c r="B774" s="22"/>
      <c r="C774" s="22"/>
      <c r="D774" s="33"/>
      <c r="E774" s="33"/>
    </row>
    <row r="775" spans="2:5" x14ac:dyDescent="0.2">
      <c r="B775" s="22"/>
      <c r="C775" s="22"/>
      <c r="D775" s="33"/>
      <c r="E775" s="33"/>
    </row>
    <row r="776" spans="2:5" x14ac:dyDescent="0.2">
      <c r="B776" s="22"/>
      <c r="C776" s="22"/>
      <c r="D776" s="33"/>
      <c r="E776" s="33"/>
    </row>
    <row r="777" spans="2:5" x14ac:dyDescent="0.2">
      <c r="B777" s="22"/>
      <c r="C777" s="22"/>
      <c r="D777" s="33"/>
      <c r="E777" s="33"/>
    </row>
    <row r="778" spans="2:5" x14ac:dyDescent="0.2">
      <c r="B778" s="22"/>
      <c r="C778" s="22"/>
      <c r="D778" s="33"/>
      <c r="E778" s="33"/>
    </row>
    <row r="779" spans="2:5" x14ac:dyDescent="0.2">
      <c r="B779" s="22"/>
      <c r="C779" s="22"/>
      <c r="D779" s="33"/>
      <c r="E779" s="33"/>
    </row>
    <row r="780" spans="2:5" x14ac:dyDescent="0.2">
      <c r="B780" s="22"/>
      <c r="C780" s="22"/>
      <c r="D780" s="33"/>
      <c r="E780" s="33"/>
    </row>
    <row r="781" spans="2:5" x14ac:dyDescent="0.2">
      <c r="B781" s="22"/>
      <c r="C781" s="22"/>
      <c r="D781" s="33"/>
      <c r="E781" s="33"/>
    </row>
    <row r="782" spans="2:5" x14ac:dyDescent="0.2">
      <c r="B782" s="22"/>
      <c r="C782" s="22"/>
      <c r="D782" s="33"/>
      <c r="E782" s="33"/>
    </row>
    <row r="783" spans="2:5" x14ac:dyDescent="0.2">
      <c r="B783" s="22"/>
      <c r="C783" s="22"/>
      <c r="D783" s="33"/>
      <c r="E783" s="33"/>
    </row>
    <row r="784" spans="2:5" x14ac:dyDescent="0.2">
      <c r="B784" s="22"/>
      <c r="C784" s="22"/>
      <c r="D784" s="33"/>
      <c r="E784" s="33"/>
    </row>
    <row r="785" spans="2:5" x14ac:dyDescent="0.2">
      <c r="B785" s="22"/>
      <c r="C785" s="22"/>
      <c r="D785" s="33"/>
      <c r="E785" s="33"/>
    </row>
    <row r="786" spans="2:5" x14ac:dyDescent="0.2">
      <c r="B786" s="22"/>
      <c r="C786" s="22"/>
      <c r="D786" s="33"/>
      <c r="E786" s="33"/>
    </row>
    <row r="787" spans="2:5" x14ac:dyDescent="0.2">
      <c r="B787" s="22"/>
      <c r="C787" s="22"/>
      <c r="D787" s="33"/>
      <c r="E787" s="33"/>
    </row>
    <row r="788" spans="2:5" x14ac:dyDescent="0.2">
      <c r="B788" s="22"/>
      <c r="C788" s="22"/>
      <c r="D788" s="33"/>
      <c r="E788" s="33"/>
    </row>
    <row r="789" spans="2:5" x14ac:dyDescent="0.2">
      <c r="B789" s="22"/>
      <c r="C789" s="22"/>
      <c r="D789" s="33"/>
      <c r="E789" s="33"/>
    </row>
    <row r="790" spans="2:5" x14ac:dyDescent="0.2">
      <c r="B790" s="22"/>
      <c r="C790" s="22"/>
      <c r="D790" s="33"/>
      <c r="E790" s="33"/>
    </row>
    <row r="791" spans="2:5" x14ac:dyDescent="0.2">
      <c r="B791" s="22"/>
      <c r="C791" s="22"/>
      <c r="D791" s="33"/>
      <c r="E791" s="33"/>
    </row>
    <row r="792" spans="2:5" x14ac:dyDescent="0.2">
      <c r="B792" s="22"/>
      <c r="C792" s="22"/>
      <c r="D792" s="33"/>
      <c r="E792" s="33"/>
    </row>
    <row r="793" spans="2:5" x14ac:dyDescent="0.2">
      <c r="B793" s="22"/>
      <c r="C793" s="22"/>
      <c r="D793" s="33"/>
      <c r="E793" s="33"/>
    </row>
    <row r="794" spans="2:5" x14ac:dyDescent="0.2">
      <c r="B794" s="22"/>
      <c r="C794" s="22"/>
      <c r="D794" s="33"/>
      <c r="E794" s="33"/>
    </row>
    <row r="795" spans="2:5" x14ac:dyDescent="0.2">
      <c r="B795" s="22"/>
      <c r="C795" s="22"/>
      <c r="D795" s="33"/>
      <c r="E795" s="33"/>
    </row>
    <row r="796" spans="2:5" x14ac:dyDescent="0.2">
      <c r="B796" s="22"/>
      <c r="C796" s="22"/>
      <c r="D796" s="33"/>
      <c r="E796" s="33"/>
    </row>
    <row r="797" spans="2:5" x14ac:dyDescent="0.2">
      <c r="B797" s="22"/>
      <c r="C797" s="22"/>
      <c r="D797" s="33"/>
      <c r="E797" s="33"/>
    </row>
    <row r="798" spans="2:5" x14ac:dyDescent="0.2">
      <c r="B798" s="22"/>
      <c r="C798" s="22"/>
      <c r="D798" s="33"/>
      <c r="E798" s="33"/>
    </row>
    <row r="799" spans="2:5" x14ac:dyDescent="0.2">
      <c r="B799" s="22"/>
      <c r="C799" s="22"/>
      <c r="D799" s="33"/>
      <c r="E799" s="33"/>
    </row>
    <row r="800" spans="2:5" x14ac:dyDescent="0.2">
      <c r="B800" s="22"/>
      <c r="C800" s="22"/>
      <c r="D800" s="33"/>
      <c r="E800" s="33"/>
    </row>
    <row r="801" spans="2:5" x14ac:dyDescent="0.2">
      <c r="B801" s="22"/>
      <c r="C801" s="22"/>
      <c r="D801" s="33"/>
      <c r="E801" s="33"/>
    </row>
    <row r="802" spans="2:5" x14ac:dyDescent="0.2">
      <c r="B802" s="22"/>
      <c r="C802" s="22"/>
      <c r="D802" s="33"/>
      <c r="E802" s="33"/>
    </row>
    <row r="803" spans="2:5" x14ac:dyDescent="0.2">
      <c r="B803" s="22"/>
      <c r="C803" s="22"/>
      <c r="D803" s="33"/>
      <c r="E803" s="33"/>
    </row>
    <row r="804" spans="2:5" x14ac:dyDescent="0.2">
      <c r="B804" s="22"/>
      <c r="C804" s="22"/>
      <c r="D804" s="33"/>
      <c r="E804" s="33"/>
    </row>
    <row r="805" spans="2:5" x14ac:dyDescent="0.2">
      <c r="B805" s="22"/>
      <c r="C805" s="22"/>
      <c r="D805" s="33"/>
      <c r="E805" s="33"/>
    </row>
    <row r="806" spans="2:5" x14ac:dyDescent="0.2">
      <c r="B806" s="22"/>
      <c r="C806" s="22"/>
      <c r="D806" s="33"/>
      <c r="E806" s="33"/>
    </row>
    <row r="807" spans="2:5" x14ac:dyDescent="0.2">
      <c r="B807" s="22"/>
      <c r="C807" s="22"/>
      <c r="D807" s="33"/>
      <c r="E807" s="33"/>
    </row>
    <row r="808" spans="2:5" x14ac:dyDescent="0.2">
      <c r="B808" s="22"/>
      <c r="C808" s="22"/>
      <c r="D808" s="33"/>
      <c r="E808" s="33"/>
    </row>
    <row r="809" spans="2:5" x14ac:dyDescent="0.2">
      <c r="B809" s="22"/>
      <c r="C809" s="22"/>
      <c r="D809" s="33"/>
      <c r="E809" s="33"/>
    </row>
    <row r="810" spans="2:5" x14ac:dyDescent="0.2">
      <c r="B810" s="22"/>
      <c r="C810" s="22"/>
      <c r="D810" s="33"/>
      <c r="E810" s="33"/>
    </row>
    <row r="811" spans="2:5" x14ac:dyDescent="0.2">
      <c r="B811" s="22"/>
      <c r="C811" s="22"/>
      <c r="D811" s="33"/>
      <c r="E811" s="33"/>
    </row>
    <row r="812" spans="2:5" x14ac:dyDescent="0.2">
      <c r="B812" s="22"/>
      <c r="C812" s="22"/>
      <c r="D812" s="33"/>
      <c r="E812" s="33"/>
    </row>
    <row r="813" spans="2:5" x14ac:dyDescent="0.2">
      <c r="B813" s="22"/>
      <c r="C813" s="22"/>
      <c r="D813" s="33"/>
      <c r="E813" s="33"/>
    </row>
    <row r="814" spans="2:5" x14ac:dyDescent="0.2">
      <c r="B814" s="22"/>
      <c r="C814" s="22"/>
      <c r="D814" s="33"/>
      <c r="E814" s="33"/>
    </row>
    <row r="815" spans="2:5" x14ac:dyDescent="0.2">
      <c r="B815" s="22"/>
      <c r="C815" s="22"/>
      <c r="D815" s="33"/>
      <c r="E815" s="33"/>
    </row>
    <row r="816" spans="2:5" x14ac:dyDescent="0.2">
      <c r="B816" s="22"/>
      <c r="C816" s="22"/>
      <c r="D816" s="33"/>
      <c r="E816" s="33"/>
    </row>
    <row r="817" spans="2:5" x14ac:dyDescent="0.2">
      <c r="B817" s="22"/>
      <c r="C817" s="22"/>
      <c r="D817" s="33"/>
      <c r="E817" s="33"/>
    </row>
    <row r="818" spans="2:5" x14ac:dyDescent="0.2">
      <c r="B818" s="22"/>
      <c r="C818" s="22"/>
      <c r="D818" s="33"/>
      <c r="E818" s="33"/>
    </row>
    <row r="819" spans="2:5" x14ac:dyDescent="0.2">
      <c r="B819" s="22"/>
      <c r="C819" s="22"/>
      <c r="D819" s="33"/>
      <c r="E819" s="33"/>
    </row>
    <row r="820" spans="2:5" x14ac:dyDescent="0.2">
      <c r="B820" s="22"/>
      <c r="C820" s="22"/>
      <c r="D820" s="33"/>
      <c r="E820" s="33"/>
    </row>
    <row r="821" spans="2:5" x14ac:dyDescent="0.2">
      <c r="B821" s="22"/>
      <c r="C821" s="22"/>
      <c r="D821" s="33"/>
      <c r="E821" s="33"/>
    </row>
    <row r="822" spans="2:5" x14ac:dyDescent="0.2">
      <c r="B822" s="22"/>
      <c r="C822" s="22"/>
      <c r="D822" s="33"/>
      <c r="E822" s="33"/>
    </row>
    <row r="823" spans="2:5" x14ac:dyDescent="0.2">
      <c r="B823" s="22"/>
      <c r="C823" s="22"/>
      <c r="D823" s="33"/>
      <c r="E823" s="33"/>
    </row>
    <row r="824" spans="2:5" x14ac:dyDescent="0.2">
      <c r="B824" s="22"/>
      <c r="C824" s="22"/>
      <c r="D824" s="33"/>
      <c r="E824" s="33"/>
    </row>
    <row r="825" spans="2:5" x14ac:dyDescent="0.2">
      <c r="B825" s="22"/>
      <c r="C825" s="22"/>
      <c r="D825" s="33"/>
      <c r="E825" s="33"/>
    </row>
    <row r="826" spans="2:5" x14ac:dyDescent="0.2">
      <c r="B826" s="22"/>
      <c r="C826" s="22"/>
      <c r="D826" s="33"/>
      <c r="E826" s="33"/>
    </row>
    <row r="827" spans="2:5" x14ac:dyDescent="0.2">
      <c r="B827" s="22"/>
      <c r="C827" s="22"/>
      <c r="D827" s="33"/>
      <c r="E827" s="33"/>
    </row>
    <row r="828" spans="2:5" x14ac:dyDescent="0.2">
      <c r="B828" s="22"/>
      <c r="C828" s="22"/>
      <c r="D828" s="33"/>
      <c r="E828" s="33"/>
    </row>
    <row r="829" spans="2:5" x14ac:dyDescent="0.2">
      <c r="B829" s="22"/>
      <c r="C829" s="22"/>
      <c r="D829" s="33"/>
      <c r="E829" s="33"/>
    </row>
    <row r="830" spans="2:5" x14ac:dyDescent="0.2">
      <c r="B830" s="22"/>
      <c r="C830" s="22"/>
      <c r="D830" s="33"/>
      <c r="E830" s="33"/>
    </row>
    <row r="831" spans="2:5" x14ac:dyDescent="0.2">
      <c r="B831" s="22"/>
      <c r="C831" s="22"/>
      <c r="D831" s="33"/>
      <c r="E831" s="33"/>
    </row>
    <row r="832" spans="2:5" x14ac:dyDescent="0.2">
      <c r="B832" s="22"/>
      <c r="C832" s="22"/>
      <c r="D832" s="33"/>
      <c r="E832" s="33"/>
    </row>
    <row r="833" spans="2:5" x14ac:dyDescent="0.2">
      <c r="B833" s="22"/>
      <c r="C833" s="22"/>
      <c r="D833" s="33"/>
      <c r="E833" s="33"/>
    </row>
    <row r="834" spans="2:5" x14ac:dyDescent="0.2">
      <c r="B834" s="22"/>
      <c r="C834" s="22"/>
      <c r="D834" s="33"/>
      <c r="E834" s="33"/>
    </row>
    <row r="835" spans="2:5" x14ac:dyDescent="0.2">
      <c r="B835" s="22"/>
      <c r="C835" s="22"/>
      <c r="D835" s="33"/>
      <c r="E835" s="33"/>
    </row>
    <row r="836" spans="2:5" x14ac:dyDescent="0.2">
      <c r="B836" s="22"/>
      <c r="C836" s="22"/>
      <c r="D836" s="33"/>
      <c r="E836" s="33"/>
    </row>
    <row r="837" spans="2:5" x14ac:dyDescent="0.2">
      <c r="B837" s="22"/>
      <c r="C837" s="22"/>
      <c r="D837" s="33"/>
      <c r="E837" s="33"/>
    </row>
    <row r="838" spans="2:5" x14ac:dyDescent="0.2">
      <c r="B838" s="22"/>
      <c r="C838" s="22"/>
      <c r="D838" s="33"/>
      <c r="E838" s="33"/>
    </row>
    <row r="839" spans="2:5" x14ac:dyDescent="0.2">
      <c r="B839" s="22"/>
      <c r="C839" s="22"/>
      <c r="D839" s="33"/>
      <c r="E839" s="33"/>
    </row>
    <row r="840" spans="2:5" x14ac:dyDescent="0.2">
      <c r="B840" s="22"/>
      <c r="C840" s="22"/>
      <c r="D840" s="33"/>
      <c r="E840" s="33"/>
    </row>
    <row r="841" spans="2:5" x14ac:dyDescent="0.2">
      <c r="B841" s="22"/>
      <c r="C841" s="22"/>
      <c r="D841" s="33"/>
      <c r="E841" s="33"/>
    </row>
    <row r="842" spans="2:5" x14ac:dyDescent="0.2">
      <c r="B842" s="22"/>
      <c r="C842" s="22"/>
      <c r="D842" s="33"/>
      <c r="E842" s="33"/>
    </row>
    <row r="843" spans="2:5" x14ac:dyDescent="0.2">
      <c r="B843" s="22"/>
      <c r="C843" s="22"/>
      <c r="D843" s="33"/>
      <c r="E843" s="33"/>
    </row>
    <row r="844" spans="2:5" x14ac:dyDescent="0.2">
      <c r="B844" s="22"/>
      <c r="C844" s="22"/>
      <c r="D844" s="33"/>
      <c r="E844" s="33"/>
    </row>
    <row r="845" spans="2:5" x14ac:dyDescent="0.2">
      <c r="B845" s="22"/>
      <c r="C845" s="22"/>
      <c r="D845" s="33"/>
      <c r="E845" s="33"/>
    </row>
    <row r="846" spans="2:5" x14ac:dyDescent="0.2">
      <c r="B846" s="22"/>
      <c r="C846" s="22"/>
      <c r="D846" s="33"/>
      <c r="E846" s="33"/>
    </row>
    <row r="847" spans="2:5" x14ac:dyDescent="0.2">
      <c r="B847" s="22"/>
      <c r="C847" s="22"/>
      <c r="D847" s="33"/>
      <c r="E847" s="33"/>
    </row>
    <row r="848" spans="2:5" x14ac:dyDescent="0.2">
      <c r="B848" s="22"/>
      <c r="C848" s="22"/>
      <c r="D848" s="33"/>
      <c r="E848" s="33"/>
    </row>
    <row r="849" spans="2:5" x14ac:dyDescent="0.2">
      <c r="B849" s="22"/>
      <c r="C849" s="22"/>
      <c r="D849" s="33"/>
      <c r="E849" s="33"/>
    </row>
    <row r="850" spans="2:5" x14ac:dyDescent="0.2">
      <c r="B850" s="22"/>
      <c r="C850" s="22"/>
      <c r="D850" s="33"/>
      <c r="E850" s="33"/>
    </row>
    <row r="851" spans="2:5" x14ac:dyDescent="0.2">
      <c r="B851" s="22"/>
      <c r="C851" s="22"/>
      <c r="D851" s="33"/>
      <c r="E851" s="33"/>
    </row>
    <row r="852" spans="2:5" x14ac:dyDescent="0.2">
      <c r="B852" s="22"/>
      <c r="C852" s="22"/>
      <c r="D852" s="33"/>
      <c r="E852" s="33"/>
    </row>
    <row r="853" spans="2:5" x14ac:dyDescent="0.2">
      <c r="B853" s="22"/>
      <c r="C853" s="22"/>
      <c r="D853" s="33"/>
      <c r="E853" s="33"/>
    </row>
    <row r="854" spans="2:5" x14ac:dyDescent="0.2">
      <c r="B854" s="22"/>
      <c r="C854" s="22"/>
      <c r="D854" s="33"/>
      <c r="E854" s="33"/>
    </row>
    <row r="855" spans="2:5" x14ac:dyDescent="0.2">
      <c r="B855" s="22"/>
      <c r="C855" s="22"/>
      <c r="D855" s="33"/>
      <c r="E855" s="33"/>
    </row>
    <row r="856" spans="2:5" x14ac:dyDescent="0.2">
      <c r="B856" s="22"/>
      <c r="C856" s="22"/>
      <c r="D856" s="33"/>
      <c r="E856" s="33"/>
    </row>
    <row r="857" spans="2:5" x14ac:dyDescent="0.2">
      <c r="B857" s="22"/>
      <c r="C857" s="22"/>
      <c r="D857" s="33"/>
      <c r="E857" s="33"/>
    </row>
    <row r="858" spans="2:5" x14ac:dyDescent="0.2">
      <c r="B858" s="22"/>
      <c r="C858" s="22"/>
      <c r="D858" s="33"/>
      <c r="E858" s="33"/>
    </row>
    <row r="859" spans="2:5" x14ac:dyDescent="0.2">
      <c r="B859" s="22"/>
      <c r="C859" s="22"/>
      <c r="D859" s="33"/>
      <c r="E859" s="33"/>
    </row>
    <row r="860" spans="2:5" x14ac:dyDescent="0.2">
      <c r="B860" s="22"/>
      <c r="C860" s="22"/>
      <c r="D860" s="33"/>
      <c r="E860" s="33"/>
    </row>
    <row r="861" spans="2:5" x14ac:dyDescent="0.2">
      <c r="B861" s="22"/>
      <c r="C861" s="22"/>
      <c r="D861" s="33"/>
      <c r="E861" s="33"/>
    </row>
    <row r="862" spans="2:5" x14ac:dyDescent="0.2">
      <c r="B862" s="22"/>
      <c r="C862" s="22"/>
      <c r="D862" s="33"/>
      <c r="E862" s="33"/>
    </row>
    <row r="863" spans="2:5" x14ac:dyDescent="0.2">
      <c r="B863" s="22"/>
      <c r="C863" s="22"/>
      <c r="D863" s="33"/>
      <c r="E863" s="33"/>
    </row>
    <row r="864" spans="2:5" x14ac:dyDescent="0.2">
      <c r="B864" s="22"/>
      <c r="C864" s="22"/>
      <c r="D864" s="33"/>
      <c r="E864" s="33"/>
    </row>
    <row r="865" spans="2:5" x14ac:dyDescent="0.2">
      <c r="B865" s="22"/>
      <c r="C865" s="22"/>
      <c r="D865" s="33"/>
      <c r="E865" s="33"/>
    </row>
    <row r="866" spans="2:5" x14ac:dyDescent="0.2">
      <c r="B866" s="22"/>
      <c r="C866" s="22"/>
      <c r="D866" s="33"/>
      <c r="E866" s="33"/>
    </row>
    <row r="867" spans="2:5" x14ac:dyDescent="0.2">
      <c r="B867" s="22"/>
      <c r="C867" s="22"/>
      <c r="D867" s="33"/>
      <c r="E867" s="33"/>
    </row>
    <row r="868" spans="2:5" x14ac:dyDescent="0.2">
      <c r="B868" s="22"/>
      <c r="C868" s="22"/>
      <c r="D868" s="33"/>
      <c r="E868" s="33"/>
    </row>
    <row r="869" spans="2:5" x14ac:dyDescent="0.2">
      <c r="B869" s="22"/>
      <c r="C869" s="22"/>
      <c r="D869" s="33"/>
      <c r="E869" s="33"/>
    </row>
    <row r="870" spans="2:5" x14ac:dyDescent="0.2">
      <c r="B870" s="22"/>
      <c r="C870" s="22"/>
      <c r="D870" s="33"/>
      <c r="E870" s="33"/>
    </row>
    <row r="871" spans="2:5" x14ac:dyDescent="0.2">
      <c r="B871" s="22"/>
      <c r="C871" s="22"/>
      <c r="D871" s="33"/>
      <c r="E871" s="33"/>
    </row>
    <row r="872" spans="2:5" x14ac:dyDescent="0.2">
      <c r="B872" s="22"/>
      <c r="C872" s="22"/>
      <c r="D872" s="33"/>
      <c r="E872" s="33"/>
    </row>
    <row r="873" spans="2:5" x14ac:dyDescent="0.2">
      <c r="B873" s="22"/>
      <c r="C873" s="22"/>
      <c r="D873" s="33"/>
      <c r="E873" s="33"/>
    </row>
    <row r="874" spans="2:5" x14ac:dyDescent="0.2">
      <c r="B874" s="22"/>
      <c r="C874" s="22"/>
      <c r="D874" s="33"/>
      <c r="E874" s="33"/>
    </row>
    <row r="875" spans="2:5" x14ac:dyDescent="0.2">
      <c r="B875" s="22"/>
      <c r="C875" s="22"/>
      <c r="D875" s="33"/>
      <c r="E875" s="33"/>
    </row>
    <row r="876" spans="2:5" x14ac:dyDescent="0.2">
      <c r="B876" s="22"/>
      <c r="C876" s="22"/>
      <c r="D876" s="33"/>
      <c r="E876" s="33"/>
    </row>
    <row r="877" spans="2:5" x14ac:dyDescent="0.2">
      <c r="B877" s="22"/>
      <c r="C877" s="22"/>
      <c r="D877" s="33"/>
      <c r="E877" s="33"/>
    </row>
    <row r="878" spans="2:5" x14ac:dyDescent="0.2">
      <c r="B878" s="22"/>
      <c r="C878" s="22"/>
      <c r="D878" s="33"/>
      <c r="E878" s="33"/>
    </row>
    <row r="879" spans="2:5" x14ac:dyDescent="0.2">
      <c r="B879" s="22"/>
      <c r="C879" s="22"/>
      <c r="D879" s="33"/>
      <c r="E879" s="33"/>
    </row>
    <row r="880" spans="2:5" x14ac:dyDescent="0.2">
      <c r="B880" s="22"/>
      <c r="C880" s="22"/>
      <c r="D880" s="33"/>
      <c r="E880" s="33"/>
    </row>
    <row r="881" spans="2:5" x14ac:dyDescent="0.2">
      <c r="B881" s="22"/>
      <c r="C881" s="22"/>
      <c r="D881" s="33"/>
      <c r="E881" s="33"/>
    </row>
    <row r="882" spans="2:5" x14ac:dyDescent="0.2">
      <c r="B882" s="22"/>
      <c r="C882" s="22"/>
      <c r="D882" s="33"/>
      <c r="E882" s="33"/>
    </row>
    <row r="883" spans="2:5" x14ac:dyDescent="0.2">
      <c r="B883" s="22"/>
      <c r="C883" s="22"/>
      <c r="D883" s="33"/>
      <c r="E883" s="33"/>
    </row>
    <row r="884" spans="2:5" x14ac:dyDescent="0.2">
      <c r="B884" s="22"/>
      <c r="C884" s="22"/>
      <c r="D884" s="33"/>
      <c r="E884" s="33"/>
    </row>
    <row r="885" spans="2:5" x14ac:dyDescent="0.2">
      <c r="B885" s="22"/>
      <c r="C885" s="22"/>
      <c r="D885" s="33"/>
      <c r="E885" s="33"/>
    </row>
    <row r="886" spans="2:5" x14ac:dyDescent="0.2">
      <c r="B886" s="22"/>
      <c r="C886" s="22"/>
      <c r="D886" s="33"/>
      <c r="E886" s="33"/>
    </row>
    <row r="887" spans="2:5" x14ac:dyDescent="0.2">
      <c r="B887" s="22"/>
      <c r="C887" s="22"/>
      <c r="D887" s="33"/>
      <c r="E887" s="33"/>
    </row>
    <row r="888" spans="2:5" x14ac:dyDescent="0.2">
      <c r="B888" s="22"/>
      <c r="C888" s="22"/>
      <c r="D888" s="33"/>
      <c r="E888" s="33"/>
    </row>
    <row r="889" spans="2:5" x14ac:dyDescent="0.2">
      <c r="B889" s="22"/>
      <c r="C889" s="22"/>
      <c r="D889" s="33"/>
      <c r="E889" s="33"/>
    </row>
    <row r="890" spans="2:5" x14ac:dyDescent="0.2">
      <c r="B890" s="22"/>
      <c r="C890" s="22"/>
      <c r="D890" s="33"/>
      <c r="E890" s="33"/>
    </row>
    <row r="891" spans="2:5" x14ac:dyDescent="0.2">
      <c r="B891" s="22"/>
      <c r="C891" s="22"/>
      <c r="D891" s="33"/>
      <c r="E891" s="33"/>
    </row>
    <row r="892" spans="2:5" x14ac:dyDescent="0.2">
      <c r="B892" s="22"/>
      <c r="C892" s="22"/>
      <c r="D892" s="33"/>
      <c r="E892" s="33"/>
    </row>
    <row r="893" spans="2:5" x14ac:dyDescent="0.2">
      <c r="B893" s="22"/>
      <c r="C893" s="22"/>
      <c r="D893" s="33"/>
      <c r="E893" s="33"/>
    </row>
    <row r="894" spans="2:5" x14ac:dyDescent="0.2">
      <c r="B894" s="22"/>
      <c r="C894" s="22"/>
      <c r="D894" s="33"/>
      <c r="E894" s="33"/>
    </row>
    <row r="895" spans="2:5" x14ac:dyDescent="0.2">
      <c r="B895" s="22"/>
      <c r="C895" s="22"/>
      <c r="D895" s="33"/>
      <c r="E895" s="33"/>
    </row>
    <row r="896" spans="2:5" x14ac:dyDescent="0.2">
      <c r="B896" s="22"/>
      <c r="C896" s="22"/>
      <c r="D896" s="33"/>
      <c r="E896" s="33"/>
    </row>
    <row r="897" spans="2:5" x14ac:dyDescent="0.2">
      <c r="B897" s="22"/>
      <c r="C897" s="22"/>
      <c r="D897" s="33"/>
      <c r="E897" s="33"/>
    </row>
    <row r="898" spans="2:5" x14ac:dyDescent="0.2">
      <c r="B898" s="22"/>
      <c r="C898" s="22"/>
      <c r="D898" s="33"/>
      <c r="E898" s="33"/>
    </row>
    <row r="899" spans="2:5" x14ac:dyDescent="0.2">
      <c r="B899" s="22"/>
      <c r="C899" s="22"/>
      <c r="D899" s="33"/>
      <c r="E899" s="33"/>
    </row>
    <row r="900" spans="2:5" x14ac:dyDescent="0.2">
      <c r="B900" s="22"/>
      <c r="C900" s="22"/>
      <c r="D900" s="33"/>
      <c r="E900" s="33"/>
    </row>
    <row r="901" spans="2:5" x14ac:dyDescent="0.2">
      <c r="B901" s="22"/>
      <c r="C901" s="22"/>
      <c r="D901" s="33"/>
      <c r="E901" s="33"/>
    </row>
    <row r="902" spans="2:5" x14ac:dyDescent="0.2">
      <c r="B902" s="22"/>
      <c r="C902" s="22"/>
      <c r="D902" s="33"/>
      <c r="E902" s="33"/>
    </row>
    <row r="903" spans="2:5" x14ac:dyDescent="0.2">
      <c r="B903" s="22"/>
      <c r="C903" s="22"/>
      <c r="D903" s="33"/>
      <c r="E903" s="33"/>
    </row>
    <row r="904" spans="2:5" x14ac:dyDescent="0.2">
      <c r="B904" s="22"/>
      <c r="C904" s="22"/>
      <c r="D904" s="33"/>
      <c r="E904" s="33"/>
    </row>
    <row r="905" spans="2:5" x14ac:dyDescent="0.2">
      <c r="B905" s="22"/>
      <c r="C905" s="22"/>
      <c r="D905" s="33"/>
      <c r="E905" s="33"/>
    </row>
    <row r="906" spans="2:5" x14ac:dyDescent="0.2">
      <c r="B906" s="22"/>
      <c r="C906" s="22"/>
      <c r="D906" s="33"/>
      <c r="E906" s="33"/>
    </row>
    <row r="907" spans="2:5" x14ac:dyDescent="0.2">
      <c r="B907" s="22"/>
      <c r="C907" s="22"/>
      <c r="D907" s="33"/>
      <c r="E907" s="33"/>
    </row>
    <row r="908" spans="2:5" x14ac:dyDescent="0.2">
      <c r="B908" s="22"/>
      <c r="C908" s="22"/>
      <c r="D908" s="33"/>
      <c r="E908" s="33"/>
    </row>
    <row r="909" spans="2:5" x14ac:dyDescent="0.2">
      <c r="B909" s="22"/>
      <c r="C909" s="22"/>
      <c r="D909" s="33"/>
      <c r="E909" s="33"/>
    </row>
    <row r="910" spans="2:5" x14ac:dyDescent="0.2">
      <c r="B910" s="22"/>
      <c r="C910" s="22"/>
      <c r="D910" s="33"/>
      <c r="E910" s="33"/>
    </row>
    <row r="911" spans="2:5" x14ac:dyDescent="0.2">
      <c r="B911" s="22"/>
      <c r="C911" s="22"/>
      <c r="D911" s="33"/>
      <c r="E911" s="33"/>
    </row>
    <row r="912" spans="2:5" x14ac:dyDescent="0.2">
      <c r="B912" s="22"/>
      <c r="C912" s="22"/>
      <c r="D912" s="33"/>
      <c r="E912" s="33"/>
    </row>
    <row r="913" spans="2:5" x14ac:dyDescent="0.2">
      <c r="B913" s="22"/>
      <c r="C913" s="22"/>
      <c r="D913" s="33"/>
      <c r="E913" s="33"/>
    </row>
    <row r="914" spans="2:5" x14ac:dyDescent="0.2">
      <c r="B914" s="22"/>
      <c r="C914" s="22"/>
      <c r="D914" s="33"/>
      <c r="E914" s="33"/>
    </row>
    <row r="915" spans="2:5" x14ac:dyDescent="0.2">
      <c r="B915" s="22"/>
      <c r="C915" s="22"/>
      <c r="D915" s="33"/>
      <c r="E915" s="33"/>
    </row>
    <row r="916" spans="2:5" x14ac:dyDescent="0.2">
      <c r="B916" s="22"/>
      <c r="C916" s="22"/>
      <c r="D916" s="33"/>
      <c r="E916" s="33"/>
    </row>
    <row r="917" spans="2:5" x14ac:dyDescent="0.2">
      <c r="B917" s="22"/>
      <c r="C917" s="22"/>
      <c r="D917" s="33"/>
      <c r="E917" s="33"/>
    </row>
    <row r="918" spans="2:5" x14ac:dyDescent="0.2">
      <c r="B918" s="22"/>
      <c r="C918" s="22"/>
      <c r="D918" s="33"/>
      <c r="E918" s="33"/>
    </row>
    <row r="919" spans="2:5" x14ac:dyDescent="0.2">
      <c r="B919" s="22"/>
      <c r="C919" s="22"/>
      <c r="D919" s="33"/>
      <c r="E919" s="33"/>
    </row>
    <row r="920" spans="2:5" x14ac:dyDescent="0.2">
      <c r="B920" s="22"/>
      <c r="C920" s="22"/>
      <c r="D920" s="33"/>
      <c r="E920" s="33"/>
    </row>
    <row r="921" spans="2:5" x14ac:dyDescent="0.2">
      <c r="B921" s="22"/>
      <c r="C921" s="22"/>
      <c r="D921" s="33"/>
      <c r="E921" s="33"/>
    </row>
    <row r="922" spans="2:5" x14ac:dyDescent="0.2">
      <c r="B922" s="22"/>
      <c r="C922" s="22"/>
      <c r="D922" s="33"/>
      <c r="E922" s="33"/>
    </row>
    <row r="923" spans="2:5" x14ac:dyDescent="0.2">
      <c r="B923" s="22"/>
      <c r="C923" s="22"/>
      <c r="D923" s="33"/>
      <c r="E923" s="33"/>
    </row>
    <row r="924" spans="2:5" x14ac:dyDescent="0.2">
      <c r="B924" s="22"/>
      <c r="C924" s="22"/>
      <c r="D924" s="33"/>
      <c r="E924" s="33"/>
    </row>
    <row r="925" spans="2:5" x14ac:dyDescent="0.2">
      <c r="B925" s="22"/>
      <c r="C925" s="22"/>
      <c r="D925" s="33"/>
      <c r="E925" s="33"/>
    </row>
    <row r="926" spans="2:5" x14ac:dyDescent="0.2">
      <c r="B926" s="22"/>
      <c r="C926" s="22"/>
      <c r="D926" s="33"/>
      <c r="E926" s="33"/>
    </row>
    <row r="927" spans="2:5" x14ac:dyDescent="0.2">
      <c r="B927" s="22"/>
      <c r="C927" s="22"/>
      <c r="D927" s="33"/>
      <c r="E927" s="33"/>
    </row>
    <row r="928" spans="2:5" x14ac:dyDescent="0.2">
      <c r="B928" s="22"/>
      <c r="C928" s="22"/>
      <c r="D928" s="33"/>
      <c r="E928" s="33"/>
    </row>
    <row r="929" spans="2:5" x14ac:dyDescent="0.2">
      <c r="B929" s="22"/>
      <c r="C929" s="22"/>
      <c r="D929" s="33"/>
      <c r="E929" s="33"/>
    </row>
    <row r="930" spans="2:5" x14ac:dyDescent="0.2">
      <c r="B930" s="22"/>
      <c r="C930" s="22"/>
      <c r="D930" s="33"/>
      <c r="E930" s="33"/>
    </row>
    <row r="931" spans="2:5" x14ac:dyDescent="0.2">
      <c r="B931" s="22"/>
      <c r="C931" s="22"/>
      <c r="D931" s="33"/>
      <c r="E931" s="33"/>
    </row>
    <row r="932" spans="2:5" x14ac:dyDescent="0.2">
      <c r="B932" s="22"/>
      <c r="C932" s="22"/>
      <c r="D932" s="33"/>
      <c r="E932" s="33"/>
    </row>
    <row r="933" spans="2:5" x14ac:dyDescent="0.2">
      <c r="B933" s="22"/>
      <c r="C933" s="22"/>
      <c r="D933" s="33"/>
      <c r="E933" s="33"/>
    </row>
    <row r="934" spans="2:5" x14ac:dyDescent="0.2">
      <c r="B934" s="22"/>
      <c r="C934" s="22"/>
      <c r="D934" s="33"/>
      <c r="E934" s="33"/>
    </row>
    <row r="935" spans="2:5" x14ac:dyDescent="0.2">
      <c r="B935" s="22"/>
      <c r="C935" s="22"/>
      <c r="D935" s="33"/>
      <c r="E935" s="33"/>
    </row>
    <row r="936" spans="2:5" x14ac:dyDescent="0.2">
      <c r="B936" s="22"/>
      <c r="C936" s="22"/>
      <c r="D936" s="33"/>
      <c r="E936" s="33"/>
    </row>
    <row r="937" spans="2:5" x14ac:dyDescent="0.2">
      <c r="B937" s="22"/>
      <c r="C937" s="22"/>
      <c r="D937" s="33"/>
      <c r="E937" s="33"/>
    </row>
    <row r="938" spans="2:5" x14ac:dyDescent="0.2">
      <c r="B938" s="22"/>
      <c r="C938" s="22"/>
      <c r="D938" s="33"/>
      <c r="E938" s="33"/>
    </row>
    <row r="939" spans="2:5" x14ac:dyDescent="0.2">
      <c r="B939" s="22"/>
      <c r="C939" s="22"/>
      <c r="D939" s="33"/>
      <c r="E939" s="33"/>
    </row>
    <row r="940" spans="2:5" x14ac:dyDescent="0.2">
      <c r="B940" s="22"/>
      <c r="C940" s="22"/>
      <c r="D940" s="33"/>
      <c r="E940" s="33"/>
    </row>
    <row r="941" spans="2:5" x14ac:dyDescent="0.2">
      <c r="B941" s="22"/>
      <c r="C941" s="22"/>
      <c r="D941" s="33"/>
      <c r="E941" s="33"/>
    </row>
    <row r="942" spans="2:5" x14ac:dyDescent="0.2">
      <c r="B942" s="22"/>
      <c r="C942" s="22"/>
      <c r="D942" s="33"/>
      <c r="E942" s="33"/>
    </row>
    <row r="943" spans="2:5" x14ac:dyDescent="0.2">
      <c r="B943" s="22"/>
      <c r="C943" s="22"/>
      <c r="D943" s="33"/>
      <c r="E943" s="33"/>
    </row>
    <row r="944" spans="2:5" x14ac:dyDescent="0.2">
      <c r="B944" s="22"/>
      <c r="C944" s="22"/>
      <c r="D944" s="33"/>
      <c r="E944" s="33"/>
    </row>
    <row r="945" spans="2:5" x14ac:dyDescent="0.2">
      <c r="B945" s="22"/>
      <c r="C945" s="22"/>
      <c r="D945" s="33"/>
      <c r="E945" s="33"/>
    </row>
    <row r="946" spans="2:5" x14ac:dyDescent="0.2">
      <c r="B946" s="22"/>
      <c r="C946" s="22"/>
      <c r="D946" s="33"/>
      <c r="E946" s="33"/>
    </row>
    <row r="947" spans="2:5" x14ac:dyDescent="0.2">
      <c r="B947" s="22"/>
      <c r="C947" s="22"/>
      <c r="D947" s="33"/>
      <c r="E947" s="33"/>
    </row>
    <row r="948" spans="2:5" x14ac:dyDescent="0.2">
      <c r="B948" s="22"/>
      <c r="C948" s="22"/>
      <c r="D948" s="33"/>
      <c r="E948" s="33"/>
    </row>
    <row r="949" spans="2:5" x14ac:dyDescent="0.2">
      <c r="B949" s="22"/>
      <c r="C949" s="22"/>
      <c r="D949" s="33"/>
      <c r="E949" s="33"/>
    </row>
    <row r="950" spans="2:5" x14ac:dyDescent="0.2">
      <c r="B950" s="22"/>
      <c r="C950" s="22"/>
      <c r="D950" s="33"/>
      <c r="E950" s="33"/>
    </row>
    <row r="951" spans="2:5" x14ac:dyDescent="0.2">
      <c r="B951" s="22"/>
      <c r="C951" s="22"/>
      <c r="D951" s="33"/>
      <c r="E951" s="33"/>
    </row>
    <row r="952" spans="2:5" x14ac:dyDescent="0.2">
      <c r="B952" s="22"/>
      <c r="C952" s="22"/>
      <c r="D952" s="33"/>
      <c r="E952" s="33"/>
    </row>
    <row r="953" spans="2:5" x14ac:dyDescent="0.2">
      <c r="B953" s="22"/>
      <c r="C953" s="22"/>
      <c r="D953" s="33"/>
      <c r="E953" s="33"/>
    </row>
    <row r="954" spans="2:5" x14ac:dyDescent="0.2">
      <c r="B954" s="22"/>
      <c r="C954" s="22"/>
      <c r="D954" s="33"/>
      <c r="E954" s="33"/>
    </row>
    <row r="955" spans="2:5" x14ac:dyDescent="0.2">
      <c r="B955" s="22"/>
      <c r="C955" s="22"/>
      <c r="D955" s="33"/>
      <c r="E955" s="33"/>
    </row>
    <row r="956" spans="2:5" x14ac:dyDescent="0.2">
      <c r="B956" s="22"/>
      <c r="C956" s="22"/>
      <c r="D956" s="33"/>
      <c r="E956" s="33"/>
    </row>
    <row r="957" spans="2:5" x14ac:dyDescent="0.2">
      <c r="B957" s="22"/>
      <c r="C957" s="22"/>
      <c r="D957" s="33"/>
      <c r="E957" s="33"/>
    </row>
    <row r="958" spans="2:5" x14ac:dyDescent="0.2">
      <c r="B958" s="22"/>
      <c r="C958" s="22"/>
      <c r="D958" s="33"/>
      <c r="E958" s="33"/>
    </row>
    <row r="959" spans="2:5" x14ac:dyDescent="0.2">
      <c r="B959" s="22"/>
      <c r="C959" s="22"/>
      <c r="D959" s="33"/>
      <c r="E959" s="33"/>
    </row>
    <row r="960" spans="2:5" x14ac:dyDescent="0.2">
      <c r="B960" s="22"/>
      <c r="C960" s="22"/>
      <c r="D960" s="33"/>
      <c r="E960" s="33"/>
    </row>
    <row r="961" spans="2:5" x14ac:dyDescent="0.2">
      <c r="B961" s="22"/>
      <c r="C961" s="22"/>
      <c r="D961" s="33"/>
      <c r="E961" s="33"/>
    </row>
    <row r="962" spans="2:5" x14ac:dyDescent="0.2">
      <c r="B962" s="22"/>
      <c r="C962" s="22"/>
      <c r="D962" s="33"/>
      <c r="E962" s="33"/>
    </row>
    <row r="963" spans="2:5" x14ac:dyDescent="0.2">
      <c r="B963" s="22"/>
      <c r="C963" s="22"/>
      <c r="D963" s="33"/>
      <c r="E963" s="33"/>
    </row>
    <row r="964" spans="2:5" x14ac:dyDescent="0.2">
      <c r="B964" s="22"/>
      <c r="C964" s="22"/>
      <c r="D964" s="33"/>
      <c r="E964" s="33"/>
    </row>
    <row r="965" spans="2:5" x14ac:dyDescent="0.2">
      <c r="B965" s="22"/>
      <c r="C965" s="22"/>
      <c r="D965" s="33"/>
      <c r="E965" s="33"/>
    </row>
    <row r="966" spans="2:5" x14ac:dyDescent="0.2">
      <c r="B966" s="22"/>
      <c r="C966" s="22"/>
      <c r="D966" s="33"/>
      <c r="E966" s="33"/>
    </row>
    <row r="967" spans="2:5" x14ac:dyDescent="0.2">
      <c r="B967" s="22"/>
      <c r="C967" s="22"/>
      <c r="D967" s="33"/>
      <c r="E967" s="33"/>
    </row>
    <row r="968" spans="2:5" x14ac:dyDescent="0.2">
      <c r="B968" s="22"/>
      <c r="C968" s="22"/>
      <c r="D968" s="33"/>
      <c r="E968" s="33"/>
    </row>
    <row r="969" spans="2:5" x14ac:dyDescent="0.2">
      <c r="B969" s="22"/>
      <c r="C969" s="22"/>
      <c r="D969" s="33"/>
      <c r="E969" s="33"/>
    </row>
    <row r="970" spans="2:5" x14ac:dyDescent="0.2">
      <c r="B970" s="22"/>
      <c r="C970" s="22"/>
      <c r="D970" s="33"/>
      <c r="E970" s="33"/>
    </row>
    <row r="971" spans="2:5" x14ac:dyDescent="0.2">
      <c r="B971" s="22"/>
      <c r="C971" s="22"/>
      <c r="D971" s="33"/>
      <c r="E971" s="33"/>
    </row>
    <row r="972" spans="2:5" x14ac:dyDescent="0.2">
      <c r="B972" s="22"/>
      <c r="C972" s="22"/>
      <c r="D972" s="33"/>
      <c r="E972" s="33"/>
    </row>
    <row r="973" spans="2:5" x14ac:dyDescent="0.2">
      <c r="B973" s="22"/>
      <c r="C973" s="22"/>
      <c r="D973" s="33"/>
      <c r="E973" s="33"/>
    </row>
    <row r="974" spans="2:5" x14ac:dyDescent="0.2">
      <c r="B974" s="22"/>
      <c r="C974" s="22"/>
      <c r="D974" s="33"/>
      <c r="E974" s="33"/>
    </row>
    <row r="975" spans="2:5" x14ac:dyDescent="0.2">
      <c r="B975" s="22"/>
      <c r="C975" s="22"/>
      <c r="D975" s="33"/>
      <c r="E975" s="33"/>
    </row>
    <row r="976" spans="2:5" x14ac:dyDescent="0.2">
      <c r="B976" s="22"/>
      <c r="C976" s="22"/>
      <c r="D976" s="33"/>
      <c r="E976" s="33"/>
    </row>
    <row r="977" spans="2:5" x14ac:dyDescent="0.2">
      <c r="B977" s="22"/>
      <c r="C977" s="22"/>
      <c r="D977" s="33"/>
      <c r="E977" s="33"/>
    </row>
    <row r="978" spans="2:5" x14ac:dyDescent="0.2">
      <c r="B978" s="22"/>
      <c r="C978" s="22"/>
      <c r="D978" s="33"/>
      <c r="E978" s="33"/>
    </row>
    <row r="979" spans="2:5" x14ac:dyDescent="0.2">
      <c r="B979" s="22"/>
      <c r="C979" s="22"/>
      <c r="D979" s="33"/>
      <c r="E979" s="33"/>
    </row>
    <row r="980" spans="2:5" x14ac:dyDescent="0.2">
      <c r="B980" s="22"/>
      <c r="C980" s="22"/>
      <c r="D980" s="33"/>
      <c r="E980" s="33"/>
    </row>
    <row r="981" spans="2:5" x14ac:dyDescent="0.2">
      <c r="B981" s="22"/>
      <c r="C981" s="22"/>
      <c r="D981" s="33"/>
      <c r="E981" s="33"/>
    </row>
    <row r="982" spans="2:5" x14ac:dyDescent="0.2">
      <c r="B982" s="22"/>
      <c r="C982" s="22"/>
      <c r="D982" s="33"/>
      <c r="E982" s="33"/>
    </row>
    <row r="983" spans="2:5" x14ac:dyDescent="0.2">
      <c r="B983" s="22"/>
      <c r="C983" s="22"/>
      <c r="D983" s="33"/>
      <c r="E983" s="33"/>
    </row>
    <row r="984" spans="2:5" x14ac:dyDescent="0.2">
      <c r="B984" s="22"/>
      <c r="C984" s="22"/>
      <c r="D984" s="33"/>
      <c r="E984" s="33"/>
    </row>
    <row r="985" spans="2:5" x14ac:dyDescent="0.2">
      <c r="B985" s="22"/>
      <c r="C985" s="22"/>
      <c r="D985" s="33"/>
      <c r="E985" s="33"/>
    </row>
    <row r="986" spans="2:5" x14ac:dyDescent="0.2">
      <c r="B986" s="22"/>
      <c r="C986" s="22"/>
      <c r="D986" s="33"/>
      <c r="E986" s="33"/>
    </row>
    <row r="987" spans="2:5" x14ac:dyDescent="0.2">
      <c r="B987" s="22"/>
      <c r="C987" s="22"/>
      <c r="D987" s="33"/>
      <c r="E987" s="33"/>
    </row>
    <row r="988" spans="2:5" x14ac:dyDescent="0.2">
      <c r="B988" s="22"/>
      <c r="C988" s="22"/>
      <c r="D988" s="33"/>
      <c r="E988" s="33"/>
    </row>
    <row r="989" spans="2:5" x14ac:dyDescent="0.2">
      <c r="B989" s="22"/>
      <c r="C989" s="22"/>
      <c r="D989" s="33"/>
      <c r="E989" s="33"/>
    </row>
    <row r="990" spans="2:5" x14ac:dyDescent="0.2">
      <c r="B990" s="22"/>
      <c r="C990" s="22"/>
      <c r="D990" s="33"/>
      <c r="E990" s="33"/>
    </row>
    <row r="991" spans="2:5" x14ac:dyDescent="0.2">
      <c r="B991" s="22"/>
      <c r="C991" s="22"/>
      <c r="D991" s="33"/>
      <c r="E991" s="33"/>
    </row>
    <row r="992" spans="2:5" x14ac:dyDescent="0.2">
      <c r="B992" s="22"/>
      <c r="C992" s="22"/>
      <c r="D992" s="33"/>
      <c r="E992" s="33"/>
    </row>
    <row r="993" spans="2:5" x14ac:dyDescent="0.2">
      <c r="B993" s="22"/>
      <c r="C993" s="22"/>
      <c r="D993" s="33"/>
      <c r="E993" s="33"/>
    </row>
    <row r="994" spans="2:5" x14ac:dyDescent="0.2">
      <c r="B994" s="22"/>
      <c r="C994" s="22"/>
      <c r="D994" s="33"/>
      <c r="E994" s="33"/>
    </row>
    <row r="995" spans="2:5" x14ac:dyDescent="0.2">
      <c r="B995" s="22"/>
      <c r="C995" s="22"/>
      <c r="D995" s="33"/>
      <c r="E995" s="33"/>
    </row>
    <row r="996" spans="2:5" x14ac:dyDescent="0.2">
      <c r="B996" s="22"/>
      <c r="C996" s="22"/>
      <c r="D996" s="33"/>
      <c r="E996" s="33"/>
    </row>
    <row r="997" spans="2:5" x14ac:dyDescent="0.2">
      <c r="B997" s="22"/>
      <c r="C997" s="22"/>
      <c r="D997" s="33"/>
      <c r="E997" s="33"/>
    </row>
    <row r="998" spans="2:5" x14ac:dyDescent="0.2">
      <c r="D998" s="33"/>
      <c r="E998" s="33"/>
    </row>
    <row r="999" spans="2:5" x14ac:dyDescent="0.2">
      <c r="D999" s="33"/>
      <c r="E999" s="33"/>
    </row>
    <row r="1000" spans="2:5" x14ac:dyDescent="0.2">
      <c r="D1000" s="33"/>
      <c r="E1000" s="33"/>
    </row>
    <row r="1001" spans="2:5" x14ac:dyDescent="0.2">
      <c r="D1001" s="33"/>
      <c r="E1001" s="33"/>
    </row>
    <row r="1002" spans="2:5" x14ac:dyDescent="0.2">
      <c r="D1002" s="33"/>
      <c r="E1002" s="33"/>
    </row>
    <row r="1003" spans="2:5" x14ac:dyDescent="0.2">
      <c r="D1003" s="33"/>
      <c r="E1003" s="33"/>
    </row>
    <row r="1004" spans="2:5" x14ac:dyDescent="0.2">
      <c r="D1004" s="33"/>
      <c r="E1004" s="33"/>
    </row>
    <row r="1005" spans="2:5" x14ac:dyDescent="0.2">
      <c r="D1005" s="33"/>
      <c r="E1005" s="33"/>
    </row>
    <row r="1006" spans="2:5" x14ac:dyDescent="0.2">
      <c r="D1006" s="33"/>
      <c r="E1006" s="33"/>
    </row>
    <row r="1007" spans="2:5" x14ac:dyDescent="0.2">
      <c r="D1007" s="33"/>
      <c r="E1007" s="33"/>
    </row>
    <row r="1008" spans="2:5" x14ac:dyDescent="0.2">
      <c r="D1008" s="33"/>
      <c r="E1008" s="33"/>
    </row>
    <row r="1009" spans="4:5" x14ac:dyDescent="0.2">
      <c r="D1009" s="33"/>
      <c r="E1009" s="33"/>
    </row>
  </sheetData>
  <mergeCells count="11">
    <mergeCell ref="A395:B395"/>
    <mergeCell ref="A498:B498"/>
    <mergeCell ref="A5:B5"/>
    <mergeCell ref="A328:B328"/>
    <mergeCell ref="A345:B345"/>
    <mergeCell ref="A454:B454"/>
    <mergeCell ref="A424:B424"/>
    <mergeCell ref="A219:B219"/>
    <mergeCell ref="A195:B195"/>
    <mergeCell ref="A220:B220"/>
    <mergeCell ref="A149:B149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8" sqref="B18"/>
    </sheetView>
  </sheetViews>
  <sheetFormatPr defaultRowHeight="12.75" x14ac:dyDescent="0.2"/>
  <cols>
    <col min="2" max="2" width="60.5703125" customWidth="1"/>
    <col min="3" max="3" width="18.28515625" customWidth="1"/>
  </cols>
  <sheetData>
    <row r="1" spans="1:3" x14ac:dyDescent="0.2">
      <c r="A1" s="26"/>
      <c r="B1" s="26"/>
      <c r="C1" s="26"/>
    </row>
    <row r="2" spans="1:3" x14ac:dyDescent="0.2">
      <c r="A2" s="26"/>
      <c r="B2" s="26"/>
      <c r="C2" s="26"/>
    </row>
    <row r="3" spans="1:3" x14ac:dyDescent="0.2">
      <c r="A3" s="26"/>
      <c r="B3" s="26"/>
      <c r="C3" s="26"/>
    </row>
    <row r="4" spans="1:3" x14ac:dyDescent="0.2">
      <c r="A4" s="17" t="s">
        <v>52</v>
      </c>
      <c r="B4" s="27" t="s">
        <v>53</v>
      </c>
      <c r="C4" s="28"/>
    </row>
    <row r="5" spans="1:3" x14ac:dyDescent="0.2">
      <c r="A5" s="748"/>
      <c r="B5" s="27"/>
      <c r="C5" s="28"/>
    </row>
    <row r="6" spans="1:3" x14ac:dyDescent="0.2">
      <c r="A6" s="819" t="s">
        <v>23</v>
      </c>
      <c r="B6" s="819"/>
      <c r="C6" s="819"/>
    </row>
    <row r="7" spans="1:3" x14ac:dyDescent="0.2">
      <c r="A7" s="26"/>
      <c r="B7" s="27"/>
      <c r="C7" s="26"/>
    </row>
    <row r="8" spans="1:3" x14ac:dyDescent="0.2">
      <c r="A8" s="820" t="s">
        <v>485</v>
      </c>
      <c r="B8" s="821"/>
      <c r="C8" s="821"/>
    </row>
    <row r="9" spans="1:3" ht="12.75" customHeight="1" x14ac:dyDescent="0.2">
      <c r="A9" s="820" t="s">
        <v>484</v>
      </c>
      <c r="B9" s="821"/>
      <c r="C9" s="821"/>
    </row>
    <row r="10" spans="1:3" x14ac:dyDescent="0.2">
      <c r="A10" s="26"/>
      <c r="B10" s="27"/>
      <c r="C10" s="26"/>
    </row>
    <row r="11" spans="1:3" x14ac:dyDescent="0.2">
      <c r="A11" s="26"/>
      <c r="B11" s="27"/>
      <c r="C11" s="26"/>
    </row>
    <row r="12" spans="1:3" x14ac:dyDescent="0.2">
      <c r="A12" s="26"/>
      <c r="B12" s="27"/>
      <c r="C12" s="26"/>
    </row>
    <row r="13" spans="1:3" x14ac:dyDescent="0.2">
      <c r="A13" s="26"/>
      <c r="B13" s="750" t="s">
        <v>54</v>
      </c>
      <c r="C13" s="26"/>
    </row>
    <row r="14" spans="1:3" x14ac:dyDescent="0.2">
      <c r="A14" s="26"/>
      <c r="B14" s="750"/>
      <c r="C14" s="26"/>
    </row>
    <row r="15" spans="1:3" x14ac:dyDescent="0.2">
      <c r="A15" s="26"/>
      <c r="B15" s="750"/>
      <c r="C15" s="26"/>
    </row>
    <row r="16" spans="1:3" x14ac:dyDescent="0.2">
      <c r="A16" s="26"/>
      <c r="B16" s="27"/>
      <c r="C16" s="26"/>
    </row>
    <row r="17" spans="1:5" x14ac:dyDescent="0.2">
      <c r="A17" s="748" t="s">
        <v>56</v>
      </c>
      <c r="B17" s="396" t="s">
        <v>490</v>
      </c>
      <c r="C17" s="26"/>
    </row>
    <row r="18" spans="1:5" x14ac:dyDescent="0.2">
      <c r="A18" s="748" t="s">
        <v>55</v>
      </c>
      <c r="B18" s="396" t="s">
        <v>491</v>
      </c>
      <c r="C18" s="26"/>
    </row>
    <row r="19" spans="1:5" x14ac:dyDescent="0.2">
      <c r="A19" s="26"/>
      <c r="B19" s="27"/>
      <c r="C19" s="26"/>
    </row>
    <row r="20" spans="1:5" x14ac:dyDescent="0.2">
      <c r="A20" s="26"/>
      <c r="B20" s="29" t="s">
        <v>57</v>
      </c>
      <c r="C20" s="26"/>
    </row>
    <row r="21" spans="1:5" x14ac:dyDescent="0.2">
      <c r="A21" s="26"/>
      <c r="B21" s="29"/>
      <c r="C21" s="26"/>
    </row>
    <row r="22" spans="1:5" x14ac:dyDescent="0.2">
      <c r="A22" s="26"/>
      <c r="B22" s="29" t="s">
        <v>72</v>
      </c>
      <c r="C22" s="26"/>
    </row>
    <row r="23" spans="1:5" x14ac:dyDescent="0.2">
      <c r="A23" s="26"/>
      <c r="B23" s="29" t="s">
        <v>398</v>
      </c>
      <c r="C23" s="26"/>
    </row>
    <row r="24" spans="1:5" x14ac:dyDescent="0.2">
      <c r="A24" s="26"/>
      <c r="B24" s="29"/>
      <c r="C24" s="26"/>
    </row>
    <row r="25" spans="1:5" x14ac:dyDescent="0.2">
      <c r="A25" s="26"/>
      <c r="B25" s="27"/>
      <c r="C25" s="26"/>
    </row>
    <row r="26" spans="1:5" x14ac:dyDescent="0.2">
      <c r="A26" s="820" t="s">
        <v>488</v>
      </c>
      <c r="B26" s="820"/>
      <c r="C26" s="26"/>
      <c r="E26" s="138"/>
    </row>
    <row r="27" spans="1:5" x14ac:dyDescent="0.2">
      <c r="B27" s="6"/>
      <c r="E27" s="138"/>
    </row>
  </sheetData>
  <mergeCells count="4">
    <mergeCell ref="A6:C6"/>
    <mergeCell ref="A26:B26"/>
    <mergeCell ref="A8:C8"/>
    <mergeCell ref="A9:C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OPCI DIO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2022-05-11T09:51:56Z</cp:lastPrinted>
  <dcterms:created xsi:type="dcterms:W3CDTF">2004-02-16T15:22:46Z</dcterms:created>
  <dcterms:modified xsi:type="dcterms:W3CDTF">2022-05-11T09:58:23Z</dcterms:modified>
</cp:coreProperties>
</file>