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21. sjednica OV 13.02.2019\I IZMJENE I DOPUNE PRORAČUNA 2019\"/>
    </mc:Choice>
  </mc:AlternateContent>
  <bookViews>
    <workbookView xWindow="0" yWindow="0" windowWidth="25200" windowHeight="11985" tabRatio="592" activeTab="7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Projekcije" sheetId="17" r:id="rId7"/>
    <sheet name="ZakljucneOd" sheetId="14" r:id="rId8"/>
  </sheets>
  <calcPr calcId="152511"/>
</workbook>
</file>

<file path=xl/calcChain.xml><?xml version="1.0" encoding="utf-8"?>
<calcChain xmlns="http://schemas.openxmlformats.org/spreadsheetml/2006/main">
  <c r="D17" i="7" l="1"/>
  <c r="D99" i="10"/>
  <c r="D98" i="10"/>
  <c r="D97" i="10" s="1"/>
  <c r="C243" i="10"/>
  <c r="D243" i="10"/>
  <c r="E306" i="10"/>
  <c r="I305" i="10"/>
  <c r="G305" i="10"/>
  <c r="J305" i="10" s="1"/>
  <c r="F305" i="10"/>
  <c r="D305" i="10"/>
  <c r="C305" i="10"/>
  <c r="H305" i="10" s="1"/>
  <c r="I304" i="10"/>
  <c r="G304" i="10"/>
  <c r="F304" i="10"/>
  <c r="C304" i="10"/>
  <c r="H304" i="10" s="1"/>
  <c r="I303" i="10"/>
  <c r="G303" i="10"/>
  <c r="F303" i="10"/>
  <c r="I300" i="10"/>
  <c r="G300" i="10"/>
  <c r="F300" i="10"/>
  <c r="E659" i="10"/>
  <c r="E657" i="10"/>
  <c r="E655" i="10"/>
  <c r="E653" i="10"/>
  <c r="E652" i="10"/>
  <c r="E651" i="10"/>
  <c r="E650" i="10"/>
  <c r="E648" i="10"/>
  <c r="E647" i="10"/>
  <c r="E646" i="10"/>
  <c r="E645" i="10"/>
  <c r="E642" i="10"/>
  <c r="E641" i="10"/>
  <c r="E639" i="10"/>
  <c r="E636" i="10"/>
  <c r="E634" i="10"/>
  <c r="E633" i="10"/>
  <c r="E632" i="10"/>
  <c r="E631" i="10"/>
  <c r="E629" i="10"/>
  <c r="E628" i="10"/>
  <c r="E627" i="10"/>
  <c r="E624" i="10"/>
  <c r="E623" i="10"/>
  <c r="E621" i="10"/>
  <c r="E618" i="10"/>
  <c r="E614" i="10"/>
  <c r="E613" i="10"/>
  <c r="E611" i="10"/>
  <c r="E610" i="10"/>
  <c r="E606" i="10"/>
  <c r="E605" i="10"/>
  <c r="E603" i="10"/>
  <c r="E599" i="10"/>
  <c r="E598" i="10"/>
  <c r="E596" i="10"/>
  <c r="E592" i="10"/>
  <c r="E591" i="10"/>
  <c r="E589" i="10"/>
  <c r="E585" i="10"/>
  <c r="E584" i="10"/>
  <c r="E582" i="10"/>
  <c r="E578" i="10"/>
  <c r="E577" i="10"/>
  <c r="E575" i="10"/>
  <c r="E571" i="10"/>
  <c r="E570" i="10"/>
  <c r="E567" i="10"/>
  <c r="E566" i="10"/>
  <c r="E562" i="10"/>
  <c r="E561" i="10"/>
  <c r="E559" i="10"/>
  <c r="E558" i="10"/>
  <c r="E554" i="10"/>
  <c r="E553" i="10"/>
  <c r="E550" i="10"/>
  <c r="E546" i="10"/>
  <c r="E545" i="10"/>
  <c r="E542" i="10"/>
  <c r="E541" i="10"/>
  <c r="E537" i="10"/>
  <c r="E536" i="10"/>
  <c r="E534" i="10"/>
  <c r="E530" i="10"/>
  <c r="E529" i="10"/>
  <c r="E527" i="10"/>
  <c r="E523" i="10"/>
  <c r="E522" i="10"/>
  <c r="E520" i="10"/>
  <c r="E516" i="10"/>
  <c r="E515" i="10"/>
  <c r="E513" i="10"/>
  <c r="E509" i="10"/>
  <c r="E508" i="10"/>
  <c r="E506" i="10"/>
  <c r="E502" i="10"/>
  <c r="E501" i="10"/>
  <c r="E498" i="10"/>
  <c r="E497" i="10"/>
  <c r="E493" i="10"/>
  <c r="E492" i="10"/>
  <c r="E490" i="10"/>
  <c r="E486" i="10"/>
  <c r="E485" i="10"/>
  <c r="E483" i="10"/>
  <c r="E479" i="10"/>
  <c r="E478" i="10"/>
  <c r="E476" i="10"/>
  <c r="E472" i="10"/>
  <c r="E471" i="10"/>
  <c r="E468" i="10"/>
  <c r="E467" i="10"/>
  <c r="E463" i="10"/>
  <c r="E462" i="10"/>
  <c r="E460" i="10"/>
  <c r="E456" i="10"/>
  <c r="E455" i="10"/>
  <c r="E453" i="10"/>
  <c r="E449" i="10"/>
  <c r="E448" i="10"/>
  <c r="E446" i="10"/>
  <c r="E442" i="10"/>
  <c r="E441" i="10"/>
  <c r="E438" i="10"/>
  <c r="E434" i="10"/>
  <c r="E433" i="10"/>
  <c r="E431" i="10"/>
  <c r="E427" i="10"/>
  <c r="E426" i="10"/>
  <c r="E424" i="10"/>
  <c r="E420" i="10"/>
  <c r="E419" i="10"/>
  <c r="E417" i="10"/>
  <c r="E413" i="10"/>
  <c r="E412" i="10"/>
  <c r="E409" i="10"/>
  <c r="E408" i="10"/>
  <c r="E404" i="10"/>
  <c r="E403" i="10"/>
  <c r="E401" i="10"/>
  <c r="E397" i="10"/>
  <c r="E396" i="10"/>
  <c r="E394" i="10"/>
  <c r="E390" i="10"/>
  <c r="E389" i="10"/>
  <c r="E387" i="10"/>
  <c r="E383" i="10"/>
  <c r="E382" i="10"/>
  <c r="E380" i="10"/>
  <c r="E379" i="10"/>
  <c r="E375" i="10"/>
  <c r="E374" i="10"/>
  <c r="E372" i="10"/>
  <c r="E371" i="10"/>
  <c r="E367" i="10"/>
  <c r="E366" i="10"/>
  <c r="E364" i="10"/>
  <c r="E363" i="10"/>
  <c r="E359" i="10"/>
  <c r="E358" i="10"/>
  <c r="E356" i="10"/>
  <c r="E354" i="10"/>
  <c r="E353" i="10"/>
  <c r="E349" i="10"/>
  <c r="E348" i="10"/>
  <c r="E346" i="10"/>
  <c r="E342" i="10"/>
  <c r="E341" i="10"/>
  <c r="E339" i="10"/>
  <c r="E338" i="10"/>
  <c r="E337" i="10"/>
  <c r="E333" i="10"/>
  <c r="E332" i="10"/>
  <c r="E329" i="10"/>
  <c r="E325" i="10"/>
  <c r="E324" i="10"/>
  <c r="E322" i="10"/>
  <c r="E318" i="10"/>
  <c r="E317" i="10"/>
  <c r="E315" i="10"/>
  <c r="E299" i="10"/>
  <c r="E292" i="10"/>
  <c r="E285" i="10"/>
  <c r="E278" i="10"/>
  <c r="E271" i="10"/>
  <c r="E264" i="10"/>
  <c r="E257" i="10"/>
  <c r="E250" i="10"/>
  <c r="E241" i="10"/>
  <c r="E234" i="10"/>
  <c r="E216" i="10"/>
  <c r="E209" i="10"/>
  <c r="E202" i="10"/>
  <c r="E195" i="10"/>
  <c r="E187" i="10"/>
  <c r="E185" i="10"/>
  <c r="E177" i="10"/>
  <c r="E176" i="10"/>
  <c r="E170" i="10"/>
  <c r="E163" i="10"/>
  <c r="E156" i="10"/>
  <c r="E149" i="10"/>
  <c r="E142" i="10"/>
  <c r="E135" i="10"/>
  <c r="E128" i="10"/>
  <c r="E120" i="10"/>
  <c r="E113" i="10"/>
  <c r="E112" i="10"/>
  <c r="E111" i="10"/>
  <c r="E104" i="10"/>
  <c r="E103" i="10"/>
  <c r="E102" i="10"/>
  <c r="E101" i="10"/>
  <c r="E100" i="10"/>
  <c r="E93" i="10"/>
  <c r="E91" i="10"/>
  <c r="E89" i="10"/>
  <c r="E88" i="10"/>
  <c r="E87" i="10"/>
  <c r="E86" i="10"/>
  <c r="E84" i="10"/>
  <c r="E82" i="10"/>
  <c r="E81" i="10"/>
  <c r="E80" i="10"/>
  <c r="E77" i="10"/>
  <c r="E76" i="10"/>
  <c r="E74" i="10"/>
  <c r="E73" i="10"/>
  <c r="E72" i="10"/>
  <c r="E70" i="10"/>
  <c r="E69" i="10"/>
  <c r="E67" i="10"/>
  <c r="E66" i="10"/>
  <c r="E65" i="10"/>
  <c r="E64" i="10"/>
  <c r="E63" i="10"/>
  <c r="E62" i="10"/>
  <c r="E60" i="10"/>
  <c r="E59" i="10"/>
  <c r="E58" i="10"/>
  <c r="E57" i="10"/>
  <c r="E56" i="10"/>
  <c r="E54" i="10"/>
  <c r="E53" i="10"/>
  <c r="E52" i="10"/>
  <c r="E51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19" i="10"/>
  <c r="E18" i="10"/>
  <c r="E17" i="10"/>
  <c r="E15" i="10"/>
  <c r="E14" i="10"/>
  <c r="E12" i="10"/>
  <c r="G176" i="10"/>
  <c r="F176" i="10"/>
  <c r="F175" i="10" s="1"/>
  <c r="D176" i="10"/>
  <c r="C176" i="10"/>
  <c r="D175" i="10"/>
  <c r="F174" i="10"/>
  <c r="D174" i="10"/>
  <c r="D171" i="10" s="1"/>
  <c r="F171" i="10"/>
  <c r="F178" i="10"/>
  <c r="G178" i="10"/>
  <c r="I178" i="10" s="1"/>
  <c r="I179" i="10"/>
  <c r="F182" i="10"/>
  <c r="G182" i="10"/>
  <c r="I183" i="10"/>
  <c r="C184" i="10"/>
  <c r="E184" i="10" s="1"/>
  <c r="D184" i="10"/>
  <c r="F184" i="10"/>
  <c r="G184" i="10"/>
  <c r="I184" i="10" s="1"/>
  <c r="H184" i="10"/>
  <c r="E227" i="10"/>
  <c r="E226" i="10"/>
  <c r="E225" i="10"/>
  <c r="D224" i="10"/>
  <c r="D223" i="10" s="1"/>
  <c r="C224" i="10"/>
  <c r="G215" i="10"/>
  <c r="G214" i="10" s="1"/>
  <c r="G213" i="10" s="1"/>
  <c r="G210" i="10" s="1"/>
  <c r="F215" i="10"/>
  <c r="F214" i="10" s="1"/>
  <c r="F213" i="10" s="1"/>
  <c r="D215" i="10"/>
  <c r="D214" i="10" s="1"/>
  <c r="D213" i="10" s="1"/>
  <c r="D210" i="10" s="1"/>
  <c r="C215" i="10"/>
  <c r="C210" i="10"/>
  <c r="E210" i="10" s="1"/>
  <c r="C99" i="10"/>
  <c r="E99" i="10" l="1"/>
  <c r="J304" i="10"/>
  <c r="E305" i="10"/>
  <c r="C303" i="10"/>
  <c r="I176" i="10"/>
  <c r="G175" i="10"/>
  <c r="D304" i="10"/>
  <c r="C214" i="10"/>
  <c r="E215" i="10"/>
  <c r="J176" i="10"/>
  <c r="C175" i="10"/>
  <c r="H176" i="10"/>
  <c r="C174" i="10"/>
  <c r="H175" i="10"/>
  <c r="I182" i="10"/>
  <c r="J184" i="10"/>
  <c r="E224" i="10"/>
  <c r="J215" i="10"/>
  <c r="I215" i="10"/>
  <c r="J210" i="10"/>
  <c r="I214" i="10"/>
  <c r="H215" i="10"/>
  <c r="I213" i="10"/>
  <c r="F210" i="10"/>
  <c r="H210" i="10" s="1"/>
  <c r="N30" i="1"/>
  <c r="N29" i="1"/>
  <c r="N28" i="1"/>
  <c r="N27" i="1"/>
  <c r="H303" i="10" l="1"/>
  <c r="C300" i="10"/>
  <c r="J303" i="10"/>
  <c r="H174" i="10"/>
  <c r="E174" i="10"/>
  <c r="E304" i="10"/>
  <c r="D303" i="10"/>
  <c r="C213" i="10"/>
  <c r="E214" i="10"/>
  <c r="G174" i="10"/>
  <c r="I175" i="10"/>
  <c r="J214" i="10"/>
  <c r="H214" i="10"/>
  <c r="J175" i="10"/>
  <c r="E175" i="10"/>
  <c r="C171" i="10"/>
  <c r="I210" i="10"/>
  <c r="I6" i="10"/>
  <c r="I10" i="10"/>
  <c r="F11" i="10"/>
  <c r="G11" i="10"/>
  <c r="F13" i="10"/>
  <c r="G13" i="10"/>
  <c r="F16" i="10"/>
  <c r="G16" i="10"/>
  <c r="F21" i="10"/>
  <c r="G21" i="10"/>
  <c r="G20" i="10" s="1"/>
  <c r="I27" i="10"/>
  <c r="F32" i="10"/>
  <c r="G32" i="10"/>
  <c r="F45" i="10"/>
  <c r="G45" i="10"/>
  <c r="F50" i="10"/>
  <c r="G50" i="10"/>
  <c r="F55" i="10"/>
  <c r="G55" i="10"/>
  <c r="F61" i="10"/>
  <c r="G61" i="10"/>
  <c r="F68" i="10"/>
  <c r="G68" i="10"/>
  <c r="F71" i="10"/>
  <c r="G71" i="10"/>
  <c r="F75" i="10"/>
  <c r="G75" i="10"/>
  <c r="F79" i="10"/>
  <c r="G79" i="10"/>
  <c r="F83" i="10"/>
  <c r="G83" i="10"/>
  <c r="F85" i="10"/>
  <c r="G85" i="10"/>
  <c r="F90" i="10"/>
  <c r="G90" i="10"/>
  <c r="I90" i="10" s="1"/>
  <c r="F92" i="10"/>
  <c r="G92" i="10"/>
  <c r="I94" i="10"/>
  <c r="F98" i="10"/>
  <c r="F97" i="10" s="1"/>
  <c r="G98" i="10"/>
  <c r="I99" i="10"/>
  <c r="I105" i="10"/>
  <c r="I108" i="10"/>
  <c r="F110" i="10"/>
  <c r="F109" i="10" s="1"/>
  <c r="G110" i="10"/>
  <c r="G109" i="10" s="1"/>
  <c r="F119" i="10"/>
  <c r="F118" i="10" s="1"/>
  <c r="G119" i="10"/>
  <c r="I119" i="10" s="1"/>
  <c r="I122" i="10"/>
  <c r="F127" i="10"/>
  <c r="G127" i="10"/>
  <c r="F134" i="10"/>
  <c r="G134" i="10"/>
  <c r="G133" i="10" s="1"/>
  <c r="F141" i="10"/>
  <c r="G141" i="10"/>
  <c r="G140" i="10" s="1"/>
  <c r="F148" i="10"/>
  <c r="G148" i="10"/>
  <c r="F155" i="10"/>
  <c r="G155" i="10"/>
  <c r="G154" i="10" s="1"/>
  <c r="F162" i="10"/>
  <c r="F161" i="10" s="1"/>
  <c r="G162" i="10"/>
  <c r="G161" i="10" s="1"/>
  <c r="F169" i="10"/>
  <c r="G169" i="10"/>
  <c r="G168" i="10" s="1"/>
  <c r="F186" i="10"/>
  <c r="G186" i="10"/>
  <c r="F194" i="10"/>
  <c r="G194" i="10"/>
  <c r="G193" i="10" s="1"/>
  <c r="F201" i="10"/>
  <c r="F200" i="10" s="1"/>
  <c r="F199" i="10" s="1"/>
  <c r="F196" i="10" s="1"/>
  <c r="G201" i="10"/>
  <c r="F208" i="10"/>
  <c r="G208" i="10"/>
  <c r="G207" i="10" s="1"/>
  <c r="G206" i="10" s="1"/>
  <c r="F218" i="10"/>
  <c r="G218" i="10"/>
  <c r="I219" i="10"/>
  <c r="F224" i="10"/>
  <c r="G224" i="10"/>
  <c r="I224" i="10" s="1"/>
  <c r="I228" i="10"/>
  <c r="F233" i="10"/>
  <c r="G233" i="10"/>
  <c r="I235" i="10"/>
  <c r="F240" i="10"/>
  <c r="F239" i="10" s="1"/>
  <c r="G240" i="10"/>
  <c r="G239" i="10" s="1"/>
  <c r="I244" i="10"/>
  <c r="F249" i="10"/>
  <c r="F248" i="10" s="1"/>
  <c r="F247" i="10" s="1"/>
  <c r="G249" i="10"/>
  <c r="I251" i="10"/>
  <c r="F256" i="10"/>
  <c r="F255" i="10" s="1"/>
  <c r="G256" i="10"/>
  <c r="G255" i="10" s="1"/>
  <c r="I258" i="10"/>
  <c r="F263" i="10"/>
  <c r="G263" i="10"/>
  <c r="F270" i="10"/>
  <c r="G270" i="10"/>
  <c r="G269" i="10" s="1"/>
  <c r="G268" i="10" s="1"/>
  <c r="F277" i="10"/>
  <c r="F276" i="10" s="1"/>
  <c r="G277" i="10"/>
  <c r="G276" i="10" s="1"/>
  <c r="I279" i="10"/>
  <c r="F284" i="10"/>
  <c r="G284" i="10"/>
  <c r="G283" i="10" s="1"/>
  <c r="F291" i="10"/>
  <c r="F290" i="10" s="1"/>
  <c r="F289" i="10" s="1"/>
  <c r="G291" i="10"/>
  <c r="I293" i="10"/>
  <c r="F298" i="10"/>
  <c r="G298" i="10"/>
  <c r="G297" i="10" s="1"/>
  <c r="F308" i="10"/>
  <c r="G308" i="10"/>
  <c r="I309" i="10"/>
  <c r="F314" i="10"/>
  <c r="G314" i="10"/>
  <c r="G313" i="10" s="1"/>
  <c r="I316" i="10"/>
  <c r="F321" i="10"/>
  <c r="F320" i="10" s="1"/>
  <c r="G321" i="10"/>
  <c r="G320" i="10" s="1"/>
  <c r="I323" i="10"/>
  <c r="F328" i="10"/>
  <c r="G328" i="10"/>
  <c r="F330" i="10"/>
  <c r="F336" i="10"/>
  <c r="G336" i="10"/>
  <c r="I340" i="10"/>
  <c r="F345" i="10"/>
  <c r="G345" i="10"/>
  <c r="I347" i="10"/>
  <c r="F352" i="10"/>
  <c r="F351" i="10" s="1"/>
  <c r="F350" i="10" s="1"/>
  <c r="G352" i="10"/>
  <c r="I357" i="10"/>
  <c r="F362" i="10"/>
  <c r="F361" i="10" s="1"/>
  <c r="G362" i="10"/>
  <c r="F370" i="10"/>
  <c r="G370" i="10"/>
  <c r="F378" i="10"/>
  <c r="G378" i="10"/>
  <c r="I381" i="10"/>
  <c r="F386" i="10"/>
  <c r="G386" i="10"/>
  <c r="I388" i="10"/>
  <c r="F393" i="10"/>
  <c r="F392" i="10" s="1"/>
  <c r="F391" i="10" s="1"/>
  <c r="G393" i="10"/>
  <c r="I395" i="10"/>
  <c r="F400" i="10"/>
  <c r="G400" i="10"/>
  <c r="I402" i="10"/>
  <c r="F407" i="10"/>
  <c r="G407" i="10"/>
  <c r="F410" i="10"/>
  <c r="G410" i="10"/>
  <c r="I411" i="10"/>
  <c r="F416" i="10"/>
  <c r="F415" i="10" s="1"/>
  <c r="G416" i="10"/>
  <c r="I418" i="10"/>
  <c r="F423" i="10"/>
  <c r="G423" i="10"/>
  <c r="I425" i="10"/>
  <c r="F430" i="10"/>
  <c r="G430" i="10"/>
  <c r="G429" i="10" s="1"/>
  <c r="I432" i="10"/>
  <c r="F437" i="10"/>
  <c r="F436" i="10" s="1"/>
  <c r="F435" i="10" s="1"/>
  <c r="G437" i="10"/>
  <c r="F439" i="10"/>
  <c r="G439" i="10"/>
  <c r="I440" i="10"/>
  <c r="F445" i="10"/>
  <c r="G445" i="10"/>
  <c r="I447" i="10"/>
  <c r="F452" i="10"/>
  <c r="G452" i="10"/>
  <c r="I454" i="10"/>
  <c r="F459" i="10"/>
  <c r="G459" i="10"/>
  <c r="I461" i="10"/>
  <c r="F466" i="10"/>
  <c r="G466" i="10"/>
  <c r="G465" i="10" s="1"/>
  <c r="F469" i="10"/>
  <c r="G469" i="10"/>
  <c r="I470" i="10"/>
  <c r="F475" i="10"/>
  <c r="F474" i="10" s="1"/>
  <c r="G475" i="10"/>
  <c r="I477" i="10"/>
  <c r="F482" i="10"/>
  <c r="G482" i="10"/>
  <c r="G481" i="10" s="1"/>
  <c r="I484" i="10"/>
  <c r="F489" i="10"/>
  <c r="F488" i="10" s="1"/>
  <c r="F487" i="10" s="1"/>
  <c r="G489" i="10"/>
  <c r="I491" i="10"/>
  <c r="F496" i="10"/>
  <c r="G496" i="10"/>
  <c r="G495" i="10" s="1"/>
  <c r="I500" i="10"/>
  <c r="F505" i="10"/>
  <c r="G505" i="10"/>
  <c r="I507" i="10"/>
  <c r="F512" i="10"/>
  <c r="F511" i="10" s="1"/>
  <c r="F510" i="10" s="1"/>
  <c r="G512" i="10"/>
  <c r="I514" i="10"/>
  <c r="F519" i="10"/>
  <c r="G519" i="10"/>
  <c r="I521" i="10"/>
  <c r="F526" i="10"/>
  <c r="F525" i="10" s="1"/>
  <c r="G526" i="10"/>
  <c r="I528" i="10"/>
  <c r="F533" i="10"/>
  <c r="G533" i="10"/>
  <c r="G532" i="10" s="1"/>
  <c r="F540" i="10"/>
  <c r="G540" i="10"/>
  <c r="G539" i="10" s="1"/>
  <c r="F543" i="10"/>
  <c r="G543" i="10"/>
  <c r="I544" i="10"/>
  <c r="F549" i="10"/>
  <c r="G549" i="10"/>
  <c r="G551" i="10"/>
  <c r="I552" i="10"/>
  <c r="F557" i="10"/>
  <c r="G557" i="10"/>
  <c r="F565" i="10"/>
  <c r="F564" i="10" s="1"/>
  <c r="G565" i="10"/>
  <c r="F568" i="10"/>
  <c r="G568" i="10"/>
  <c r="I569" i="10"/>
  <c r="F574" i="10"/>
  <c r="G574" i="10"/>
  <c r="G573" i="10" s="1"/>
  <c r="I576" i="10"/>
  <c r="F581" i="10"/>
  <c r="F580" i="10" s="1"/>
  <c r="F579" i="10" s="1"/>
  <c r="G581" i="10"/>
  <c r="I583" i="10"/>
  <c r="F588" i="10"/>
  <c r="G588" i="10"/>
  <c r="I590" i="10"/>
  <c r="F595" i="10"/>
  <c r="G595" i="10"/>
  <c r="I597" i="10"/>
  <c r="F602" i="10"/>
  <c r="G602" i="10"/>
  <c r="I604" i="10"/>
  <c r="F609" i="10"/>
  <c r="F608" i="10" s="1"/>
  <c r="G609" i="10"/>
  <c r="I612" i="10"/>
  <c r="F617" i="10"/>
  <c r="G617" i="10"/>
  <c r="G616" i="10" s="1"/>
  <c r="F620" i="10"/>
  <c r="F619" i="10" s="1"/>
  <c r="G620" i="10"/>
  <c r="I622" i="10"/>
  <c r="F626" i="10"/>
  <c r="G626" i="10"/>
  <c r="F630" i="10"/>
  <c r="G630" i="10"/>
  <c r="F635" i="10"/>
  <c r="G635" i="10"/>
  <c r="F638" i="10"/>
  <c r="G638" i="10"/>
  <c r="I640" i="10"/>
  <c r="F644" i="10"/>
  <c r="G644" i="10"/>
  <c r="F649" i="10"/>
  <c r="G649" i="10"/>
  <c r="F654" i="10"/>
  <c r="G654" i="10"/>
  <c r="F656" i="10"/>
  <c r="G656" i="10"/>
  <c r="F658" i="10"/>
  <c r="G658" i="10"/>
  <c r="D656" i="10"/>
  <c r="D654" i="10"/>
  <c r="D649" i="10"/>
  <c r="D644" i="10"/>
  <c r="D635" i="10"/>
  <c r="D630" i="10"/>
  <c r="D626" i="10"/>
  <c r="D625" i="10" s="1"/>
  <c r="D622" i="10" s="1"/>
  <c r="D620" i="10" s="1"/>
  <c r="D619" i="10" s="1"/>
  <c r="D617" i="10"/>
  <c r="D616" i="10" s="1"/>
  <c r="D615" i="10" s="1"/>
  <c r="D612" i="10" s="1"/>
  <c r="D609" i="10"/>
  <c r="D608" i="10" s="1"/>
  <c r="D607" i="10" s="1"/>
  <c r="D604" i="10" s="1"/>
  <c r="D602" i="10"/>
  <c r="D601" i="10" s="1"/>
  <c r="D600" i="10" s="1"/>
  <c r="D597" i="10" s="1"/>
  <c r="D595" i="10"/>
  <c r="D594" i="10" s="1"/>
  <c r="D593" i="10" s="1"/>
  <c r="D590" i="10" s="1"/>
  <c r="D588" i="10"/>
  <c r="D587" i="10" s="1"/>
  <c r="D586" i="10" s="1"/>
  <c r="D583" i="10" s="1"/>
  <c r="D581" i="10"/>
  <c r="D580" i="10" s="1"/>
  <c r="D579" i="10" s="1"/>
  <c r="D576" i="10" s="1"/>
  <c r="D574" i="10"/>
  <c r="D573" i="10" s="1"/>
  <c r="D569" i="10"/>
  <c r="H300" i="10" l="1"/>
  <c r="J300" i="10"/>
  <c r="E303" i="10"/>
  <c r="D300" i="10"/>
  <c r="E300" i="10" s="1"/>
  <c r="I445" i="10"/>
  <c r="I270" i="10"/>
  <c r="I174" i="10"/>
  <c r="G171" i="10"/>
  <c r="I171" i="10" s="1"/>
  <c r="E171" i="10"/>
  <c r="J174" i="10"/>
  <c r="E213" i="10"/>
  <c r="J213" i="10"/>
  <c r="H213" i="10"/>
  <c r="H171" i="10"/>
  <c r="I557" i="10"/>
  <c r="I549" i="10"/>
  <c r="I83" i="10"/>
  <c r="I620" i="10"/>
  <c r="I602" i="10"/>
  <c r="I308" i="10"/>
  <c r="G223" i="10"/>
  <c r="G222" i="10" s="1"/>
  <c r="I393" i="10"/>
  <c r="I370" i="10"/>
  <c r="I109" i="10"/>
  <c r="I92" i="10"/>
  <c r="I71" i="10"/>
  <c r="I439" i="10"/>
  <c r="I201" i="10"/>
  <c r="G118" i="10"/>
  <c r="I118" i="10" s="1"/>
  <c r="I512" i="10"/>
  <c r="G78" i="10"/>
  <c r="I78" i="10" s="1"/>
  <c r="I635" i="10"/>
  <c r="I277" i="10"/>
  <c r="I110" i="10"/>
  <c r="I98" i="10"/>
  <c r="I649" i="10"/>
  <c r="I437" i="10"/>
  <c r="I362" i="10"/>
  <c r="I321" i="10"/>
  <c r="I208" i="10"/>
  <c r="I609" i="10"/>
  <c r="I595" i="10"/>
  <c r="I269" i="10"/>
  <c r="G238" i="10"/>
  <c r="F524" i="10"/>
  <c r="I169" i="10"/>
  <c r="I505" i="10"/>
  <c r="I386" i="10"/>
  <c r="F193" i="10"/>
  <c r="G494" i="10"/>
  <c r="F377" i="10"/>
  <c r="I565" i="10"/>
  <c r="F481" i="10"/>
  <c r="I481" i="10" s="1"/>
  <c r="I482" i="10"/>
  <c r="F556" i="10"/>
  <c r="F555" i="10" s="1"/>
  <c r="F458" i="10"/>
  <c r="F369" i="10"/>
  <c r="F344" i="10"/>
  <c r="I328" i="10"/>
  <c r="G327" i="10"/>
  <c r="G326" i="10" s="1"/>
  <c r="G296" i="10"/>
  <c r="F262" i="10"/>
  <c r="F261" i="10" s="1"/>
  <c r="I416" i="10"/>
  <c r="G415" i="10"/>
  <c r="I415" i="10" s="1"/>
  <c r="F319" i="10"/>
  <c r="G643" i="10"/>
  <c r="F607" i="10"/>
  <c r="G587" i="10"/>
  <c r="I588" i="10"/>
  <c r="F594" i="10"/>
  <c r="G564" i="10"/>
  <c r="I564" i="10" s="1"/>
  <c r="F548" i="10"/>
  <c r="F444" i="10"/>
  <c r="F443" i="10" s="1"/>
  <c r="I378" i="10"/>
  <c r="G254" i="10"/>
  <c r="F406" i="10"/>
  <c r="F232" i="10"/>
  <c r="F231" i="10" s="1"/>
  <c r="I11" i="10"/>
  <c r="I654" i="10"/>
  <c r="F473" i="10"/>
  <c r="I410" i="10"/>
  <c r="F360" i="10"/>
  <c r="G335" i="10"/>
  <c r="F269" i="10"/>
  <c r="F268" i="10" s="1"/>
  <c r="I268" i="10" s="1"/>
  <c r="F207" i="10"/>
  <c r="G147" i="10"/>
  <c r="I148" i="10"/>
  <c r="I45" i="10"/>
  <c r="I141" i="10"/>
  <c r="G580" i="10"/>
  <c r="I581" i="10"/>
  <c r="G319" i="10"/>
  <c r="I320" i="10"/>
  <c r="F223" i="10"/>
  <c r="I223" i="10" s="1"/>
  <c r="F160" i="10"/>
  <c r="I617" i="10"/>
  <c r="F616" i="10"/>
  <c r="I616" i="10" s="1"/>
  <c r="G531" i="10"/>
  <c r="I519" i="10"/>
  <c r="I475" i="10"/>
  <c r="I55" i="10"/>
  <c r="G637" i="10"/>
  <c r="I638" i="10"/>
  <c r="I496" i="10"/>
  <c r="G464" i="10"/>
  <c r="I452" i="10"/>
  <c r="F414" i="10"/>
  <c r="I400" i="10"/>
  <c r="I276" i="10"/>
  <c r="G275" i="10"/>
  <c r="G572" i="10"/>
  <c r="G428" i="10"/>
  <c r="I298" i="10"/>
  <c r="F297" i="10"/>
  <c r="I297" i="10" s="1"/>
  <c r="I263" i="10"/>
  <c r="G262" i="10"/>
  <c r="F254" i="10"/>
  <c r="I658" i="10"/>
  <c r="I630" i="10"/>
  <c r="G615" i="10"/>
  <c r="F593" i="10"/>
  <c r="F563" i="10"/>
  <c r="G538" i="10"/>
  <c r="I469" i="10"/>
  <c r="F465" i="10"/>
  <c r="G451" i="10"/>
  <c r="G399" i="10"/>
  <c r="G282" i="10"/>
  <c r="G139" i="10"/>
  <c r="I79" i="10"/>
  <c r="F78" i="10"/>
  <c r="I656" i="10"/>
  <c r="F643" i="10"/>
  <c r="I644" i="10"/>
  <c r="G625" i="10"/>
  <c r="I626" i="10"/>
  <c r="F573" i="10"/>
  <c r="I573" i="10" s="1"/>
  <c r="I540" i="10"/>
  <c r="F532" i="10"/>
  <c r="I532" i="10" s="1"/>
  <c r="G518" i="10"/>
  <c r="F495" i="10"/>
  <c r="I495" i="10" s="1"/>
  <c r="G474" i="10"/>
  <c r="F422" i="10"/>
  <c r="G312" i="10"/>
  <c r="F286" i="10"/>
  <c r="G601" i="10"/>
  <c r="G525" i="10"/>
  <c r="G504" i="10"/>
  <c r="F399" i="10"/>
  <c r="G385" i="10"/>
  <c r="F238" i="10"/>
  <c r="I238" i="10" s="1"/>
  <c r="I218" i="10"/>
  <c r="G203" i="10"/>
  <c r="I186" i="10"/>
  <c r="I155" i="10"/>
  <c r="G117" i="10"/>
  <c r="I16" i="10"/>
  <c r="F637" i="10"/>
  <c r="F625" i="10"/>
  <c r="G619" i="10"/>
  <c r="G608" i="10"/>
  <c r="F601" i="10"/>
  <c r="I574" i="10"/>
  <c r="G556" i="10"/>
  <c r="I543" i="10"/>
  <c r="I533" i="10"/>
  <c r="G511" i="10"/>
  <c r="F504" i="10"/>
  <c r="I489" i="10"/>
  <c r="G488" i="10"/>
  <c r="I466" i="10"/>
  <c r="G444" i="10"/>
  <c r="I430" i="10"/>
  <c r="G392" i="10"/>
  <c r="F385" i="10"/>
  <c r="I352" i="10"/>
  <c r="G351" i="10"/>
  <c r="G344" i="10"/>
  <c r="I345" i="10"/>
  <c r="I336" i="10"/>
  <c r="F335" i="10"/>
  <c r="I314" i="10"/>
  <c r="I284" i="10"/>
  <c r="I247" i="10"/>
  <c r="I240" i="10"/>
  <c r="G167" i="10"/>
  <c r="I127" i="10"/>
  <c r="G126" i="10"/>
  <c r="G548" i="10"/>
  <c r="F539" i="10"/>
  <c r="I539" i="10" s="1"/>
  <c r="F518" i="10"/>
  <c r="G480" i="10"/>
  <c r="G458" i="10"/>
  <c r="F451" i="10"/>
  <c r="G436" i="10"/>
  <c r="F429" i="10"/>
  <c r="I429" i="10" s="1"/>
  <c r="G406" i="10"/>
  <c r="G594" i="10"/>
  <c r="F587" i="10"/>
  <c r="I568" i="10"/>
  <c r="I526" i="10"/>
  <c r="I459" i="10"/>
  <c r="I423" i="10"/>
  <c r="G422" i="10"/>
  <c r="I407" i="10"/>
  <c r="G377" i="10"/>
  <c r="G369" i="10"/>
  <c r="G361" i="10"/>
  <c r="F313" i="10"/>
  <c r="F283" i="10"/>
  <c r="F275" i="10"/>
  <c r="I256" i="10"/>
  <c r="G192" i="10"/>
  <c r="I193" i="10"/>
  <c r="I161" i="10"/>
  <c r="G160" i="10"/>
  <c r="F154" i="10"/>
  <c r="I50" i="10"/>
  <c r="G44" i="10"/>
  <c r="I21" i="10"/>
  <c r="F20" i="10"/>
  <c r="I20" i="10" s="1"/>
  <c r="F327" i="10"/>
  <c r="I291" i="10"/>
  <c r="G290" i="10"/>
  <c r="I255" i="10"/>
  <c r="I249" i="10"/>
  <c r="G248" i="10"/>
  <c r="I239" i="10"/>
  <c r="I233" i="10"/>
  <c r="G232" i="10"/>
  <c r="I194" i="10"/>
  <c r="I162" i="10"/>
  <c r="G153" i="10"/>
  <c r="F133" i="10"/>
  <c r="G200" i="10"/>
  <c r="F168" i="10"/>
  <c r="F140" i="10"/>
  <c r="I140" i="10" s="1"/>
  <c r="I133" i="10"/>
  <c r="G132" i="10"/>
  <c r="F126" i="10"/>
  <c r="F117" i="10"/>
  <c r="I68" i="10"/>
  <c r="F44" i="10"/>
  <c r="I32" i="10"/>
  <c r="G9" i="10"/>
  <c r="F147" i="10"/>
  <c r="I134" i="10"/>
  <c r="I61" i="10"/>
  <c r="I13" i="10"/>
  <c r="G97" i="10"/>
  <c r="I85" i="10"/>
  <c r="I75" i="10"/>
  <c r="D643" i="10"/>
  <c r="D640" i="10" s="1"/>
  <c r="D638" i="10" s="1"/>
  <c r="D637" i="10" s="1"/>
  <c r="D568" i="10"/>
  <c r="D565" i="10"/>
  <c r="D564" i="10" s="1"/>
  <c r="D563" i="10" s="1"/>
  <c r="D560" i="10" s="1"/>
  <c r="D557" i="10"/>
  <c r="D556" i="10" s="1"/>
  <c r="D555" i="10" s="1"/>
  <c r="D552" i="10" s="1"/>
  <c r="D551" i="10" s="1"/>
  <c r="D549" i="10"/>
  <c r="D547" i="10"/>
  <c r="D544" i="10" s="1"/>
  <c r="D543" i="10" s="1"/>
  <c r="D540" i="10"/>
  <c r="D539" i="10" s="1"/>
  <c r="D538" i="10" s="1"/>
  <c r="D535" i="10" s="1"/>
  <c r="D533" i="10"/>
  <c r="D532" i="10" s="1"/>
  <c r="D531" i="10" s="1"/>
  <c r="D528" i="10" s="1"/>
  <c r="D526" i="10"/>
  <c r="D525" i="10" s="1"/>
  <c r="D524" i="10" s="1"/>
  <c r="D521" i="10" s="1"/>
  <c r="D519" i="10"/>
  <c r="D518" i="10" s="1"/>
  <c r="D517" i="10" s="1"/>
  <c r="D514" i="10" s="1"/>
  <c r="D512" i="10"/>
  <c r="D511" i="10"/>
  <c r="D510" i="10" s="1"/>
  <c r="D507" i="10" s="1"/>
  <c r="D505" i="10"/>
  <c r="D504" i="10" s="1"/>
  <c r="D503" i="10" s="1"/>
  <c r="D500" i="10" s="1"/>
  <c r="D496" i="10"/>
  <c r="D495" i="10" s="1"/>
  <c r="D494" i="10" s="1"/>
  <c r="D491" i="10" s="1"/>
  <c r="D489" i="10"/>
  <c r="D488" i="10" s="1"/>
  <c r="D487" i="10" s="1"/>
  <c r="D484" i="10" s="1"/>
  <c r="D482" i="10"/>
  <c r="D481" i="10"/>
  <c r="D480" i="10" s="1"/>
  <c r="D477" i="10" s="1"/>
  <c r="D475" i="10"/>
  <c r="D474" i="10" s="1"/>
  <c r="D473" i="10" s="1"/>
  <c r="D470" i="10" s="1"/>
  <c r="D466" i="10"/>
  <c r="D465" i="10" s="1"/>
  <c r="D464" i="10" s="1"/>
  <c r="D461" i="10" s="1"/>
  <c r="D459" i="10"/>
  <c r="D458" i="10" s="1"/>
  <c r="D457" i="10" s="1"/>
  <c r="D454" i="10" s="1"/>
  <c r="D452" i="10"/>
  <c r="D450" i="10"/>
  <c r="D447" i="10" s="1"/>
  <c r="D445" i="10"/>
  <c r="D444" i="10" s="1"/>
  <c r="D443" i="10" s="1"/>
  <c r="D440" i="10" s="1"/>
  <c r="D437" i="10"/>
  <c r="D436" i="10"/>
  <c r="D435" i="10" s="1"/>
  <c r="D432" i="10" s="1"/>
  <c r="D430" i="10"/>
  <c r="D429" i="10" s="1"/>
  <c r="D428" i="10" s="1"/>
  <c r="D425" i="10" s="1"/>
  <c r="D423" i="10"/>
  <c r="D422" i="10" s="1"/>
  <c r="D421" i="10" s="1"/>
  <c r="D418" i="10" s="1"/>
  <c r="D416" i="10"/>
  <c r="D415" i="10"/>
  <c r="D414" i="10" s="1"/>
  <c r="D411" i="10" s="1"/>
  <c r="D407" i="10"/>
  <c r="D406" i="10" s="1"/>
  <c r="D405" i="10" s="1"/>
  <c r="D402" i="10" s="1"/>
  <c r="D400" i="10"/>
  <c r="D399" i="10" s="1"/>
  <c r="D398" i="10" s="1"/>
  <c r="D395" i="10" s="1"/>
  <c r="D393" i="10"/>
  <c r="D392" i="10" s="1"/>
  <c r="D391" i="10" s="1"/>
  <c r="D388" i="10" s="1"/>
  <c r="D386" i="10"/>
  <c r="D385" i="10" s="1"/>
  <c r="D384" i="10" s="1"/>
  <c r="D381" i="10" s="1"/>
  <c r="D378" i="10"/>
  <c r="D377" i="10" s="1"/>
  <c r="D376" i="10" s="1"/>
  <c r="D373" i="10" s="1"/>
  <c r="D370" i="10"/>
  <c r="D369" i="10" s="1"/>
  <c r="D368" i="10" s="1"/>
  <c r="D365" i="10" s="1"/>
  <c r="D362" i="10"/>
  <c r="D361" i="10" s="1"/>
  <c r="D360" i="10" s="1"/>
  <c r="D357" i="10" s="1"/>
  <c r="D352" i="10"/>
  <c r="D351" i="10" s="1"/>
  <c r="D350" i="10" s="1"/>
  <c r="D347" i="10" s="1"/>
  <c r="D345" i="10"/>
  <c r="D344" i="10" s="1"/>
  <c r="D343" i="10" s="1"/>
  <c r="D340" i="10" s="1"/>
  <c r="D336" i="10"/>
  <c r="D335" i="10" s="1"/>
  <c r="D331" i="10"/>
  <c r="D328" i="10"/>
  <c r="D327" i="10" s="1"/>
  <c r="D323" i="10"/>
  <c r="D321" i="10"/>
  <c r="D320" i="10" s="1"/>
  <c r="D319" i="10" s="1"/>
  <c r="D316" i="10" s="1"/>
  <c r="D314" i="10"/>
  <c r="D313" i="10" s="1"/>
  <c r="D312" i="10" s="1"/>
  <c r="D309" i="10" s="1"/>
  <c r="D298" i="10"/>
  <c r="D297" i="10" s="1"/>
  <c r="D296" i="10" s="1"/>
  <c r="D293" i="10" s="1"/>
  <c r="D291" i="10"/>
  <c r="D290" i="10" s="1"/>
  <c r="D289" i="10" s="1"/>
  <c r="D286" i="10" s="1"/>
  <c r="D284" i="10"/>
  <c r="D283" i="10" s="1"/>
  <c r="D282" i="10" s="1"/>
  <c r="D279" i="10" s="1"/>
  <c r="D277" i="10"/>
  <c r="D276" i="10" s="1"/>
  <c r="D275" i="10" s="1"/>
  <c r="D272" i="10" s="1"/>
  <c r="D270" i="10"/>
  <c r="D269" i="10" s="1"/>
  <c r="D268" i="10" s="1"/>
  <c r="D265" i="10" s="1"/>
  <c r="D263" i="10"/>
  <c r="D262" i="10" s="1"/>
  <c r="D261" i="10" s="1"/>
  <c r="D258" i="10" s="1"/>
  <c r="D256" i="10"/>
  <c r="D255" i="10" s="1"/>
  <c r="D254" i="10" s="1"/>
  <c r="D251" i="10" s="1"/>
  <c r="D249" i="10"/>
  <c r="D248" i="10" s="1"/>
  <c r="D247" i="10" s="1"/>
  <c r="D244" i="10" s="1"/>
  <c r="D240" i="10"/>
  <c r="D239" i="10" s="1"/>
  <c r="D238" i="10" s="1"/>
  <c r="D235" i="10" s="1"/>
  <c r="D233" i="10"/>
  <c r="D232" i="10" s="1"/>
  <c r="D231" i="10" s="1"/>
  <c r="D228" i="10" s="1"/>
  <c r="D222" i="10"/>
  <c r="D208" i="10"/>
  <c r="D207" i="10" s="1"/>
  <c r="D206" i="10" s="1"/>
  <c r="D203" i="10" s="1"/>
  <c r="D201" i="10"/>
  <c r="D200" i="10" s="1"/>
  <c r="D199" i="10" s="1"/>
  <c r="D196" i="10" s="1"/>
  <c r="D194" i="10"/>
  <c r="D193" i="10" s="1"/>
  <c r="D192" i="10" s="1"/>
  <c r="D189" i="10" s="1"/>
  <c r="D186" i="10"/>
  <c r="D183" i="10" s="1"/>
  <c r="D182" i="10" s="1"/>
  <c r="D179" i="10" s="1"/>
  <c r="D178" i="10" s="1"/>
  <c r="D169" i="10"/>
  <c r="D168" i="10" s="1"/>
  <c r="D167" i="10" s="1"/>
  <c r="D164" i="10" s="1"/>
  <c r="D162" i="10"/>
  <c r="D161" i="10" s="1"/>
  <c r="D160" i="10" s="1"/>
  <c r="D157" i="10" s="1"/>
  <c r="D155" i="10"/>
  <c r="D154" i="10" s="1"/>
  <c r="D153" i="10" s="1"/>
  <c r="D150" i="10" s="1"/>
  <c r="D148" i="10"/>
  <c r="D147" i="10" s="1"/>
  <c r="D146" i="10" s="1"/>
  <c r="D143" i="10" s="1"/>
  <c r="D141" i="10"/>
  <c r="D134" i="10"/>
  <c r="D133" i="10" s="1"/>
  <c r="D132" i="10" s="1"/>
  <c r="D129" i="10" s="1"/>
  <c r="D127" i="10"/>
  <c r="D126" i="10"/>
  <c r="D125" i="10" s="1"/>
  <c r="D122" i="10" s="1"/>
  <c r="D119" i="10"/>
  <c r="D118" i="10" s="1"/>
  <c r="D114" i="10"/>
  <c r="D110" i="10"/>
  <c r="D109" i="10"/>
  <c r="D108" i="10" s="1"/>
  <c r="D105" i="10"/>
  <c r="D94" i="10"/>
  <c r="D92" i="10"/>
  <c r="D90" i="10"/>
  <c r="D85" i="10"/>
  <c r="D83" i="10"/>
  <c r="D79" i="10"/>
  <c r="D75" i="10"/>
  <c r="D71" i="10"/>
  <c r="D68" i="10"/>
  <c r="D61" i="10"/>
  <c r="D55" i="10"/>
  <c r="D50" i="10"/>
  <c r="D45" i="10"/>
  <c r="D32" i="10"/>
  <c r="D21" i="10"/>
  <c r="D20" i="10" s="1"/>
  <c r="D16" i="10"/>
  <c r="D13" i="10"/>
  <c r="D11" i="10"/>
  <c r="E30" i="7"/>
  <c r="E29" i="7"/>
  <c r="E28" i="7"/>
  <c r="E27" i="7"/>
  <c r="E23" i="7"/>
  <c r="E22" i="7"/>
  <c r="E21" i="7"/>
  <c r="E19" i="7"/>
  <c r="E17" i="7"/>
  <c r="E16" i="7"/>
  <c r="E14" i="7"/>
  <c r="E13" i="7"/>
  <c r="E11" i="7"/>
  <c r="E9" i="7"/>
  <c r="D28" i="7"/>
  <c r="D27" i="7"/>
  <c r="D25" i="7" s="1"/>
  <c r="E25" i="7" s="1"/>
  <c r="D22" i="7"/>
  <c r="D21" i="7"/>
  <c r="D19" i="7"/>
  <c r="D14" i="7"/>
  <c r="D13" i="7"/>
  <c r="D11" i="7"/>
  <c r="D9" i="7" s="1"/>
  <c r="E42" i="2"/>
  <c r="E41" i="2"/>
  <c r="E40" i="2"/>
  <c r="E39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3" i="2"/>
  <c r="E12" i="2"/>
  <c r="E11" i="2"/>
  <c r="E10" i="2"/>
  <c r="D38" i="2"/>
  <c r="E38" i="2" s="1"/>
  <c r="D35" i="2"/>
  <c r="D31" i="2"/>
  <c r="D29" i="2"/>
  <c r="D26" i="2"/>
  <c r="D22" i="2"/>
  <c r="D20" i="2"/>
  <c r="D14" i="2"/>
  <c r="E14" i="2" s="1"/>
  <c r="D10" i="2"/>
  <c r="E10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32" i="5"/>
  <c r="E29" i="5"/>
  <c r="E28" i="5"/>
  <c r="E26" i="5"/>
  <c r="E25" i="5"/>
  <c r="E24" i="5"/>
  <c r="E20" i="5"/>
  <c r="E17" i="5"/>
  <c r="E12" i="5"/>
  <c r="E11" i="5"/>
  <c r="D32" i="5"/>
  <c r="D29" i="5"/>
  <c r="D28" i="5" s="1"/>
  <c r="D26" i="5"/>
  <c r="D24" i="5"/>
  <c r="D20" i="5"/>
  <c r="D17" i="5"/>
  <c r="D13" i="5"/>
  <c r="E13" i="5" s="1"/>
  <c r="D9" i="5"/>
  <c r="E21" i="6"/>
  <c r="E20" i="6"/>
  <c r="E10" i="6"/>
  <c r="E9" i="6"/>
  <c r="E8" i="6"/>
  <c r="D8" i="5" l="1"/>
  <c r="J171" i="10"/>
  <c r="D140" i="10"/>
  <c r="D34" i="2"/>
  <c r="E34" i="2" s="1"/>
  <c r="D9" i="2"/>
  <c r="D219" i="10"/>
  <c r="D218" i="10" s="1"/>
  <c r="D188" i="10"/>
  <c r="I147" i="10"/>
  <c r="I587" i="10"/>
  <c r="D10" i="10"/>
  <c r="D78" i="10"/>
  <c r="G334" i="10"/>
  <c r="G146" i="10"/>
  <c r="G143" i="10" s="1"/>
  <c r="D44" i="10"/>
  <c r="F206" i="10"/>
  <c r="I207" i="10"/>
  <c r="F480" i="10"/>
  <c r="G586" i="10"/>
  <c r="F547" i="10"/>
  <c r="G414" i="10"/>
  <c r="F192" i="10"/>
  <c r="G563" i="10"/>
  <c r="I563" i="10" s="1"/>
  <c r="F343" i="10"/>
  <c r="F457" i="10"/>
  <c r="F376" i="10"/>
  <c r="F373" i="10" s="1"/>
  <c r="F368" i="10"/>
  <c r="F365" i="10" s="1"/>
  <c r="F405" i="10"/>
  <c r="G129" i="10"/>
  <c r="G150" i="10"/>
  <c r="F326" i="10"/>
  <c r="F153" i="10"/>
  <c r="I153" i="10" s="1"/>
  <c r="G376" i="10"/>
  <c r="I377" i="10"/>
  <c r="I327" i="10"/>
  <c r="I126" i="10"/>
  <c r="G125" i="10"/>
  <c r="G443" i="10"/>
  <c r="I444" i="10"/>
  <c r="G607" i="10"/>
  <c r="I608" i="10"/>
  <c r="F398" i="10"/>
  <c r="I601" i="10"/>
  <c r="G600" i="10"/>
  <c r="F125" i="10"/>
  <c r="G199" i="10"/>
  <c r="I200" i="10"/>
  <c r="G231" i="10"/>
  <c r="I232" i="10"/>
  <c r="I44" i="10"/>
  <c r="G31" i="10"/>
  <c r="F272" i="10"/>
  <c r="F384" i="10"/>
  <c r="G555" i="10"/>
  <c r="I556" i="10"/>
  <c r="F494" i="10"/>
  <c r="I399" i="10"/>
  <c r="G398" i="10"/>
  <c r="F560" i="10"/>
  <c r="G261" i="10"/>
  <c r="I262" i="10"/>
  <c r="I97" i="10"/>
  <c r="F139" i="10"/>
  <c r="I139" i="10" s="1"/>
  <c r="F132" i="10"/>
  <c r="F9" i="10"/>
  <c r="G189" i="10"/>
  <c r="G368" i="10"/>
  <c r="I369" i="10"/>
  <c r="G405" i="10"/>
  <c r="I406" i="10"/>
  <c r="F538" i="10"/>
  <c r="G164" i="10"/>
  <c r="F334" i="10"/>
  <c r="I344" i="10"/>
  <c r="G343" i="10"/>
  <c r="G487" i="10"/>
  <c r="I488" i="10"/>
  <c r="I619" i="10"/>
  <c r="I117" i="10"/>
  <c r="G114" i="10"/>
  <c r="F265" i="10"/>
  <c r="I335" i="10"/>
  <c r="F421" i="10"/>
  <c r="I518" i="10"/>
  <c r="G517" i="10"/>
  <c r="F572" i="10"/>
  <c r="I254" i="10"/>
  <c r="F157" i="10"/>
  <c r="F167" i="10"/>
  <c r="G360" i="10"/>
  <c r="I361" i="10"/>
  <c r="G435" i="10"/>
  <c r="I436" i="10"/>
  <c r="G391" i="10"/>
  <c r="I392" i="10"/>
  <c r="I511" i="10"/>
  <c r="G510" i="10"/>
  <c r="F464" i="10"/>
  <c r="I643" i="10"/>
  <c r="I154" i="10"/>
  <c r="I248" i="10"/>
  <c r="G289" i="10"/>
  <c r="I290" i="10"/>
  <c r="G157" i="10"/>
  <c r="I160" i="10"/>
  <c r="F312" i="10"/>
  <c r="G593" i="10"/>
  <c r="I594" i="10"/>
  <c r="F450" i="10"/>
  <c r="F517" i="10"/>
  <c r="F503" i="10"/>
  <c r="I504" i="10"/>
  <c r="G503" i="10"/>
  <c r="I625" i="10"/>
  <c r="F31" i="10"/>
  <c r="F146" i="10"/>
  <c r="F114" i="10"/>
  <c r="F282" i="10"/>
  <c r="G421" i="10"/>
  <c r="I422" i="10"/>
  <c r="F586" i="10"/>
  <c r="F428" i="10"/>
  <c r="G457" i="10"/>
  <c r="I458" i="10"/>
  <c r="G547" i="10"/>
  <c r="I548" i="10"/>
  <c r="G350" i="10"/>
  <c r="I351" i="10"/>
  <c r="F600" i="10"/>
  <c r="I168" i="10"/>
  <c r="I385" i="10"/>
  <c r="G384" i="10"/>
  <c r="G524" i="10"/>
  <c r="I525" i="10"/>
  <c r="I286" i="10"/>
  <c r="I313" i="10"/>
  <c r="G473" i="10"/>
  <c r="I474" i="10"/>
  <c r="F531" i="10"/>
  <c r="G136" i="10"/>
  <c r="I283" i="10"/>
  <c r="I451" i="10"/>
  <c r="G450" i="10"/>
  <c r="G535" i="10"/>
  <c r="F296" i="10"/>
  <c r="I275" i="10"/>
  <c r="G272" i="10"/>
  <c r="I465" i="10"/>
  <c r="I637" i="10"/>
  <c r="F615" i="10"/>
  <c r="F222" i="10"/>
  <c r="I319" i="10"/>
  <c r="I580" i="10"/>
  <c r="G579" i="10"/>
  <c r="D499" i="10"/>
  <c r="D469" i="10"/>
  <c r="D439" i="10"/>
  <c r="D410" i="10"/>
  <c r="D355" i="10"/>
  <c r="D330" i="10"/>
  <c r="D308" i="10"/>
  <c r="D9" i="10"/>
  <c r="D6" i="10" s="1"/>
  <c r="D8" i="7"/>
  <c r="D7" i="5"/>
  <c r="E7" i="5" s="1"/>
  <c r="E8" i="5"/>
  <c r="E9" i="5"/>
  <c r="E19" i="17"/>
  <c r="G8" i="7"/>
  <c r="G7" i="7"/>
  <c r="D7" i="7" l="1"/>
  <c r="E7" i="7" s="1"/>
  <c r="E8" i="7"/>
  <c r="D139" i="10"/>
  <c r="D8" i="2"/>
  <c r="E8" i="2" s="1"/>
  <c r="E9" i="2"/>
  <c r="D31" i="10"/>
  <c r="D30" i="10" s="1"/>
  <c r="D27" i="10" s="1"/>
  <c r="D5" i="10" s="1"/>
  <c r="F203" i="10"/>
  <c r="I206" i="10"/>
  <c r="F189" i="10"/>
  <c r="I146" i="10"/>
  <c r="I414" i="10"/>
  <c r="I480" i="10"/>
  <c r="G331" i="10"/>
  <c r="I428" i="10"/>
  <c r="I615" i="10"/>
  <c r="I326" i="10"/>
  <c r="I9" i="10"/>
  <c r="I192" i="10"/>
  <c r="I450" i="10"/>
  <c r="I350" i="10"/>
  <c r="I593" i="10"/>
  <c r="I289" i="10"/>
  <c r="F164" i="10"/>
  <c r="I164" i="10" s="1"/>
  <c r="I167" i="10"/>
  <c r="F551" i="10"/>
  <c r="I560" i="10"/>
  <c r="I600" i="10"/>
  <c r="I296" i="10"/>
  <c r="I503" i="10"/>
  <c r="I157" i="10"/>
  <c r="I282" i="10"/>
  <c r="I517" i="10"/>
  <c r="F243" i="10"/>
  <c r="I265" i="10"/>
  <c r="I398" i="10"/>
  <c r="G196" i="10"/>
  <c r="I199" i="10"/>
  <c r="G373" i="10"/>
  <c r="I376" i="10"/>
  <c r="I384" i="10"/>
  <c r="F30" i="10"/>
  <c r="I510" i="10"/>
  <c r="I391" i="10"/>
  <c r="I360" i="10"/>
  <c r="F355" i="10"/>
  <c r="I312" i="10"/>
  <c r="I487" i="10"/>
  <c r="I405" i="10"/>
  <c r="G365" i="10"/>
  <c r="I368" i="10"/>
  <c r="I531" i="10"/>
  <c r="I261" i="10"/>
  <c r="I231" i="10"/>
  <c r="I607" i="10"/>
  <c r="I443" i="10"/>
  <c r="I524" i="10"/>
  <c r="F535" i="10"/>
  <c r="I535" i="10" s="1"/>
  <c r="I494" i="10"/>
  <c r="I555" i="10"/>
  <c r="I125" i="10"/>
  <c r="I579" i="10"/>
  <c r="I572" i="10"/>
  <c r="I538" i="10"/>
  <c r="I457" i="10"/>
  <c r="F143" i="10"/>
  <c r="F129" i="10"/>
  <c r="I129" i="10" s="1"/>
  <c r="G30" i="10"/>
  <c r="I31" i="10"/>
  <c r="I132" i="10"/>
  <c r="I222" i="10"/>
  <c r="I586" i="10"/>
  <c r="I272" i="10"/>
  <c r="G243" i="10"/>
  <c r="G499" i="10"/>
  <c r="I473" i="10"/>
  <c r="I547" i="10"/>
  <c r="I421" i="10"/>
  <c r="F5" i="10"/>
  <c r="I435" i="10"/>
  <c r="I464" i="10"/>
  <c r="G5" i="10"/>
  <c r="I114" i="10"/>
  <c r="I343" i="10"/>
  <c r="I334" i="10"/>
  <c r="I189" i="10"/>
  <c r="F136" i="10"/>
  <c r="F150" i="10"/>
  <c r="G121" i="10"/>
  <c r="C540" i="10"/>
  <c r="E540" i="10" s="1"/>
  <c r="C407" i="10"/>
  <c r="E407" i="10" s="1"/>
  <c r="D136" i="10" l="1"/>
  <c r="F188" i="10"/>
  <c r="I203" i="10"/>
  <c r="C406" i="10"/>
  <c r="E406" i="10" s="1"/>
  <c r="H407" i="10"/>
  <c r="J407" i="10"/>
  <c r="H540" i="10"/>
  <c r="J540" i="10"/>
  <c r="I331" i="10"/>
  <c r="G330" i="10"/>
  <c r="I5" i="10"/>
  <c r="I150" i="10"/>
  <c r="I551" i="10"/>
  <c r="I243" i="10"/>
  <c r="I143" i="10"/>
  <c r="F121" i="10"/>
  <c r="I365" i="10"/>
  <c r="G355" i="10"/>
  <c r="I136" i="10"/>
  <c r="I373" i="10"/>
  <c r="I30" i="10"/>
  <c r="I196" i="10"/>
  <c r="G188" i="10"/>
  <c r="F499" i="10"/>
  <c r="C539" i="10"/>
  <c r="E539" i="10" s="1"/>
  <c r="C298" i="10"/>
  <c r="E298" i="10" s="1"/>
  <c r="D121" i="10" l="1"/>
  <c r="C405" i="10"/>
  <c r="E405" i="10" s="1"/>
  <c r="H406" i="10"/>
  <c r="J406" i="10"/>
  <c r="C297" i="10"/>
  <c r="E297" i="10" s="1"/>
  <c r="H298" i="10"/>
  <c r="J298" i="10"/>
  <c r="C538" i="10"/>
  <c r="E538" i="10" s="1"/>
  <c r="J539" i="10"/>
  <c r="H539" i="10"/>
  <c r="I330" i="10"/>
  <c r="I355" i="10"/>
  <c r="I121" i="10"/>
  <c r="F4" i="10"/>
  <c r="G4" i="10"/>
  <c r="I188" i="10"/>
  <c r="I499" i="10"/>
  <c r="C38" i="2"/>
  <c r="C609" i="10"/>
  <c r="E609" i="10" s="1"/>
  <c r="C557" i="10"/>
  <c r="E557" i="10" s="1"/>
  <c r="D4" i="10" l="1"/>
  <c r="D3" i="10" s="1"/>
  <c r="C402" i="10"/>
  <c r="E402" i="10" s="1"/>
  <c r="J405" i="10"/>
  <c r="H405" i="10"/>
  <c r="H557" i="10"/>
  <c r="J557" i="10"/>
  <c r="C535" i="10"/>
  <c r="E535" i="10" s="1"/>
  <c r="J538" i="10"/>
  <c r="H538" i="10"/>
  <c r="C296" i="10"/>
  <c r="E296" i="10" s="1"/>
  <c r="J297" i="10"/>
  <c r="H297" i="10"/>
  <c r="H609" i="10"/>
  <c r="J609" i="10"/>
  <c r="F3" i="10"/>
  <c r="G3" i="10"/>
  <c r="I4" i="10"/>
  <c r="C203" i="10"/>
  <c r="E203" i="10" s="1"/>
  <c r="C208" i="10"/>
  <c r="E208" i="10" s="1"/>
  <c r="C201" i="10"/>
  <c r="E201" i="10" s="1"/>
  <c r="C630" i="10"/>
  <c r="E630" i="10" s="1"/>
  <c r="C635" i="10"/>
  <c r="E635" i="10" s="1"/>
  <c r="C644" i="10"/>
  <c r="E644" i="10" s="1"/>
  <c r="C533" i="10"/>
  <c r="E533" i="10" s="1"/>
  <c r="C437" i="10"/>
  <c r="E437" i="10" s="1"/>
  <c r="C378" i="10"/>
  <c r="E378" i="10" s="1"/>
  <c r="C336" i="10"/>
  <c r="E336" i="10" s="1"/>
  <c r="C352" i="10"/>
  <c r="E352" i="10" s="1"/>
  <c r="C110" i="10"/>
  <c r="E110" i="10" s="1"/>
  <c r="C13" i="10"/>
  <c r="E13" i="10" s="1"/>
  <c r="C291" i="10"/>
  <c r="E291" i="10" s="1"/>
  <c r="C169" i="10"/>
  <c r="E169" i="10" s="1"/>
  <c r="C162" i="10"/>
  <c r="E162" i="10" s="1"/>
  <c r="C168" i="10" l="1"/>
  <c r="E168" i="10" s="1"/>
  <c r="H169" i="10"/>
  <c r="J169" i="10"/>
  <c r="C223" i="10"/>
  <c r="E223" i="10" s="1"/>
  <c r="J224" i="10"/>
  <c r="H224" i="10"/>
  <c r="C436" i="10"/>
  <c r="E436" i="10" s="1"/>
  <c r="H437" i="10"/>
  <c r="J437" i="10"/>
  <c r="J630" i="10"/>
  <c r="H630" i="10"/>
  <c r="J535" i="10"/>
  <c r="H535" i="10"/>
  <c r="C290" i="10"/>
  <c r="E290" i="10" s="1"/>
  <c r="H291" i="10"/>
  <c r="J291" i="10"/>
  <c r="J352" i="10"/>
  <c r="H352" i="10"/>
  <c r="C532" i="10"/>
  <c r="E532" i="10" s="1"/>
  <c r="J533" i="10"/>
  <c r="H533" i="10"/>
  <c r="C200" i="10"/>
  <c r="E200" i="10" s="1"/>
  <c r="H201" i="10"/>
  <c r="J201" i="10"/>
  <c r="C293" i="10"/>
  <c r="E293" i="10" s="1"/>
  <c r="J296" i="10"/>
  <c r="H296" i="10"/>
  <c r="H402" i="10"/>
  <c r="J402" i="10"/>
  <c r="H13" i="10"/>
  <c r="J13" i="10"/>
  <c r="J336" i="10"/>
  <c r="H336" i="10"/>
  <c r="J644" i="10"/>
  <c r="H644" i="10"/>
  <c r="C207" i="10"/>
  <c r="E207" i="10" s="1"/>
  <c r="H208" i="10"/>
  <c r="J208" i="10"/>
  <c r="C161" i="10"/>
  <c r="E161" i="10" s="1"/>
  <c r="H162" i="10"/>
  <c r="J162" i="10"/>
  <c r="H110" i="10"/>
  <c r="J110" i="10"/>
  <c r="C377" i="10"/>
  <c r="E377" i="10" s="1"/>
  <c r="H378" i="10"/>
  <c r="J378" i="10"/>
  <c r="H635" i="10"/>
  <c r="J635" i="10"/>
  <c r="J203" i="10"/>
  <c r="H203" i="10"/>
  <c r="I3" i="10"/>
  <c r="C351" i="10"/>
  <c r="E351" i="10" s="1"/>
  <c r="C119" i="10"/>
  <c r="E119" i="10" s="1"/>
  <c r="C127" i="10"/>
  <c r="E127" i="10" s="1"/>
  <c r="C126" i="10" l="1"/>
  <c r="E126" i="10" s="1"/>
  <c r="J127" i="10"/>
  <c r="H127" i="10"/>
  <c r="C376" i="10"/>
  <c r="E376" i="10" s="1"/>
  <c r="H377" i="10"/>
  <c r="J377" i="10"/>
  <c r="C206" i="10"/>
  <c r="E206" i="10" s="1"/>
  <c r="J207" i="10"/>
  <c r="H207" i="10"/>
  <c r="C222" i="10"/>
  <c r="E222" i="10" s="1"/>
  <c r="E219" i="10" s="1"/>
  <c r="J223" i="10"/>
  <c r="H223" i="10"/>
  <c r="C118" i="10"/>
  <c r="E118" i="10" s="1"/>
  <c r="J119" i="10"/>
  <c r="H119" i="10"/>
  <c r="C160" i="10"/>
  <c r="E160" i="10" s="1"/>
  <c r="H161" i="10"/>
  <c r="J161" i="10"/>
  <c r="C531" i="10"/>
  <c r="E531" i="10" s="1"/>
  <c r="J532" i="10"/>
  <c r="H532" i="10"/>
  <c r="C435" i="10"/>
  <c r="E435" i="10" s="1"/>
  <c r="H436" i="10"/>
  <c r="J436" i="10"/>
  <c r="C350" i="10"/>
  <c r="E350" i="10" s="1"/>
  <c r="H351" i="10"/>
  <c r="J351" i="10"/>
  <c r="C199" i="10"/>
  <c r="E199" i="10" s="1"/>
  <c r="H200" i="10"/>
  <c r="J200" i="10"/>
  <c r="C289" i="10"/>
  <c r="E289" i="10" s="1"/>
  <c r="H290" i="10"/>
  <c r="J290" i="10"/>
  <c r="H293" i="10"/>
  <c r="J293" i="10"/>
  <c r="C167" i="10"/>
  <c r="E167" i="10" s="1"/>
  <c r="J168" i="10"/>
  <c r="H168" i="10"/>
  <c r="C466" i="10"/>
  <c r="E466" i="10" s="1"/>
  <c r="C277" i="10"/>
  <c r="E277" i="10" s="1"/>
  <c r="C155" i="10"/>
  <c r="E155" i="10" s="1"/>
  <c r="J155" i="10" l="1"/>
  <c r="H155" i="10"/>
  <c r="C432" i="10"/>
  <c r="E432" i="10" s="1"/>
  <c r="H435" i="10"/>
  <c r="J435" i="10"/>
  <c r="C219" i="10"/>
  <c r="J222" i="10"/>
  <c r="H222" i="10"/>
  <c r="C276" i="10"/>
  <c r="E276" i="10" s="1"/>
  <c r="H277" i="10"/>
  <c r="J277" i="10"/>
  <c r="C347" i="10"/>
  <c r="E347" i="10" s="1"/>
  <c r="H350" i="10"/>
  <c r="J350" i="10"/>
  <c r="C117" i="10"/>
  <c r="E117" i="10" s="1"/>
  <c r="J118" i="10"/>
  <c r="H118" i="10"/>
  <c r="H126" i="10"/>
  <c r="J126" i="10"/>
  <c r="J466" i="10"/>
  <c r="H466" i="10"/>
  <c r="C164" i="10"/>
  <c r="E164" i="10" s="1"/>
  <c r="J167" i="10"/>
  <c r="H167" i="10"/>
  <c r="C196" i="10"/>
  <c r="E196" i="10" s="1"/>
  <c r="H199" i="10"/>
  <c r="J199" i="10"/>
  <c r="C157" i="10"/>
  <c r="E157" i="10" s="1"/>
  <c r="H160" i="10"/>
  <c r="J160" i="10"/>
  <c r="C373" i="10"/>
  <c r="E373" i="10" s="1"/>
  <c r="H376" i="10"/>
  <c r="J376" i="10"/>
  <c r="C125" i="10"/>
  <c r="E125" i="10" s="1"/>
  <c r="C286" i="10"/>
  <c r="E286" i="10" s="1"/>
  <c r="H289" i="10"/>
  <c r="J289" i="10"/>
  <c r="C528" i="10"/>
  <c r="E528" i="10" s="1"/>
  <c r="J531" i="10"/>
  <c r="H531" i="10"/>
  <c r="J206" i="10"/>
  <c r="H206" i="10"/>
  <c r="C465" i="10"/>
  <c r="E465" i="10" s="1"/>
  <c r="C154" i="10"/>
  <c r="E154" i="10" s="1"/>
  <c r="C148" i="10"/>
  <c r="E148" i="10" s="1"/>
  <c r="H528" i="10" l="1"/>
  <c r="J528" i="10"/>
  <c r="C122" i="10"/>
  <c r="J125" i="10"/>
  <c r="H125" i="10"/>
  <c r="J164" i="10"/>
  <c r="H164" i="10"/>
  <c r="H219" i="10"/>
  <c r="J219" i="10"/>
  <c r="C147" i="10"/>
  <c r="E147" i="10" s="1"/>
  <c r="J148" i="10"/>
  <c r="H148" i="10"/>
  <c r="H196" i="10"/>
  <c r="J196" i="10"/>
  <c r="C275" i="10"/>
  <c r="E275" i="10" s="1"/>
  <c r="H276" i="10"/>
  <c r="J276" i="10"/>
  <c r="J154" i="10"/>
  <c r="H154" i="10"/>
  <c r="J157" i="10"/>
  <c r="H157" i="10"/>
  <c r="J347" i="10"/>
  <c r="H347" i="10"/>
  <c r="C464" i="10"/>
  <c r="E464" i="10" s="1"/>
  <c r="J465" i="10"/>
  <c r="H465" i="10"/>
  <c r="J286" i="10"/>
  <c r="H286" i="10"/>
  <c r="H373" i="10"/>
  <c r="J373" i="10"/>
  <c r="C114" i="10"/>
  <c r="E114" i="10" s="1"/>
  <c r="J117" i="10"/>
  <c r="H117" i="10"/>
  <c r="H432" i="10"/>
  <c r="J432" i="10"/>
  <c r="C153" i="10"/>
  <c r="E153" i="10" s="1"/>
  <c r="C141" i="10"/>
  <c r="E141" i="10" s="1"/>
  <c r="C45" i="10"/>
  <c r="E45" i="10" s="1"/>
  <c r="C32" i="10"/>
  <c r="E32" i="10" s="1"/>
  <c r="E122" i="10" l="1"/>
  <c r="H45" i="10"/>
  <c r="J45" i="10"/>
  <c r="C146" i="10"/>
  <c r="E146" i="10" s="1"/>
  <c r="J147" i="10"/>
  <c r="H147" i="10"/>
  <c r="C140" i="10"/>
  <c r="E140" i="10" s="1"/>
  <c r="J141" i="10"/>
  <c r="H141" i="10"/>
  <c r="C150" i="10"/>
  <c r="E150" i="10" s="1"/>
  <c r="J153" i="10"/>
  <c r="H153" i="10"/>
  <c r="C461" i="10"/>
  <c r="E461" i="10" s="1"/>
  <c r="J464" i="10"/>
  <c r="H464" i="10"/>
  <c r="J32" i="10"/>
  <c r="H32" i="10"/>
  <c r="H114" i="10"/>
  <c r="J114" i="10"/>
  <c r="C272" i="10"/>
  <c r="E272" i="10" s="1"/>
  <c r="J275" i="10"/>
  <c r="H275" i="10"/>
  <c r="H122" i="10"/>
  <c r="J122" i="10"/>
  <c r="G28" i="7"/>
  <c r="F28" i="7"/>
  <c r="J150" i="10" l="1"/>
  <c r="H150" i="10"/>
  <c r="H461" i="10"/>
  <c r="J461" i="10"/>
  <c r="H272" i="10"/>
  <c r="J272" i="10"/>
  <c r="C143" i="10"/>
  <c r="E143" i="10" s="1"/>
  <c r="H146" i="10"/>
  <c r="J146" i="10"/>
  <c r="C139" i="10"/>
  <c r="E139" i="10" s="1"/>
  <c r="J140" i="10"/>
  <c r="H140" i="10"/>
  <c r="C6" i="17"/>
  <c r="C13" i="17"/>
  <c r="C19" i="17"/>
  <c r="C27" i="17"/>
  <c r="D6" i="17"/>
  <c r="E6" i="17"/>
  <c r="D13" i="17"/>
  <c r="E13" i="17"/>
  <c r="D19" i="17"/>
  <c r="D27" i="17"/>
  <c r="E27" i="17"/>
  <c r="J143" i="10" l="1"/>
  <c r="H143" i="10"/>
  <c r="C136" i="10"/>
  <c r="E136" i="10" s="1"/>
  <c r="J139" i="10"/>
  <c r="H139" i="10"/>
  <c r="D5" i="17"/>
  <c r="D18" i="17"/>
  <c r="C5" i="17"/>
  <c r="E18" i="17"/>
  <c r="E5" i="17"/>
  <c r="J136" i="10" l="1"/>
  <c r="H136" i="10"/>
  <c r="J23" i="7"/>
  <c r="J16" i="7"/>
  <c r="I28" i="7"/>
  <c r="I23" i="7"/>
  <c r="I16" i="7"/>
  <c r="H23" i="7"/>
  <c r="H16" i="7"/>
  <c r="G27" i="7"/>
  <c r="G22" i="7"/>
  <c r="G21" i="7"/>
  <c r="G14" i="7"/>
  <c r="G13" i="7" s="1"/>
  <c r="G9" i="7" s="1"/>
  <c r="F27" i="7"/>
  <c r="F25" i="7" s="1"/>
  <c r="F22" i="7"/>
  <c r="F21" i="7"/>
  <c r="F19" i="7" s="1"/>
  <c r="F14" i="7"/>
  <c r="I22" i="7" l="1"/>
  <c r="I19" i="7"/>
  <c r="I21" i="7"/>
  <c r="I25" i="7"/>
  <c r="I27" i="7"/>
  <c r="F13" i="7"/>
  <c r="I13" i="7" s="1"/>
  <c r="I14" i="7"/>
  <c r="G17" i="7"/>
  <c r="F17" i="7"/>
  <c r="C186" i="10"/>
  <c r="C284" i="10"/>
  <c r="E284" i="10" s="1"/>
  <c r="C183" i="10" l="1"/>
  <c r="E183" i="10" s="1"/>
  <c r="E186" i="10"/>
  <c r="C182" i="10"/>
  <c r="E182" i="10" s="1"/>
  <c r="J183" i="10"/>
  <c r="H183" i="10"/>
  <c r="C283" i="10"/>
  <c r="E283" i="10" s="1"/>
  <c r="J284" i="10"/>
  <c r="H284" i="10"/>
  <c r="H186" i="10"/>
  <c r="J186" i="10"/>
  <c r="F11" i="7"/>
  <c r="I17" i="7"/>
  <c r="C179" i="10" l="1"/>
  <c r="E179" i="10" s="1"/>
  <c r="J182" i="10"/>
  <c r="H182" i="10"/>
  <c r="C282" i="10"/>
  <c r="E282" i="10" s="1"/>
  <c r="J283" i="10"/>
  <c r="H283" i="10"/>
  <c r="I11" i="7"/>
  <c r="F9" i="7"/>
  <c r="H179" i="10" l="1"/>
  <c r="C178" i="10"/>
  <c r="E178" i="10" s="1"/>
  <c r="J179" i="10"/>
  <c r="C279" i="10"/>
  <c r="E279" i="10" s="1"/>
  <c r="J282" i="10"/>
  <c r="H282" i="10"/>
  <c r="F8" i="7"/>
  <c r="I9" i="7"/>
  <c r="C270" i="10"/>
  <c r="E270" i="10" s="1"/>
  <c r="H178" i="10" l="1"/>
  <c r="J178" i="10"/>
  <c r="H279" i="10"/>
  <c r="J279" i="10"/>
  <c r="C269" i="10"/>
  <c r="H270" i="10"/>
  <c r="J270" i="10"/>
  <c r="F7" i="7"/>
  <c r="I7" i="7" s="1"/>
  <c r="I8" i="7"/>
  <c r="C50" i="10"/>
  <c r="E50" i="10" s="1"/>
  <c r="C79" i="10"/>
  <c r="E79" i="10" s="1"/>
  <c r="C68" i="10"/>
  <c r="E68" i="10" s="1"/>
  <c r="C61" i="10"/>
  <c r="E61" i="10" s="1"/>
  <c r="C55" i="10"/>
  <c r="E55" i="10" s="1"/>
  <c r="C268" i="10" l="1"/>
  <c r="E268" i="10" s="1"/>
  <c r="E269" i="10"/>
  <c r="J61" i="10"/>
  <c r="H61" i="10"/>
  <c r="J50" i="10"/>
  <c r="H50" i="10"/>
  <c r="J68" i="10"/>
  <c r="H68" i="10"/>
  <c r="J268" i="10"/>
  <c r="H268" i="10"/>
  <c r="J79" i="10"/>
  <c r="H79" i="10"/>
  <c r="H55" i="10"/>
  <c r="J55" i="10"/>
  <c r="H99" i="10"/>
  <c r="J99" i="10"/>
  <c r="J269" i="10"/>
  <c r="H269" i="10"/>
  <c r="C265" i="10"/>
  <c r="E265" i="10" s="1"/>
  <c r="C11" i="10"/>
  <c r="E22" i="10" l="1"/>
  <c r="E11" i="10"/>
  <c r="J265" i="10"/>
  <c r="H265" i="10"/>
  <c r="H11" i="10"/>
  <c r="J11" i="10"/>
  <c r="C31" i="2"/>
  <c r="C85" i="10" l="1"/>
  <c r="E85" i="10" s="1"/>
  <c r="C626" i="10"/>
  <c r="E626" i="10" s="1"/>
  <c r="C10" i="2"/>
  <c r="C14" i="2"/>
  <c r="C35" i="2"/>
  <c r="C26" i="2"/>
  <c r="C71" i="10"/>
  <c r="E71" i="10" s="1"/>
  <c r="C21" i="10"/>
  <c r="E21" i="10" s="1"/>
  <c r="C22" i="2"/>
  <c r="C649" i="10"/>
  <c r="E649" i="10" s="1"/>
  <c r="J21" i="10" l="1"/>
  <c r="H21" i="10"/>
  <c r="H71" i="10"/>
  <c r="J71" i="10"/>
  <c r="J649" i="10"/>
  <c r="H649" i="10"/>
  <c r="H626" i="10"/>
  <c r="J626" i="10"/>
  <c r="H85" i="10"/>
  <c r="J85" i="10"/>
  <c r="C625" i="10"/>
  <c r="E625" i="10" s="1"/>
  <c r="C622" i="10"/>
  <c r="E622" i="10" s="1"/>
  <c r="C44" i="10"/>
  <c r="E44" i="10" s="1"/>
  <c r="C34" i="2"/>
  <c r="C656" i="10"/>
  <c r="E656" i="10" s="1"/>
  <c r="J656" i="10" l="1"/>
  <c r="H656" i="10"/>
  <c r="H622" i="10"/>
  <c r="J622" i="10"/>
  <c r="H625" i="10"/>
  <c r="J625" i="10"/>
  <c r="H44" i="10"/>
  <c r="J44" i="10"/>
  <c r="C370" i="10"/>
  <c r="E370" i="10" s="1"/>
  <c r="C32" i="5"/>
  <c r="C565" i="10"/>
  <c r="E565" i="10" s="1"/>
  <c r="C75" i="10"/>
  <c r="E75" i="10" s="1"/>
  <c r="J75" i="10" l="1"/>
  <c r="H75" i="10"/>
  <c r="H565" i="10"/>
  <c r="J565" i="10"/>
  <c r="H370" i="10"/>
  <c r="J370" i="10"/>
  <c r="C369" i="10"/>
  <c r="E369" i="10" s="1"/>
  <c r="C335" i="10"/>
  <c r="E335" i="10" s="1"/>
  <c r="C564" i="10"/>
  <c r="E564" i="10" s="1"/>
  <c r="J335" i="10" l="1"/>
  <c r="H335" i="10"/>
  <c r="H369" i="10"/>
  <c r="J369" i="10"/>
  <c r="H564" i="10"/>
  <c r="J564" i="10"/>
  <c r="C563" i="10"/>
  <c r="E563" i="10" s="1"/>
  <c r="C368" i="10"/>
  <c r="E368" i="10" s="1"/>
  <c r="C334" i="10"/>
  <c r="E334" i="10" s="1"/>
  <c r="H368" i="10" l="1"/>
  <c r="J368" i="10"/>
  <c r="H563" i="10"/>
  <c r="J563" i="10"/>
  <c r="J334" i="10"/>
  <c r="H334" i="10"/>
  <c r="C560" i="10"/>
  <c r="E560" i="10" s="1"/>
  <c r="C365" i="10"/>
  <c r="E365" i="10" s="1"/>
  <c r="C331" i="10"/>
  <c r="E331" i="10" s="1"/>
  <c r="C20" i="5"/>
  <c r="C24" i="5"/>
  <c r="C20" i="2"/>
  <c r="C9" i="5"/>
  <c r="C13" i="5"/>
  <c r="C29" i="5"/>
  <c r="C26" i="5"/>
  <c r="C17" i="5"/>
  <c r="C194" i="10"/>
  <c r="E194" i="10" s="1"/>
  <c r="C134" i="10"/>
  <c r="E134" i="10" s="1"/>
  <c r="C617" i="10"/>
  <c r="E617" i="10" s="1"/>
  <c r="C98" i="10"/>
  <c r="E98" i="10" s="1"/>
  <c r="C526" i="10"/>
  <c r="E526" i="10" s="1"/>
  <c r="C475" i="10"/>
  <c r="E475" i="10" s="1"/>
  <c r="C430" i="10"/>
  <c r="E430" i="10" s="1"/>
  <c r="C345" i="10"/>
  <c r="E345" i="10" s="1"/>
  <c r="C20" i="10"/>
  <c r="E20" i="10" s="1"/>
  <c r="C400" i="10"/>
  <c r="E400" i="10" s="1"/>
  <c r="C658" i="10"/>
  <c r="E658" i="10" s="1"/>
  <c r="C654" i="10"/>
  <c r="E654" i="10" s="1"/>
  <c r="C620" i="10"/>
  <c r="E620" i="10" s="1"/>
  <c r="C393" i="10"/>
  <c r="E393" i="10" s="1"/>
  <c r="C386" i="10"/>
  <c r="E386" i="10" s="1"/>
  <c r="C362" i="10"/>
  <c r="E362" i="10" s="1"/>
  <c r="C602" i="10"/>
  <c r="E602" i="10" s="1"/>
  <c r="C595" i="10"/>
  <c r="E595" i="10" s="1"/>
  <c r="C588" i="10"/>
  <c r="E588" i="10" s="1"/>
  <c r="C581" i="10"/>
  <c r="E581" i="10" s="1"/>
  <c r="C574" i="10"/>
  <c r="E574" i="10" s="1"/>
  <c r="C549" i="10"/>
  <c r="E549" i="10" s="1"/>
  <c r="C519" i="10"/>
  <c r="E519" i="10" s="1"/>
  <c r="C512" i="10"/>
  <c r="E512" i="10" s="1"/>
  <c r="C505" i="10"/>
  <c r="E505" i="10" s="1"/>
  <c r="C496" i="10"/>
  <c r="E496" i="10" s="1"/>
  <c r="C489" i="10"/>
  <c r="E489" i="10" s="1"/>
  <c r="C482" i="10"/>
  <c r="E482" i="10" s="1"/>
  <c r="C459" i="10"/>
  <c r="E459" i="10" s="1"/>
  <c r="C452" i="10"/>
  <c r="E452" i="10" s="1"/>
  <c r="C445" i="10"/>
  <c r="E445" i="10" s="1"/>
  <c r="C423" i="10"/>
  <c r="E423" i="10" s="1"/>
  <c r="C416" i="10"/>
  <c r="E416" i="10" s="1"/>
  <c r="C328" i="10"/>
  <c r="E328" i="10" s="1"/>
  <c r="C321" i="10"/>
  <c r="E321" i="10" s="1"/>
  <c r="C314" i="10"/>
  <c r="E314" i="10" s="1"/>
  <c r="C263" i="10"/>
  <c r="E263" i="10" s="1"/>
  <c r="C256" i="10"/>
  <c r="E256" i="10" s="1"/>
  <c r="C249" i="10"/>
  <c r="E249" i="10" s="1"/>
  <c r="C240" i="10"/>
  <c r="E240" i="10" s="1"/>
  <c r="C233" i="10"/>
  <c r="E233" i="10" s="1"/>
  <c r="C109" i="10"/>
  <c r="E109" i="10" s="1"/>
  <c r="C92" i="10"/>
  <c r="E92" i="10" s="1"/>
  <c r="C90" i="10"/>
  <c r="E90" i="10" s="1"/>
  <c r="C83" i="10"/>
  <c r="E83" i="10" s="1"/>
  <c r="C16" i="10"/>
  <c r="E16" i="10" s="1"/>
  <c r="C28" i="7"/>
  <c r="C29" i="2"/>
  <c r="C22" i="7"/>
  <c r="C14" i="7"/>
  <c r="H92" i="10" l="1"/>
  <c r="J92" i="10"/>
  <c r="H321" i="10"/>
  <c r="J321" i="10"/>
  <c r="H489" i="10"/>
  <c r="J489" i="10"/>
  <c r="J386" i="10"/>
  <c r="H386" i="10"/>
  <c r="H430" i="10"/>
  <c r="J430" i="10"/>
  <c r="H109" i="10"/>
  <c r="J109" i="10"/>
  <c r="J328" i="10"/>
  <c r="H328" i="10"/>
  <c r="J452" i="10"/>
  <c r="H452" i="10"/>
  <c r="J549" i="10"/>
  <c r="H549" i="10"/>
  <c r="H393" i="10"/>
  <c r="J393" i="10"/>
  <c r="J475" i="10"/>
  <c r="H475" i="10"/>
  <c r="H233" i="10"/>
  <c r="J233" i="10"/>
  <c r="J574" i="10"/>
  <c r="H574" i="10"/>
  <c r="H526" i="10"/>
  <c r="J526" i="10"/>
  <c r="H249" i="10"/>
  <c r="J249" i="10"/>
  <c r="H445" i="10"/>
  <c r="J445" i="10"/>
  <c r="H519" i="10"/>
  <c r="J519" i="10"/>
  <c r="H588" i="10"/>
  <c r="J588" i="10"/>
  <c r="J658" i="10"/>
  <c r="H658" i="10"/>
  <c r="J617" i="10"/>
  <c r="H617" i="10"/>
  <c r="H365" i="10"/>
  <c r="J365" i="10"/>
  <c r="H16" i="10"/>
  <c r="J16" i="10"/>
  <c r="J256" i="10"/>
  <c r="H256" i="10"/>
  <c r="H496" i="10"/>
  <c r="J496" i="10"/>
  <c r="H595" i="10"/>
  <c r="J595" i="10"/>
  <c r="H400" i="10"/>
  <c r="J400" i="10"/>
  <c r="J134" i="10"/>
  <c r="H134" i="10"/>
  <c r="J560" i="10"/>
  <c r="H560" i="10"/>
  <c r="H83" i="10"/>
  <c r="J83" i="10"/>
  <c r="H263" i="10"/>
  <c r="J263" i="10"/>
  <c r="H416" i="10"/>
  <c r="J416" i="10"/>
  <c r="H459" i="10"/>
  <c r="J459" i="10"/>
  <c r="H505" i="10"/>
  <c r="J505" i="10"/>
  <c r="J602" i="10"/>
  <c r="H602" i="10"/>
  <c r="H620" i="10"/>
  <c r="J620" i="10"/>
  <c r="J20" i="10"/>
  <c r="H20" i="10"/>
  <c r="J194" i="10"/>
  <c r="H194" i="10"/>
  <c r="J90" i="10"/>
  <c r="H90" i="10"/>
  <c r="J240" i="10"/>
  <c r="H240" i="10"/>
  <c r="J314" i="10"/>
  <c r="H314" i="10"/>
  <c r="J423" i="10"/>
  <c r="H423" i="10"/>
  <c r="J482" i="10"/>
  <c r="H482" i="10"/>
  <c r="H512" i="10"/>
  <c r="J512" i="10"/>
  <c r="H581" i="10"/>
  <c r="J581" i="10"/>
  <c r="H362" i="10"/>
  <c r="J362" i="10"/>
  <c r="H654" i="10"/>
  <c r="J654" i="10"/>
  <c r="J345" i="10"/>
  <c r="H345" i="10"/>
  <c r="H98" i="10"/>
  <c r="J98" i="10"/>
  <c r="H331" i="10"/>
  <c r="J331" i="10"/>
  <c r="C643" i="10"/>
  <c r="E643" i="10" s="1"/>
  <c r="C27" i="7"/>
  <c r="J28" i="7"/>
  <c r="H28" i="7"/>
  <c r="C21" i="7"/>
  <c r="J22" i="7"/>
  <c r="H22" i="7"/>
  <c r="J14" i="7"/>
  <c r="H14" i="7"/>
  <c r="C248" i="10"/>
  <c r="E248" i="10" s="1"/>
  <c r="C313" i="10"/>
  <c r="E313" i="10" s="1"/>
  <c r="C422" i="10"/>
  <c r="E422" i="10" s="1"/>
  <c r="C481" i="10"/>
  <c r="E481" i="10" s="1"/>
  <c r="C511" i="10"/>
  <c r="E511" i="10" s="1"/>
  <c r="C556" i="10"/>
  <c r="E556" i="10" s="1"/>
  <c r="C594" i="10"/>
  <c r="E594" i="10" s="1"/>
  <c r="C392" i="10"/>
  <c r="E392" i="10" s="1"/>
  <c r="C399" i="10"/>
  <c r="E399" i="10" s="1"/>
  <c r="C474" i="10"/>
  <c r="E474" i="10" s="1"/>
  <c r="C616" i="10"/>
  <c r="E616" i="10" s="1"/>
  <c r="C255" i="10"/>
  <c r="E255" i="10" s="1"/>
  <c r="C320" i="10"/>
  <c r="E320" i="10" s="1"/>
  <c r="C444" i="10"/>
  <c r="E444" i="10" s="1"/>
  <c r="C518" i="10"/>
  <c r="E518" i="10" s="1"/>
  <c r="C573" i="10"/>
  <c r="E573" i="10" s="1"/>
  <c r="C601" i="10"/>
  <c r="E601" i="10" s="1"/>
  <c r="C525" i="10"/>
  <c r="E525" i="10" s="1"/>
  <c r="C133" i="10"/>
  <c r="E133" i="10" s="1"/>
  <c r="C232" i="10"/>
  <c r="E232" i="10" s="1"/>
  <c r="C262" i="10"/>
  <c r="E262" i="10" s="1"/>
  <c r="C327" i="10"/>
  <c r="E327" i="10" s="1"/>
  <c r="C451" i="10"/>
  <c r="E451" i="10" s="1"/>
  <c r="C495" i="10"/>
  <c r="E495" i="10" s="1"/>
  <c r="C580" i="10"/>
  <c r="E580" i="10" s="1"/>
  <c r="C361" i="10"/>
  <c r="E361" i="10" s="1"/>
  <c r="C344" i="10"/>
  <c r="E344" i="10" s="1"/>
  <c r="C97" i="10"/>
  <c r="E97" i="10" s="1"/>
  <c r="C193" i="10"/>
  <c r="E193" i="10" s="1"/>
  <c r="C239" i="10"/>
  <c r="E239" i="10" s="1"/>
  <c r="C458" i="10"/>
  <c r="E458" i="10" s="1"/>
  <c r="C504" i="10"/>
  <c r="E504" i="10" s="1"/>
  <c r="C548" i="10"/>
  <c r="E548" i="10" s="1"/>
  <c r="C587" i="10"/>
  <c r="E587" i="10" s="1"/>
  <c r="C385" i="10"/>
  <c r="E385" i="10" s="1"/>
  <c r="C429" i="10"/>
  <c r="E429" i="10" s="1"/>
  <c r="C608" i="10"/>
  <c r="E608" i="10" s="1"/>
  <c r="C415" i="10"/>
  <c r="E415" i="10" s="1"/>
  <c r="C10" i="10"/>
  <c r="E10" i="10" s="1"/>
  <c r="C9" i="2"/>
  <c r="C8" i="2" s="1"/>
  <c r="C488" i="10"/>
  <c r="E488" i="10" s="1"/>
  <c r="C13" i="7"/>
  <c r="C78" i="10"/>
  <c r="E78" i="10" s="1"/>
  <c r="C28" i="5"/>
  <c r="C619" i="10"/>
  <c r="E619" i="10" s="1"/>
  <c r="C8" i="5"/>
  <c r="H619" i="10" l="1"/>
  <c r="J619" i="10"/>
  <c r="H608" i="10"/>
  <c r="J608" i="10"/>
  <c r="J193" i="10"/>
  <c r="H193" i="10"/>
  <c r="J262" i="10"/>
  <c r="H262" i="10"/>
  <c r="H320" i="10"/>
  <c r="J320" i="10"/>
  <c r="H511" i="10"/>
  <c r="J511" i="10"/>
  <c r="J429" i="10"/>
  <c r="H429" i="10"/>
  <c r="H97" i="10"/>
  <c r="J97" i="10"/>
  <c r="J495" i="10"/>
  <c r="H495" i="10"/>
  <c r="J573" i="10"/>
  <c r="H573" i="10"/>
  <c r="J255" i="10"/>
  <c r="H255" i="10"/>
  <c r="J481" i="10"/>
  <c r="H481" i="10"/>
  <c r="H385" i="10"/>
  <c r="J385" i="10"/>
  <c r="J451" i="10"/>
  <c r="H451" i="10"/>
  <c r="J518" i="10"/>
  <c r="H518" i="10"/>
  <c r="J616" i="10"/>
  <c r="H616" i="10"/>
  <c r="H594" i="10"/>
  <c r="J594" i="10"/>
  <c r="H422" i="10"/>
  <c r="J422" i="10"/>
  <c r="H488" i="10"/>
  <c r="H487" i="10"/>
  <c r="J488" i="10"/>
  <c r="H548" i="10"/>
  <c r="J548" i="10"/>
  <c r="H580" i="10"/>
  <c r="J580" i="10"/>
  <c r="J601" i="10"/>
  <c r="H601" i="10"/>
  <c r="J399" i="10"/>
  <c r="H399" i="10"/>
  <c r="H248" i="10"/>
  <c r="J248" i="10"/>
  <c r="H504" i="10"/>
  <c r="J504" i="10"/>
  <c r="J232" i="10"/>
  <c r="H232" i="10"/>
  <c r="H392" i="10"/>
  <c r="J392" i="10"/>
  <c r="C640" i="10"/>
  <c r="E640" i="10" s="1"/>
  <c r="H643" i="10"/>
  <c r="J643" i="10"/>
  <c r="J78" i="10"/>
  <c r="H78" i="10"/>
  <c r="J10" i="10"/>
  <c r="H10" i="10"/>
  <c r="H458" i="10"/>
  <c r="J458" i="10"/>
  <c r="H344" i="10"/>
  <c r="J344" i="10"/>
  <c r="J133" i="10"/>
  <c r="H133" i="10"/>
  <c r="H415" i="10"/>
  <c r="J415" i="10"/>
  <c r="J587" i="10"/>
  <c r="H587" i="10"/>
  <c r="J239" i="10"/>
  <c r="H239" i="10"/>
  <c r="H361" i="10"/>
  <c r="J361" i="10"/>
  <c r="J327" i="10"/>
  <c r="H327" i="10"/>
  <c r="H525" i="10"/>
  <c r="J525" i="10"/>
  <c r="H444" i="10"/>
  <c r="J444" i="10"/>
  <c r="H474" i="10"/>
  <c r="J474" i="10"/>
  <c r="H556" i="10"/>
  <c r="J556" i="10"/>
  <c r="J313" i="10"/>
  <c r="H313" i="10"/>
  <c r="C25" i="7"/>
  <c r="J27" i="7"/>
  <c r="H27" i="7"/>
  <c r="C19" i="7"/>
  <c r="C17" i="7" s="1"/>
  <c r="C8" i="7" s="1"/>
  <c r="J21" i="7"/>
  <c r="H21" i="7"/>
  <c r="C11" i="7"/>
  <c r="H13" i="7"/>
  <c r="J13" i="7"/>
  <c r="C7" i="5"/>
  <c r="C487" i="10"/>
  <c r="C547" i="10"/>
  <c r="E547" i="10" s="1"/>
  <c r="C192" i="10"/>
  <c r="E192" i="10" s="1"/>
  <c r="C450" i="10"/>
  <c r="E450" i="10" s="1"/>
  <c r="C600" i="10"/>
  <c r="E600" i="10" s="1"/>
  <c r="C473" i="10"/>
  <c r="E473" i="10" s="1"/>
  <c r="C555" i="10"/>
  <c r="E555" i="10" s="1"/>
  <c r="C312" i="10"/>
  <c r="E312" i="10" s="1"/>
  <c r="C108" i="10"/>
  <c r="E108" i="10" s="1"/>
  <c r="C428" i="10"/>
  <c r="E428" i="10" s="1"/>
  <c r="C586" i="10"/>
  <c r="E586" i="10" s="1"/>
  <c r="C494" i="10"/>
  <c r="E494" i="10" s="1"/>
  <c r="C231" i="10"/>
  <c r="E231" i="10" s="1"/>
  <c r="C254" i="10"/>
  <c r="E254" i="10" s="1"/>
  <c r="C615" i="10"/>
  <c r="E615" i="10" s="1"/>
  <c r="C593" i="10"/>
  <c r="E593" i="10" s="1"/>
  <c r="C421" i="10"/>
  <c r="E421" i="10" s="1"/>
  <c r="C524" i="10"/>
  <c r="E524" i="10" s="1"/>
  <c r="C31" i="10"/>
  <c r="E31" i="10" s="1"/>
  <c r="C9" i="10"/>
  <c r="E9" i="10" s="1"/>
  <c r="C607" i="10"/>
  <c r="E607" i="10" s="1"/>
  <c r="C384" i="10"/>
  <c r="E384" i="10" s="1"/>
  <c r="C457" i="10"/>
  <c r="E457" i="10" s="1"/>
  <c r="C238" i="10"/>
  <c r="E238" i="10" s="1"/>
  <c r="C343" i="10"/>
  <c r="E343" i="10" s="1"/>
  <c r="C261" i="10"/>
  <c r="E261" i="10" s="1"/>
  <c r="C132" i="10"/>
  <c r="E132" i="10" s="1"/>
  <c r="C517" i="10"/>
  <c r="E517" i="10" s="1"/>
  <c r="C319" i="10"/>
  <c r="E319" i="10" s="1"/>
  <c r="C391" i="10"/>
  <c r="E391" i="10" s="1"/>
  <c r="C480" i="10"/>
  <c r="E480" i="10" s="1"/>
  <c r="C360" i="10"/>
  <c r="E360" i="10" s="1"/>
  <c r="C414" i="10"/>
  <c r="E414" i="10" s="1"/>
  <c r="C503" i="10"/>
  <c r="E503" i="10" s="1"/>
  <c r="C94" i="10"/>
  <c r="E94" i="10" s="1"/>
  <c r="C579" i="10"/>
  <c r="E579" i="10" s="1"/>
  <c r="C326" i="10"/>
  <c r="E326" i="10" s="1"/>
  <c r="C572" i="10"/>
  <c r="E572" i="10" s="1"/>
  <c r="C443" i="10"/>
  <c r="E443" i="10" s="1"/>
  <c r="C398" i="10"/>
  <c r="E398" i="10" s="1"/>
  <c r="C510" i="10"/>
  <c r="E510" i="10" s="1"/>
  <c r="C247" i="10"/>
  <c r="E247" i="10" s="1"/>
  <c r="J487" i="10" l="1"/>
  <c r="E487" i="10"/>
  <c r="J572" i="10"/>
  <c r="H572" i="10"/>
  <c r="H391" i="10"/>
  <c r="J391" i="10"/>
  <c r="H384" i="10"/>
  <c r="J384" i="10"/>
  <c r="J254" i="10"/>
  <c r="H254" i="10"/>
  <c r="H473" i="10"/>
  <c r="J473" i="10"/>
  <c r="C638" i="10"/>
  <c r="E638" i="10" s="1"/>
  <c r="J640" i="10"/>
  <c r="H640" i="10"/>
  <c r="H510" i="10"/>
  <c r="J510" i="10"/>
  <c r="H414" i="10"/>
  <c r="J414" i="10"/>
  <c r="H343" i="10"/>
  <c r="J343" i="10"/>
  <c r="J421" i="10"/>
  <c r="H421" i="10"/>
  <c r="C105" i="10"/>
  <c r="E105" i="10" s="1"/>
  <c r="J108" i="10"/>
  <c r="H108" i="10"/>
  <c r="H600" i="10"/>
  <c r="J600" i="10"/>
  <c r="H579" i="10"/>
  <c r="J579" i="10"/>
  <c r="J9" i="10"/>
  <c r="H9" i="10"/>
  <c r="J494" i="10"/>
  <c r="H494" i="10"/>
  <c r="J312" i="10"/>
  <c r="H312" i="10"/>
  <c r="H450" i="10"/>
  <c r="J450" i="10"/>
  <c r="J247" i="10"/>
  <c r="H247" i="10"/>
  <c r="J503" i="10"/>
  <c r="H503" i="10"/>
  <c r="H261" i="10"/>
  <c r="J261" i="10"/>
  <c r="H524" i="10"/>
  <c r="J524" i="10"/>
  <c r="J428" i="10"/>
  <c r="H428" i="10"/>
  <c r="J547" i="10"/>
  <c r="H547" i="10"/>
  <c r="J326" i="10"/>
  <c r="H326" i="10"/>
  <c r="H319" i="10"/>
  <c r="J319" i="10"/>
  <c r="H607" i="10"/>
  <c r="J607" i="10"/>
  <c r="H231" i="10"/>
  <c r="J231" i="10"/>
  <c r="J398" i="10"/>
  <c r="H398" i="10"/>
  <c r="H360" i="10"/>
  <c r="J360" i="10"/>
  <c r="H517" i="10"/>
  <c r="J517" i="10"/>
  <c r="J238" i="10"/>
  <c r="H238" i="10"/>
  <c r="H593" i="10"/>
  <c r="J593" i="10"/>
  <c r="H443" i="10"/>
  <c r="J443" i="10"/>
  <c r="H94" i="10"/>
  <c r="J94" i="10"/>
  <c r="J480" i="10"/>
  <c r="H480" i="10"/>
  <c r="J132" i="10"/>
  <c r="H132" i="10"/>
  <c r="J457" i="10"/>
  <c r="H457" i="10"/>
  <c r="H31" i="10"/>
  <c r="J31" i="10"/>
  <c r="J615" i="10"/>
  <c r="H615" i="10"/>
  <c r="J586" i="10"/>
  <c r="H586" i="10"/>
  <c r="H555" i="10"/>
  <c r="J555" i="10"/>
  <c r="J192" i="10"/>
  <c r="H192" i="10"/>
  <c r="J25" i="7"/>
  <c r="H25" i="7"/>
  <c r="J19" i="7"/>
  <c r="H19" i="7"/>
  <c r="C9" i="7"/>
  <c r="J11" i="7"/>
  <c r="H11" i="7"/>
  <c r="C395" i="10"/>
  <c r="E395" i="10" s="1"/>
  <c r="C576" i="10"/>
  <c r="E576" i="10" s="1"/>
  <c r="C500" i="10"/>
  <c r="E500" i="10" s="1"/>
  <c r="C357" i="10"/>
  <c r="E357" i="10" s="1"/>
  <c r="C316" i="10"/>
  <c r="E316" i="10" s="1"/>
  <c r="C381" i="10"/>
  <c r="E381" i="10" s="1"/>
  <c r="C251" i="10"/>
  <c r="E251" i="10" s="1"/>
  <c r="C491" i="10"/>
  <c r="E491" i="10" s="1"/>
  <c r="C425" i="10"/>
  <c r="E425" i="10" s="1"/>
  <c r="C552" i="10"/>
  <c r="E552" i="10" s="1"/>
  <c r="C447" i="10"/>
  <c r="E447" i="10" s="1"/>
  <c r="C544" i="10"/>
  <c r="E544" i="10" s="1"/>
  <c r="C484" i="10"/>
  <c r="E484" i="10" s="1"/>
  <c r="C507" i="10"/>
  <c r="E507" i="10" s="1"/>
  <c r="C323" i="10"/>
  <c r="E323" i="10" s="1"/>
  <c r="C388" i="10"/>
  <c r="E388" i="10" s="1"/>
  <c r="C258" i="10"/>
  <c r="E258" i="10" s="1"/>
  <c r="C454" i="10"/>
  <c r="E454" i="10" s="1"/>
  <c r="C30" i="10"/>
  <c r="E30" i="10" s="1"/>
  <c r="C612" i="10"/>
  <c r="E612" i="10" s="1"/>
  <c r="C228" i="10"/>
  <c r="E228" i="10" s="1"/>
  <c r="E218" i="10" s="1"/>
  <c r="C583" i="10"/>
  <c r="E583" i="10" s="1"/>
  <c r="C309" i="10"/>
  <c r="E309" i="10" s="1"/>
  <c r="C597" i="10"/>
  <c r="E597" i="10" s="1"/>
  <c r="C189" i="10"/>
  <c r="C244" i="10"/>
  <c r="E244" i="10" s="1"/>
  <c r="C569" i="10"/>
  <c r="E569" i="10" s="1"/>
  <c r="C477" i="10"/>
  <c r="E477" i="10" s="1"/>
  <c r="C129" i="10"/>
  <c r="C235" i="10"/>
  <c r="E235" i="10" s="1"/>
  <c r="C6" i="10"/>
  <c r="E6" i="10" s="1"/>
  <c r="C521" i="10"/>
  <c r="E521" i="10" s="1"/>
  <c r="C590" i="10"/>
  <c r="E590" i="10" s="1"/>
  <c r="C440" i="10"/>
  <c r="E440" i="10" s="1"/>
  <c r="C411" i="10"/>
  <c r="E411" i="10" s="1"/>
  <c r="C514" i="10"/>
  <c r="E514" i="10" s="1"/>
  <c r="C340" i="10"/>
  <c r="E340" i="10" s="1"/>
  <c r="C604" i="10"/>
  <c r="E604" i="10" s="1"/>
  <c r="C418" i="10"/>
  <c r="E418" i="10" s="1"/>
  <c r="C470" i="10"/>
  <c r="E470" i="10" s="1"/>
  <c r="E129" i="10" l="1"/>
  <c r="C121" i="10"/>
  <c r="E121" i="10" s="1"/>
  <c r="C188" i="10"/>
  <c r="E188" i="10" s="1"/>
  <c r="E189" i="10"/>
  <c r="H411" i="10"/>
  <c r="J411" i="10"/>
  <c r="H569" i="10"/>
  <c r="J569" i="10"/>
  <c r="H30" i="10"/>
  <c r="J30" i="10"/>
  <c r="J447" i="10"/>
  <c r="H447" i="10"/>
  <c r="H500" i="10"/>
  <c r="J500" i="10"/>
  <c r="J440" i="10"/>
  <c r="H440" i="10"/>
  <c r="H244" i="10"/>
  <c r="J244" i="10"/>
  <c r="H454" i="10"/>
  <c r="J454" i="10"/>
  <c r="J552" i="10"/>
  <c r="H552" i="10"/>
  <c r="J576" i="10"/>
  <c r="H576" i="10"/>
  <c r="H638" i="10"/>
  <c r="J638" i="10"/>
  <c r="J189" i="10"/>
  <c r="H189" i="10"/>
  <c r="H425" i="10"/>
  <c r="J425" i="10"/>
  <c r="H395" i="10"/>
  <c r="J395" i="10"/>
  <c r="H105" i="10"/>
  <c r="J105" i="10"/>
  <c r="J418" i="10"/>
  <c r="H418" i="10"/>
  <c r="J6" i="10"/>
  <c r="H6" i="10"/>
  <c r="H309" i="10"/>
  <c r="J309" i="10"/>
  <c r="H323" i="10"/>
  <c r="J323" i="10"/>
  <c r="H251" i="10"/>
  <c r="J251" i="10"/>
  <c r="H604" i="10"/>
  <c r="J604" i="10"/>
  <c r="J235" i="10"/>
  <c r="H235" i="10"/>
  <c r="J583" i="10"/>
  <c r="H583" i="10"/>
  <c r="J507" i="10"/>
  <c r="H507" i="10"/>
  <c r="J381" i="10"/>
  <c r="H381" i="10"/>
  <c r="C330" i="10"/>
  <c r="E330" i="10" s="1"/>
  <c r="H340" i="10"/>
  <c r="J340" i="10"/>
  <c r="J590" i="10"/>
  <c r="H590" i="10"/>
  <c r="J129" i="10"/>
  <c r="H129" i="10"/>
  <c r="J228" i="10"/>
  <c r="H228" i="10"/>
  <c r="H258" i="10"/>
  <c r="J258" i="10"/>
  <c r="H484" i="10"/>
  <c r="J484" i="10"/>
  <c r="J316" i="10"/>
  <c r="H316" i="10"/>
  <c r="H470" i="10"/>
  <c r="J470" i="10"/>
  <c r="J514" i="10"/>
  <c r="H514" i="10"/>
  <c r="H521" i="10"/>
  <c r="J521" i="10"/>
  <c r="J477" i="10"/>
  <c r="H477" i="10"/>
  <c r="J597" i="10"/>
  <c r="H597" i="10"/>
  <c r="H612" i="10"/>
  <c r="J612" i="10"/>
  <c r="H388" i="10"/>
  <c r="J388" i="10"/>
  <c r="H544" i="10"/>
  <c r="J544" i="10"/>
  <c r="H491" i="10"/>
  <c r="J491" i="10"/>
  <c r="H357" i="10"/>
  <c r="J357" i="10"/>
  <c r="C499" i="10"/>
  <c r="E499" i="10" s="1"/>
  <c r="E243" i="10"/>
  <c r="C355" i="10"/>
  <c r="E355" i="10" s="1"/>
  <c r="C439" i="10"/>
  <c r="E439" i="10" s="1"/>
  <c r="C218" i="10"/>
  <c r="C410" i="10"/>
  <c r="E410" i="10" s="1"/>
  <c r="J17" i="7"/>
  <c r="H17" i="7"/>
  <c r="J9" i="7"/>
  <c r="H9" i="7"/>
  <c r="C543" i="10"/>
  <c r="E543" i="10" s="1"/>
  <c r="C568" i="10"/>
  <c r="E568" i="10" s="1"/>
  <c r="C308" i="10"/>
  <c r="E308" i="10" s="1"/>
  <c r="C27" i="10"/>
  <c r="E27" i="10" s="1"/>
  <c r="C469" i="10"/>
  <c r="E469" i="10" s="1"/>
  <c r="C551" i="10"/>
  <c r="E551" i="10" s="1"/>
  <c r="C637" i="10"/>
  <c r="E637" i="10" s="1"/>
  <c r="H637" i="10" l="1"/>
  <c r="J637" i="10"/>
  <c r="H218" i="10"/>
  <c r="J218" i="10"/>
  <c r="J551" i="10"/>
  <c r="H551" i="10"/>
  <c r="J439" i="10"/>
  <c r="H439" i="10"/>
  <c r="H188" i="10"/>
  <c r="J188" i="10"/>
  <c r="J543" i="10"/>
  <c r="H543" i="10"/>
  <c r="H308" i="10"/>
  <c r="J308" i="10"/>
  <c r="J499" i="10"/>
  <c r="H499" i="10"/>
  <c r="H330" i="10"/>
  <c r="J330" i="10"/>
  <c r="J568" i="10"/>
  <c r="H568" i="10"/>
  <c r="J469" i="10"/>
  <c r="H469" i="10"/>
  <c r="H355" i="10"/>
  <c r="J355" i="10"/>
  <c r="C5" i="10"/>
  <c r="J27" i="10"/>
  <c r="H27" i="10"/>
  <c r="H410" i="10"/>
  <c r="J410" i="10"/>
  <c r="H243" i="10"/>
  <c r="J243" i="10"/>
  <c r="J121" i="10"/>
  <c r="H121" i="10"/>
  <c r="C7" i="7"/>
  <c r="J8" i="7"/>
  <c r="H8" i="7"/>
  <c r="C4" i="10" l="1"/>
  <c r="E4" i="10" s="1"/>
  <c r="E5" i="10"/>
  <c r="J5" i="10"/>
  <c r="H5" i="10"/>
  <c r="J7" i="7"/>
  <c r="H7" i="7"/>
  <c r="C3" i="10" l="1"/>
  <c r="E3" i="10" s="1"/>
  <c r="H4" i="10"/>
  <c r="J4" i="10"/>
  <c r="H3" i="10"/>
  <c r="J3" i="10" l="1"/>
</calcChain>
</file>

<file path=xl/sharedStrings.xml><?xml version="1.0" encoding="utf-8"?>
<sst xmlns="http://schemas.openxmlformats.org/spreadsheetml/2006/main" count="1061" uniqueCount="483">
  <si>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</si>
  <si>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</si>
  <si>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</si>
  <si>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</si>
  <si>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</si>
  <si>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</si>
  <si>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</si>
  <si>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</si>
  <si>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</si>
  <si>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</si>
  <si>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</si>
  <si>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</si>
  <si>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</si>
  <si>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</si>
  <si>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</si>
  <si>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</si>
  <si>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</si>
  <si>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</si>
  <si>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</si>
  <si>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</si>
  <si>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</si>
  <si>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</si>
  <si>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</si>
  <si>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</si>
  <si>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</si>
  <si>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</si>
  <si>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</si>
  <si>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</si>
  <si>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</si>
  <si>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</si>
  <si>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</si>
  <si>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</si>
  <si>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</si>
  <si>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</si>
  <si>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</si>
  <si>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</si>
  <si>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</si>
  <si>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</si>
  <si>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</si>
  <si>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</si>
  <si>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</si>
  <si>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</si>
  <si>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</si>
  <si>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</si>
  <si>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</si>
  <si>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</si>
  <si>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</si>
  <si>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</si>
  <si>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</si>
  <si>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</si>
  <si>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</si>
  <si>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</si>
  <si>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</si>
  <si>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</si>
  <si>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</si>
  <si>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</si>
  <si>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</si>
  <si>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</si>
  <si>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</si>
  <si>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</si>
  <si>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</si>
  <si>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</si>
  <si>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</si>
  <si>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</si>
  <si>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</si>
  <si>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</si>
  <si>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</si>
  <si>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</si>
  <si>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</si>
  <si>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</si>
  <si>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</si>
  <si>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</si>
  <si>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</si>
  <si>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</si>
  <si>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</si>
  <si>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</si>
  <si>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</si>
  <si>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</si>
  <si>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</si>
  <si>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</si>
  <si>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</si>
  <si>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</si>
  <si>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</si>
  <si>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</si>
  <si>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</si>
  <si>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</si>
  <si>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</si>
  <si>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</si>
  <si>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</si>
  <si>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</si>
  <si>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</si>
  <si>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</si>
  <si>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</si>
  <si>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</si>
  <si>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</si>
  <si>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</si>
  <si>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</si>
  <si>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</si>
  <si>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</si>
  <si>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</si>
  <si>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</si>
  <si>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</si>
  <si>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</si>
  <si>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</si>
  <si>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</si>
  <si>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</si>
  <si>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</si>
  <si>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</si>
  <si>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</si>
  <si>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</si>
  <si>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</si>
  <si>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</si>
  <si>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</si>
  <si>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</si>
  <si>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</si>
  <si>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</si>
  <si>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</si>
  <si>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</si>
  <si>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</si>
  <si>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</si>
  <si>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</si>
  <si>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</si>
  <si>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</si>
  <si>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</si>
  <si>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</si>
  <si>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</si>
  <si>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</si>
  <si>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</si>
  <si>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</si>
  <si>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</si>
  <si>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</si>
  <si>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</si>
  <si>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</si>
  <si>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</si>
  <si>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</si>
  <si>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</si>
  <si>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</si>
  <si>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</si>
  <si>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</si>
  <si>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</si>
  <si>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</si>
  <si>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</si>
  <si>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</si>
  <si>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</si>
  <si>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</si>
  <si>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</si>
  <si>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</si>
  <si>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</si>
  <si>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</si>
  <si>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</si>
  <si>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</si>
  <si>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</si>
  <si>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</si>
  <si>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</si>
  <si>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</si>
  <si>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Sufinanciranje kamata</t>
  </si>
  <si>
    <t>Naknade građanima i kućanstvima na temelju osiguranja i druge naknade</t>
  </si>
  <si>
    <t>Održavanje zgrada za redovno korištenje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</si>
  <si>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</si>
  <si>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</si>
  <si>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</si>
  <si>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</si>
  <si>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</si>
  <si>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</si>
  <si>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</si>
  <si>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</si>
  <si>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</si>
  <si>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</si>
  <si>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</si>
  <si>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</si>
  <si>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</si>
  <si>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</si>
  <si>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</si>
  <si>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</si>
  <si>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</si>
  <si>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</si>
  <si>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</si>
  <si>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</si>
  <si>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</si>
  <si>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</si>
  <si>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</si>
  <si>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</si>
  <si>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</si>
  <si>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</si>
  <si>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</si>
  <si>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</si>
  <si>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</si>
  <si>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</si>
  <si>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</si>
  <si>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</si>
  <si>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</si>
  <si>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</si>
  <si>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</si>
  <si>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</si>
  <si>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</si>
  <si>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</si>
  <si>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</si>
  <si>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</si>
  <si>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</si>
  <si>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</si>
  <si>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</si>
  <si>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</si>
  <si>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</si>
  <si>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</si>
  <si>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</si>
  <si>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</si>
  <si>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</si>
  <si>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</si>
  <si>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</si>
  <si>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</si>
  <si>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</si>
  <si>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</si>
  <si>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</si>
  <si>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</si>
  <si>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</si>
  <si>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</si>
  <si>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</si>
  <si>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</si>
  <si>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</si>
  <si>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</si>
  <si>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</si>
  <si>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</si>
  <si>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</si>
  <si>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</si>
  <si>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</si>
  <si>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</si>
  <si>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</si>
  <si>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</si>
  <si>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</si>
  <si>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</si>
  <si>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</si>
  <si>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</si>
  <si>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</si>
  <si>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</si>
  <si>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</si>
  <si>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</si>
  <si>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</si>
  <si>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</si>
  <si>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</si>
  <si>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</si>
  <si>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</si>
  <si>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</si>
  <si>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</si>
  <si>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</si>
  <si>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</si>
  <si>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</si>
  <si>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</si>
  <si>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</si>
  <si>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</si>
  <si>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</si>
  <si>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</si>
  <si>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</si>
  <si>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</si>
  <si>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</si>
  <si>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</si>
  <si>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</si>
  <si>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</si>
  <si>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</si>
  <si>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</si>
  <si>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</si>
  <si>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</si>
  <si>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</si>
  <si>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</si>
  <si>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</si>
  <si>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</si>
  <si>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</si>
  <si>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</si>
  <si>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</si>
  <si>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</si>
  <si>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</si>
  <si>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</si>
  <si>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</si>
  <si>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</si>
  <si>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</si>
  <si>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</si>
  <si>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</si>
  <si>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</si>
  <si>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</si>
  <si>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</si>
  <si>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</si>
  <si>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</si>
  <si>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</si>
  <si>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</si>
  <si>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</si>
  <si>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</si>
  <si>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</si>
  <si>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</si>
  <si>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</si>
  <si>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</si>
  <si>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</si>
  <si>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</si>
  <si>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</si>
  <si>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</si>
  <si>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</si>
  <si>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</si>
  <si>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</si>
  <si>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</si>
  <si>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</si>
  <si>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</si>
  <si>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</si>
  <si>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</si>
  <si>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</si>
  <si>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</si>
  <si>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</si>
  <si>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</si>
  <si>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</si>
  <si>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</si>
  <si>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</si>
  <si>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</si>
  <si>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</si>
  <si>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</si>
  <si>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</si>
  <si>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</si>
  <si>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</si>
  <si>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</si>
  <si>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</si>
  <si>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</si>
  <si>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</si>
  <si>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</si>
  <si>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</si>
  <si>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</si>
  <si>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</si>
  <si>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</si>
  <si>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</si>
  <si>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</si>
  <si>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</si>
  <si>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</si>
  <si>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</si>
  <si>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</si>
  <si>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</si>
  <si>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</si>
  <si>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</si>
  <si>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</si>
  <si>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</si>
  <si>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</si>
  <si>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</si>
  <si>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</si>
  <si>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</si>
  <si>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</si>
  <si>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</si>
  <si>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</si>
  <si>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</si>
  <si>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</si>
  <si>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</si>
  <si>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</si>
  <si>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</si>
  <si>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</si>
  <si>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</si>
  <si>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</si>
  <si>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</si>
  <si>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</si>
  <si>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</si>
  <si>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</si>
  <si>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</si>
  <si>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</si>
  <si>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</si>
  <si>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</si>
  <si>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</si>
  <si>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</si>
  <si>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</si>
  <si>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</si>
  <si>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</si>
  <si>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</si>
  <si>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</si>
  <si>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</si>
  <si>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</si>
  <si>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</si>
  <si>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</si>
  <si>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</si>
  <si>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</si>
  <si>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</si>
  <si>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</si>
  <si>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</si>
  <si>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</si>
  <si>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</si>
  <si>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</si>
  <si>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</si>
  <si>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</si>
  <si>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</si>
  <si>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</si>
  <si>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</si>
  <si>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</si>
  <si>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</si>
  <si>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</si>
  <si>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</si>
  <si>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</si>
  <si>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</si>
  <si>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</si>
  <si>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</si>
  <si>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</si>
  <si>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</si>
  <si>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</si>
  <si>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</si>
  <si>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Donacije od pravnih i fizičkih osoba izvan općeg proračuna</t>
  </si>
  <si>
    <t>VRSTA RASHODA / IZDATAKA</t>
  </si>
  <si>
    <t>UKUPNO RASHODI I IZDACI</t>
  </si>
  <si>
    <t>projekcija za 2020.</t>
  </si>
  <si>
    <t xml:space="preserve">                          I PROJEKCIJE PRORAČUNA ZA 2020. I 2021. GOD.                </t>
  </si>
  <si>
    <t>plan za 2019.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</si>
  <si>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</si>
  <si>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>plan                  za 2019.</t>
  </si>
  <si>
    <t xml:space="preserve"> plan za      2019.</t>
  </si>
  <si>
    <t xml:space="preserve"> plan za 2019.</t>
  </si>
  <si>
    <t xml:space="preserve"> projekcije  2020</t>
  </si>
  <si>
    <t>projekcije 2021</t>
  </si>
  <si>
    <t xml:space="preserve"> plan za           2019.</t>
  </si>
  <si>
    <t>PROJEKCIJE PRORAČUNA ZA 2020. i 2021. godinu</t>
  </si>
  <si>
    <t>projekcija za 2021.</t>
  </si>
  <si>
    <t>Ostala nematerijalna imovina-Projekt parka uz crkvu</t>
  </si>
  <si>
    <t>Uređenje pučkih domova-M.Klada</t>
  </si>
  <si>
    <t>Uređenje zgrade u centru Velike Ludine- stara općina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</si>
  <si>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</si>
  <si>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</si>
  <si>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</si>
  <si>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</si>
  <si>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>Duga ulica, Velika Ludina</t>
  </si>
  <si>
    <t>Uređenje groblja (ograda, cesta, staze)</t>
  </si>
  <si>
    <t xml:space="preserve">Aktivnost: K 100801                    </t>
  </si>
  <si>
    <t xml:space="preserve"> Prijamni centar Repušnica</t>
  </si>
  <si>
    <t xml:space="preserve">Aktivnost: A 101304 </t>
  </si>
  <si>
    <t>Sterilizacija i kastracija životinja (sufinanciranje 50%)</t>
  </si>
  <si>
    <t>Kupnja osobnog automobila</t>
  </si>
  <si>
    <t>Rashodi za nabavu neproizvedene dugotrajne imovine</t>
  </si>
  <si>
    <t>Prijevozna sredstva</t>
  </si>
  <si>
    <t>prijevozna sredstva-osobni autombil</t>
  </si>
  <si>
    <t xml:space="preserve"> K 100405 </t>
  </si>
  <si>
    <t>Uređenje pučkih domova-M.Ludina</t>
  </si>
  <si>
    <t>Nadstrešnica za traktor</t>
  </si>
  <si>
    <t>Aktivnost A100807</t>
  </si>
  <si>
    <t>Popravak autobusnih kućica</t>
  </si>
  <si>
    <t>Ostali rashodi za zaposlene-Team building</t>
  </si>
  <si>
    <t>Ostala nematerijalna imovina-Projekt Izmjena javne rasvjete</t>
  </si>
  <si>
    <t xml:space="preserve">Tekuće donacije-kupnja kombi vozila </t>
  </si>
  <si>
    <t>Aktivnost: A 101003</t>
  </si>
  <si>
    <t>Ostale tekuće donacije-uređenje ograde oko škole u Grabričini</t>
  </si>
  <si>
    <t>Ostale tekuće donacije-uređenje krova na školi u K. Selišću</t>
  </si>
  <si>
    <t>Podmirenje troškova logopeda</t>
  </si>
  <si>
    <t>K 101501</t>
  </si>
  <si>
    <t>Nabava kontejnera i spremnika za smeće</t>
  </si>
  <si>
    <t>Prijevoz na posao i s posla</t>
  </si>
  <si>
    <t>Cvjetna ulica , Velika Ludina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</si>
  <si>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</si>
  <si>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</si>
  <si>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</si>
  <si>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</si>
  <si>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</si>
  <si>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</si>
  <si>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</si>
  <si>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 A 101104:   </t>
  </si>
  <si>
    <t xml:space="preserve">Aktivnost A 101106: </t>
  </si>
  <si>
    <t xml:space="preserve">Aktivnost A 101107: </t>
  </si>
  <si>
    <t>Sufinanciranje školskih udžbenika</t>
  </si>
  <si>
    <t>K 101502</t>
  </si>
  <si>
    <t>Nabava Kućišta za spremnike za otpad</t>
  </si>
  <si>
    <t xml:space="preserve">Aktivnost: K 100302  </t>
  </si>
  <si>
    <t>Aktivnost A100805</t>
  </si>
  <si>
    <t xml:space="preserve">Aktivnost A 101204:         </t>
  </si>
  <si>
    <t>,</t>
  </si>
  <si>
    <t xml:space="preserve">     </t>
  </si>
  <si>
    <t xml:space="preserve">35. Statuta Općine Velika Ludina ("Službene novine" Općine Velika Ludina broj  6/09, 7/11, 2/13,  </t>
  </si>
  <si>
    <t xml:space="preserve">6/14, 3/18, i 5/18-pročišćeni tekst)  Općinsko vijeće Općine Velika Ludina na </t>
  </si>
  <si>
    <t>povećanje</t>
  </si>
  <si>
    <t>novi plan I 2019.</t>
  </si>
  <si>
    <t>novi plan I. 2019</t>
  </si>
  <si>
    <t>I. izmjene 2019</t>
  </si>
  <si>
    <t xml:space="preserve">                        I. IZMJENE I DOPUNE PRORAČUNA OPĆINE VELIKA LUDINA ZA 2019. GOD.</t>
  </si>
  <si>
    <t>Kamate na minus po žiro računu</t>
  </si>
  <si>
    <t xml:space="preserve"> K 100604</t>
  </si>
  <si>
    <t>Zagrebačka ulica Velika Ludina-nogostup</t>
  </si>
  <si>
    <t>Vatrogasna oprema i ostali troškovi</t>
  </si>
  <si>
    <t xml:space="preserve"> K 100406</t>
  </si>
  <si>
    <t>Bežićna mreža</t>
  </si>
  <si>
    <t xml:space="preserve">Aktivnost: K 100802                 </t>
  </si>
  <si>
    <t>Kanalizacija Cvjetna ulica</t>
  </si>
  <si>
    <t xml:space="preserve"> Proračun Općine Velika Ludina za 2019. godinu ("Službene novine Općine Velika Ludina" br. 12/18) sastoji se od :</t>
  </si>
  <si>
    <t>Vjekoslav Kamenščak</t>
  </si>
  <si>
    <t xml:space="preserve"> Na temelju članka 39. Zakona o Proračunu ( NN broj 87/08, 136/12 i 15/15) i članka 34. i </t>
  </si>
  <si>
    <t xml:space="preserve">I. Izmjene i dopune Proračuna Općine Velika Ludina za 2019.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</si>
  <si>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snagu osmog dana od dana objave u "Službenim novinama Općine Velika Ludina".</t>
  </si>
  <si>
    <t>Velika Ludina, 13.02.2019.</t>
  </si>
  <si>
    <t xml:space="preserve"> svojoj 21.  sjednici održanoj 13.02.2019.  god.donijelo je</t>
  </si>
  <si>
    <t>400-06/19-01/02</t>
  </si>
  <si>
    <t>2176/19-02-19-3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</si>
</sst>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9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left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11" fillId="0" borderId="12" xfId="0" applyNumberFormat="1" applyFont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3" fontId="21" fillId="24" borderId="12" xfId="0" applyNumberFormat="1" applyFont="1" applyFill="1" applyBorder="1" applyProtection="1"/>
    <xf numFmtId="3" fontId="21" fillId="24" borderId="12" xfId="0" applyNumberFormat="1" applyFont="1" applyFill="1" applyBorder="1" applyAlignment="1" applyProtection="1">
      <alignment horizontal="right"/>
    </xf>
    <xf numFmtId="0" fontId="21" fillId="24" borderId="25" xfId="0" applyFont="1" applyFill="1" applyBorder="1" applyAlignment="1" applyProtection="1">
      <alignment horizontal="left"/>
    </xf>
    <xf numFmtId="0" fontId="21" fillId="24" borderId="26" xfId="0" applyFont="1" applyFill="1" applyBorder="1" applyAlignment="1" applyProtection="1">
      <alignment wrapText="1"/>
    </xf>
    <xf numFmtId="3" fontId="21" fillId="24" borderId="27" xfId="0" applyNumberFormat="1" applyFont="1" applyFill="1" applyBorder="1" applyAlignment="1" applyProtection="1">
      <alignment horizontal="right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3" fontId="12" fillId="0" borderId="27" xfId="0" applyNumberFormat="1" applyFont="1" applyFill="1" applyBorder="1" applyProtection="1">
      <protection locked="0"/>
    </xf>
    <xf numFmtId="0" fontId="4" fillId="9" borderId="28" xfId="0" applyFont="1" applyFill="1" applyBorder="1" applyAlignment="1" applyProtection="1">
      <alignment horizontal="left"/>
    </xf>
    <xf numFmtId="0" fontId="7" fillId="9" borderId="29" xfId="0" applyFont="1" applyFill="1" applyBorder="1" applyAlignment="1" applyProtection="1">
      <alignment wrapText="1"/>
    </xf>
    <xf numFmtId="3" fontId="11" fillId="9" borderId="30" xfId="0" applyNumberFormat="1" applyFont="1" applyFill="1" applyBorder="1" applyProtection="1"/>
    <xf numFmtId="0" fontId="7" fillId="9" borderId="31" xfId="0" applyFont="1" applyFill="1" applyBorder="1" applyAlignment="1" applyProtection="1">
      <alignment horizontal="left" wrapText="1"/>
    </xf>
    <xf numFmtId="0" fontId="7" fillId="10" borderId="31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4" xfId="0" applyFont="1" applyFill="1" applyBorder="1" applyAlignment="1" applyProtection="1">
      <alignment horizontal="left"/>
    </xf>
    <xf numFmtId="0" fontId="27" fillId="10" borderId="32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4" xfId="0" applyFont="1" applyFill="1" applyBorder="1" applyAlignment="1" applyProtection="1">
      <alignment horizontal="left" wrapText="1"/>
    </xf>
    <xf numFmtId="0" fontId="25" fillId="10" borderId="32" xfId="0" applyFont="1" applyFill="1" applyBorder="1" applyAlignment="1" applyProtection="1">
      <alignment horizontal="left" wrapText="1"/>
    </xf>
    <xf numFmtId="0" fontId="27" fillId="2" borderId="32" xfId="0" applyFont="1" applyFill="1" applyBorder="1" applyAlignment="1" applyProtection="1">
      <alignment horizontal="left"/>
    </xf>
    <xf numFmtId="0" fontId="27" fillId="13" borderId="32" xfId="0" applyFont="1" applyFill="1" applyBorder="1" applyAlignment="1" applyProtection="1">
      <alignment horizontal="left"/>
    </xf>
    <xf numFmtId="0" fontId="27" fillId="8" borderId="32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3" xfId="0" applyFont="1" applyFill="1" applyBorder="1" applyAlignment="1" applyProtection="1">
      <alignment horizontal="left"/>
    </xf>
    <xf numFmtId="0" fontId="25" fillId="7" borderId="33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32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31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3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4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33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31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33" xfId="0" applyFont="1" applyFill="1" applyBorder="1" applyAlignment="1" applyProtection="1">
      <alignment horizontal="left"/>
    </xf>
    <xf numFmtId="0" fontId="29" fillId="9" borderId="34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9" fillId="2" borderId="33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33" xfId="0" applyFont="1" applyFill="1" applyBorder="1" applyAlignment="1" applyProtection="1">
      <alignment horizontal="center"/>
    </xf>
    <xf numFmtId="0" fontId="27" fillId="10" borderId="34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4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33" xfId="0" applyFont="1" applyFill="1" applyBorder="1" applyAlignment="1">
      <alignment horizontal="center"/>
    </xf>
    <xf numFmtId="0" fontId="27" fillId="10" borderId="31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31" xfId="0" applyFont="1" applyFill="1" applyBorder="1" applyAlignment="1">
      <alignment wrapText="1"/>
    </xf>
    <xf numFmtId="0" fontId="25" fillId="0" borderId="31" xfId="0" applyFont="1" applyBorder="1" applyAlignment="1">
      <alignment horizontal="left"/>
    </xf>
    <xf numFmtId="0" fontId="29" fillId="9" borderId="33" xfId="0" applyFont="1" applyFill="1" applyBorder="1"/>
    <xf numFmtId="0" fontId="27" fillId="3" borderId="19" xfId="0" applyFont="1" applyFill="1" applyBorder="1"/>
    <xf numFmtId="0" fontId="29" fillId="19" borderId="33" xfId="0" applyFont="1" applyFill="1" applyBorder="1"/>
    <xf numFmtId="0" fontId="32" fillId="10" borderId="31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4" xfId="0" applyFont="1" applyFill="1" applyBorder="1" applyAlignment="1">
      <alignment horizontal="left"/>
    </xf>
    <xf numFmtId="0" fontId="32" fillId="10" borderId="32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31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33" xfId="0" applyFont="1" applyFill="1" applyBorder="1" applyAlignment="1">
      <alignment horizontal="left"/>
    </xf>
    <xf numFmtId="0" fontId="32" fillId="10" borderId="31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33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2" fontId="27" fillId="10" borderId="36" xfId="0" applyNumberFormat="1" applyFont="1" applyFill="1" applyBorder="1" applyAlignment="1" applyProtection="1"/>
    <xf numFmtId="0" fontId="27" fillId="10" borderId="36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33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5" xfId="0" applyFont="1" applyFill="1" applyBorder="1" applyAlignment="1" applyProtection="1">
      <alignment wrapText="1"/>
    </xf>
    <xf numFmtId="0" fontId="8" fillId="12" borderId="35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6" xfId="0" applyFont="1" applyFill="1" applyBorder="1" applyAlignment="1" applyProtection="1">
      <alignment wrapText="1"/>
    </xf>
    <xf numFmtId="0" fontId="7" fillId="13" borderId="36" xfId="0" applyFont="1" applyFill="1" applyBorder="1" applyAlignment="1" applyProtection="1">
      <alignment wrapText="1"/>
    </xf>
    <xf numFmtId="0" fontId="7" fillId="14" borderId="36" xfId="0" applyFont="1" applyFill="1" applyBorder="1" applyAlignment="1" applyProtection="1">
      <alignment wrapText="1"/>
    </xf>
    <xf numFmtId="0" fontId="5" fillId="0" borderId="36" xfId="0" applyFont="1" applyBorder="1" applyAlignment="1" applyProtection="1">
      <alignment wrapText="1"/>
    </xf>
    <xf numFmtId="0" fontId="7" fillId="9" borderId="36" xfId="0" applyFont="1" applyFill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5" xfId="0" applyFont="1" applyFill="1" applyBorder="1" applyAlignment="1" applyProtection="1">
      <alignment wrapText="1"/>
    </xf>
    <xf numFmtId="0" fontId="25" fillId="6" borderId="36" xfId="0" applyFont="1" applyFill="1" applyBorder="1" applyAlignment="1" applyProtection="1">
      <alignment wrapText="1"/>
    </xf>
    <xf numFmtId="0" fontId="27" fillId="13" borderId="36" xfId="0" applyFont="1" applyFill="1" applyBorder="1" applyAlignment="1" applyProtection="1">
      <alignment wrapText="1"/>
    </xf>
    <xf numFmtId="0" fontId="27" fillId="8" borderId="36" xfId="0" applyFont="1" applyFill="1" applyBorder="1" applyAlignment="1" applyProtection="1">
      <alignment wrapText="1"/>
    </xf>
    <xf numFmtId="0" fontId="25" fillId="14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wrapText="1"/>
    </xf>
    <xf numFmtId="0" fontId="25" fillId="0" borderId="36" xfId="0" applyFont="1" applyFill="1" applyBorder="1" applyAlignment="1" applyProtection="1">
      <alignment wrapText="1"/>
    </xf>
    <xf numFmtId="0" fontId="27" fillId="10" borderId="36" xfId="0" applyFont="1" applyFill="1" applyBorder="1" applyAlignment="1" applyProtection="1">
      <alignment horizontal="left" wrapText="1"/>
    </xf>
    <xf numFmtId="0" fontId="25" fillId="15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horizontal="left" wrapText="1"/>
    </xf>
    <xf numFmtId="0" fontId="25" fillId="0" borderId="36" xfId="0" applyFont="1" applyBorder="1" applyAlignment="1" applyProtection="1">
      <alignment horizontal="left"/>
    </xf>
    <xf numFmtId="0" fontId="25" fillId="16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horizontal="left"/>
    </xf>
    <xf numFmtId="0" fontId="25" fillId="0" borderId="36" xfId="0" applyFont="1" applyFill="1" applyBorder="1" applyAlignment="1" applyProtection="1">
      <alignment horizontal="left"/>
    </xf>
    <xf numFmtId="0" fontId="25" fillId="14" borderId="36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6" xfId="0" applyNumberFormat="1" applyFont="1" applyFill="1" applyBorder="1" applyAlignment="1" applyProtection="1">
      <alignment horizontal="left" wrapText="1"/>
    </xf>
    <xf numFmtId="2" fontId="25" fillId="2" borderId="36" xfId="0" applyNumberFormat="1" applyFont="1" applyFill="1" applyBorder="1" applyAlignment="1" applyProtection="1">
      <alignment wrapText="1"/>
    </xf>
    <xf numFmtId="0" fontId="27" fillId="13" borderId="36" xfId="0" applyFont="1" applyFill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6" xfId="0" applyFont="1" applyFill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6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6" xfId="0" applyFont="1" applyFill="1" applyBorder="1" applyAlignment="1" applyProtection="1">
      <alignment wrapText="1"/>
    </xf>
    <xf numFmtId="0" fontId="27" fillId="10" borderId="36" xfId="0" applyFont="1" applyFill="1" applyBorder="1"/>
    <xf numFmtId="0" fontId="25" fillId="2" borderId="36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6" xfId="0" applyFont="1" applyFill="1" applyBorder="1" applyAlignment="1">
      <alignment wrapText="1"/>
    </xf>
    <xf numFmtId="0" fontId="27" fillId="10" borderId="36" xfId="0" applyFont="1" applyFill="1" applyBorder="1" applyAlignment="1" applyProtection="1">
      <alignment horizontal="left"/>
    </xf>
    <xf numFmtId="0" fontId="27" fillId="10" borderId="36" xfId="0" applyFont="1" applyFill="1" applyBorder="1" applyAlignment="1">
      <alignment wrapText="1"/>
    </xf>
    <xf numFmtId="0" fontId="25" fillId="2" borderId="36" xfId="0" applyFont="1" applyFill="1" applyBorder="1" applyAlignment="1">
      <alignment wrapText="1"/>
    </xf>
    <xf numFmtId="0" fontId="23" fillId="10" borderId="36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6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6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6" xfId="0" applyFont="1" applyFill="1" applyBorder="1" applyAlignment="1">
      <alignment wrapText="1"/>
    </xf>
    <xf numFmtId="0" fontId="27" fillId="15" borderId="36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6" xfId="0" applyFont="1" applyFill="1" applyBorder="1" applyAlignment="1">
      <alignment horizontal="left" wrapText="1"/>
    </xf>
    <xf numFmtId="0" fontId="27" fillId="8" borderId="36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6" xfId="0" applyFont="1" applyFill="1" applyBorder="1"/>
    <xf numFmtId="0" fontId="27" fillId="6" borderId="36" xfId="0" applyFont="1" applyFill="1" applyBorder="1" applyAlignment="1">
      <alignment wrapText="1"/>
    </xf>
    <xf numFmtId="0" fontId="29" fillId="10" borderId="36" xfId="0" applyFont="1" applyFill="1" applyBorder="1" applyAlignment="1">
      <alignment vertical="top" wrapText="1"/>
    </xf>
    <xf numFmtId="0" fontId="27" fillId="10" borderId="36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6" xfId="0" applyFont="1" applyFill="1" applyBorder="1" applyAlignment="1" applyProtection="1">
      <alignment wrapText="1"/>
    </xf>
    <xf numFmtId="0" fontId="25" fillId="15" borderId="36" xfId="0" applyFont="1" applyFill="1" applyBorder="1"/>
    <xf numFmtId="0" fontId="25" fillId="0" borderId="36" xfId="0" applyFont="1" applyBorder="1"/>
    <xf numFmtId="0" fontId="27" fillId="3" borderId="36" xfId="0" applyFont="1" applyFill="1" applyBorder="1" applyAlignment="1">
      <alignment wrapText="1"/>
    </xf>
    <xf numFmtId="0" fontId="25" fillId="0" borderId="36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6" xfId="0" applyFont="1" applyFill="1" applyBorder="1" applyAlignment="1">
      <alignment horizontal="left" wrapText="1"/>
    </xf>
    <xf numFmtId="0" fontId="32" fillId="10" borderId="36" xfId="0" applyFont="1" applyFill="1" applyBorder="1" applyAlignment="1">
      <alignment wrapText="1"/>
    </xf>
    <xf numFmtId="0" fontId="32" fillId="3" borderId="36" xfId="0" applyFont="1" applyFill="1" applyBorder="1" applyAlignment="1">
      <alignment wrapText="1"/>
    </xf>
    <xf numFmtId="0" fontId="32" fillId="10" borderId="36" xfId="0" applyFont="1" applyFill="1" applyBorder="1"/>
    <xf numFmtId="0" fontId="33" fillId="3" borderId="36" xfId="0" applyFont="1" applyFill="1" applyBorder="1" applyAlignment="1">
      <alignment wrapText="1"/>
    </xf>
    <xf numFmtId="0" fontId="32" fillId="6" borderId="36" xfId="0" applyFont="1" applyFill="1" applyBorder="1" applyAlignment="1">
      <alignment wrapText="1"/>
    </xf>
    <xf numFmtId="0" fontId="35" fillId="20" borderId="36" xfId="0" applyFont="1" applyFill="1" applyBorder="1" applyAlignment="1"/>
    <xf numFmtId="0" fontId="32" fillId="5" borderId="36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6" xfId="0" applyFont="1" applyFill="1" applyBorder="1" applyAlignment="1">
      <alignment wrapText="1"/>
    </xf>
    <xf numFmtId="0" fontId="27" fillId="12" borderId="36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6" xfId="0" applyFont="1" applyFill="1" applyBorder="1" applyAlignment="1" applyProtection="1">
      <alignment wrapText="1"/>
    </xf>
    <xf numFmtId="0" fontId="29" fillId="12" borderId="36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7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5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6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wrapText="1"/>
    </xf>
    <xf numFmtId="0" fontId="11" fillId="0" borderId="40" xfId="0" applyNumberFormat="1" applyFont="1" applyFill="1" applyBorder="1" applyAlignment="1" applyProtection="1">
      <alignment horizontal="center" wrapText="1"/>
    </xf>
    <xf numFmtId="0" fontId="37" fillId="0" borderId="41" xfId="0" applyNumberFormat="1" applyFont="1" applyFill="1" applyBorder="1" applyAlignment="1" applyProtection="1">
      <alignment horizontal="center"/>
    </xf>
    <xf numFmtId="0" fontId="37" fillId="0" borderId="42" xfId="0" applyNumberFormat="1" applyFont="1" applyFill="1" applyBorder="1" applyAlignment="1" applyProtection="1">
      <alignment horizontal="center" wrapText="1"/>
    </xf>
    <xf numFmtId="0" fontId="37" fillId="0" borderId="42" xfId="0" applyNumberFormat="1" applyFont="1" applyFill="1" applyBorder="1" applyAlignment="1" applyProtection="1">
      <alignment horizontal="center"/>
    </xf>
    <xf numFmtId="0" fontId="13" fillId="0" borderId="42" xfId="0" applyNumberFormat="1" applyFont="1" applyFill="1" applyBorder="1" applyAlignment="1" applyProtection="1">
      <alignment horizontal="center"/>
    </xf>
    <xf numFmtId="0" fontId="13" fillId="0" borderId="43" xfId="0" applyNumberFormat="1" applyFont="1" applyFill="1" applyBorder="1" applyAlignment="1" applyProtection="1">
      <alignment horizontal="center"/>
    </xf>
    <xf numFmtId="0" fontId="37" fillId="0" borderId="44" xfId="0" applyNumberFormat="1" applyFont="1" applyFill="1" applyBorder="1" applyAlignment="1" applyProtection="1">
      <alignment horizontal="center"/>
    </xf>
    <xf numFmtId="0" fontId="11" fillId="0" borderId="45" xfId="0" applyNumberFormat="1" applyFont="1" applyFill="1" applyBorder="1" applyAlignment="1" applyProtection="1">
      <alignment horizontal="left" wrapText="1"/>
    </xf>
    <xf numFmtId="3" fontId="11" fillId="0" borderId="45" xfId="0" applyNumberFormat="1" applyFont="1" applyFill="1" applyBorder="1" applyAlignment="1" applyProtection="1"/>
    <xf numFmtId="3" fontId="11" fillId="0" borderId="46" xfId="0" applyNumberFormat="1" applyFont="1" applyFill="1" applyBorder="1" applyAlignment="1" applyProtection="1"/>
    <xf numFmtId="0" fontId="8" fillId="27" borderId="44" xfId="0" applyNumberFormat="1" applyFont="1" applyFill="1" applyBorder="1" applyAlignment="1" applyProtection="1">
      <alignment horizontal="left"/>
    </xf>
    <xf numFmtId="0" fontId="8" fillId="27" borderId="45" xfId="0" applyNumberFormat="1" applyFont="1" applyFill="1" applyBorder="1" applyAlignment="1" applyProtection="1">
      <alignment wrapText="1"/>
    </xf>
    <xf numFmtId="3" fontId="8" fillId="27" borderId="45" xfId="0" applyNumberFormat="1" applyFont="1" applyFill="1" applyBorder="1" applyAlignment="1" applyProtection="1">
      <alignment horizontal="right"/>
    </xf>
    <xf numFmtId="3" fontId="10" fillId="27" borderId="45" xfId="0" applyNumberFormat="1" applyFont="1" applyFill="1" applyBorder="1" applyAlignment="1" applyProtection="1"/>
    <xf numFmtId="3" fontId="10" fillId="27" borderId="46" xfId="0" applyNumberFormat="1" applyFont="1" applyFill="1" applyBorder="1" applyAlignment="1" applyProtection="1"/>
    <xf numFmtId="0" fontId="1" fillId="28" borderId="47" xfId="0" applyNumberFormat="1" applyFont="1" applyFill="1" applyBorder="1" applyAlignment="1" applyProtection="1">
      <alignment horizontal="left"/>
    </xf>
    <xf numFmtId="0" fontId="1" fillId="28" borderId="48" xfId="0" applyNumberFormat="1" applyFont="1" applyFill="1" applyBorder="1" applyAlignment="1" applyProtection="1">
      <alignment wrapText="1"/>
    </xf>
    <xf numFmtId="3" fontId="1" fillId="28" borderId="48" xfId="0" applyNumberFormat="1" applyFont="1" applyFill="1" applyBorder="1" applyAlignment="1" applyProtection="1">
      <alignment horizontal="right"/>
    </xf>
    <xf numFmtId="3" fontId="0" fillId="0" borderId="48" xfId="0" applyNumberFormat="1" applyFont="1" applyFill="1" applyBorder="1" applyAlignment="1" applyProtection="1"/>
    <xf numFmtId="3" fontId="0" fillId="0" borderId="49" xfId="0" applyNumberFormat="1" applyFont="1" applyFill="1" applyBorder="1" applyAlignment="1" applyProtection="1"/>
    <xf numFmtId="0" fontId="1" fillId="28" borderId="50" xfId="0" applyNumberFormat="1" applyFont="1" applyFill="1" applyBorder="1" applyAlignment="1" applyProtection="1">
      <alignment horizontal="left"/>
    </xf>
    <xf numFmtId="0" fontId="1" fillId="28" borderId="51" xfId="0" applyNumberFormat="1" applyFont="1" applyFill="1" applyBorder="1" applyAlignment="1" applyProtection="1">
      <alignment wrapText="1"/>
    </xf>
    <xf numFmtId="3" fontId="1" fillId="28" borderId="51" xfId="0" applyNumberFormat="1" applyFont="1" applyFill="1" applyBorder="1" applyAlignment="1" applyProtection="1">
      <alignment horizontal="right"/>
    </xf>
    <xf numFmtId="3" fontId="0" fillId="0" borderId="51" xfId="0" applyNumberFormat="1" applyFont="1" applyFill="1" applyBorder="1" applyAlignment="1" applyProtection="1"/>
    <xf numFmtId="3" fontId="0" fillId="0" borderId="52" xfId="0" applyNumberFormat="1" applyFont="1" applyFill="1" applyBorder="1" applyAlignment="1" applyProtection="1"/>
    <xf numFmtId="0" fontId="1" fillId="28" borderId="53" xfId="0" applyNumberFormat="1" applyFont="1" applyFill="1" applyBorder="1" applyAlignment="1" applyProtection="1">
      <alignment horizontal="left"/>
    </xf>
    <xf numFmtId="0" fontId="1" fillId="28" borderId="54" xfId="0" applyNumberFormat="1" applyFont="1" applyFill="1" applyBorder="1" applyAlignment="1" applyProtection="1">
      <alignment wrapText="1"/>
    </xf>
    <xf numFmtId="3" fontId="1" fillId="28" borderId="54" xfId="0" applyNumberFormat="1" applyFont="1" applyFill="1" applyBorder="1" applyAlignment="1" applyProtection="1">
      <alignment horizontal="right"/>
    </xf>
    <xf numFmtId="3" fontId="0" fillId="0" borderId="54" xfId="0" applyNumberFormat="1" applyFont="1" applyFill="1" applyBorder="1" applyAlignment="1" applyProtection="1"/>
    <xf numFmtId="3" fontId="0" fillId="0" borderId="55" xfId="0" applyNumberFormat="1" applyFont="1" applyFill="1" applyBorder="1" applyAlignment="1" applyProtection="1"/>
    <xf numFmtId="3" fontId="8" fillId="27" borderId="45" xfId="0" applyNumberFormat="1" applyFont="1" applyFill="1" applyBorder="1" applyAlignment="1" applyProtection="1"/>
    <xf numFmtId="3" fontId="1" fillId="28" borderId="48" xfId="0" applyNumberFormat="1" applyFont="1" applyFill="1" applyBorder="1" applyAlignment="1" applyProtection="1"/>
    <xf numFmtId="0" fontId="1" fillId="28" borderId="41" xfId="0" applyNumberFormat="1" applyFont="1" applyFill="1" applyBorder="1" applyAlignment="1" applyProtection="1">
      <alignment horizontal="left"/>
    </xf>
    <xf numFmtId="0" fontId="1" fillId="28" borderId="42" xfId="0" applyNumberFormat="1" applyFont="1" applyFill="1" applyBorder="1" applyAlignment="1" applyProtection="1">
      <alignment wrapText="1"/>
    </xf>
    <xf numFmtId="3" fontId="1" fillId="28" borderId="42" xfId="0" applyNumberFormat="1" applyFont="1" applyFill="1" applyBorder="1" applyAlignment="1" applyProtection="1"/>
    <xf numFmtId="3" fontId="0" fillId="0" borderId="42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/>
    <xf numFmtId="0" fontId="1" fillId="28" borderId="0" xfId="0" applyNumberFormat="1" applyFont="1" applyFill="1" applyBorder="1" applyAlignment="1" applyProtection="1">
      <alignment horizontal="left"/>
    </xf>
    <xf numFmtId="0" fontId="1" fillId="28" borderId="0" xfId="0" applyNumberFormat="1" applyFont="1" applyFill="1" applyBorder="1" applyAlignment="1" applyProtection="1">
      <alignment wrapText="1"/>
    </xf>
    <xf numFmtId="3" fontId="1" fillId="28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0" fillId="0" borderId="44" xfId="0" applyNumberFormat="1" applyFont="1" applyFill="1" applyBorder="1" applyAlignment="1" applyProtection="1">
      <alignment horizontal="left"/>
    </xf>
    <xf numFmtId="0" fontId="10" fillId="0" borderId="45" xfId="0" applyNumberFormat="1" applyFont="1" applyFill="1" applyBorder="1" applyAlignment="1" applyProtection="1">
      <alignment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wrapText="1"/>
    </xf>
    <xf numFmtId="0" fontId="11" fillId="0" borderId="46" xfId="0" applyNumberFormat="1" applyFont="1" applyFill="1" applyBorder="1" applyAlignment="1" applyProtection="1">
      <alignment horizontal="center" wrapText="1"/>
    </xf>
    <xf numFmtId="0" fontId="11" fillId="0" borderId="56" xfId="0" applyNumberFormat="1" applyFont="1" applyFill="1" applyBorder="1" applyAlignment="1" applyProtection="1">
      <alignment horizontal="left"/>
    </xf>
    <xf numFmtId="0" fontId="10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/>
    <xf numFmtId="3" fontId="11" fillId="0" borderId="58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>
      <alignment horizontal="right"/>
    </xf>
    <xf numFmtId="3" fontId="1" fillId="28" borderId="51" xfId="0" applyNumberFormat="1" applyFont="1" applyFill="1" applyBorder="1" applyAlignment="1" applyProtection="1"/>
    <xf numFmtId="3" fontId="0" fillId="0" borderId="51" xfId="0" applyNumberFormat="1" applyFont="1" applyFill="1" applyBorder="1" applyAlignment="1" applyProtection="1">
      <alignment horizontal="right"/>
    </xf>
    <xf numFmtId="3" fontId="1" fillId="28" borderId="54" xfId="0" applyNumberFormat="1" applyFont="1" applyFill="1" applyBorder="1" applyAlignment="1" applyProtection="1"/>
    <xf numFmtId="3" fontId="25" fillId="0" borderId="51" xfId="0" applyNumberFormat="1" applyFont="1" applyFill="1" applyBorder="1" applyAlignment="1" applyProtection="1">
      <alignment horizontal="right" wrapText="1"/>
    </xf>
    <xf numFmtId="3" fontId="13" fillId="0" borderId="51" xfId="0" applyNumberFormat="1" applyFont="1" applyBorder="1" applyAlignment="1"/>
    <xf numFmtId="0" fontId="13" fillId="0" borderId="51" xfId="0" applyFont="1" applyBorder="1" applyAlignment="1"/>
    <xf numFmtId="0" fontId="25" fillId="0" borderId="51" xfId="0" applyFont="1" applyFill="1" applyBorder="1" applyAlignment="1" applyProtection="1">
      <alignment horizontal="left"/>
    </xf>
    <xf numFmtId="0" fontId="25" fillId="0" borderId="51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3" fontId="0" fillId="0" borderId="51" xfId="0" applyNumberFormat="1" applyBorder="1" applyAlignment="1"/>
    <xf numFmtId="0" fontId="29" fillId="10" borderId="36" xfId="0" applyFont="1" applyFill="1" applyBorder="1" applyAlignment="1">
      <alignment wrapText="1"/>
    </xf>
    <xf numFmtId="3" fontId="25" fillId="0" borderId="51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9" fillId="10" borderId="5" xfId="0" applyFont="1" applyFill="1" applyBorder="1" applyAlignment="1">
      <alignment horizontal="left" wrapText="1"/>
    </xf>
    <xf numFmtId="0" fontId="25" fillId="0" borderId="50" xfId="0" applyFont="1" applyBorder="1" applyAlignment="1">
      <alignment horizontal="left"/>
    </xf>
    <xf numFmtId="0" fontId="14" fillId="0" borderId="51" xfId="0" applyFont="1" applyBorder="1" applyAlignment="1"/>
    <xf numFmtId="0" fontId="14" fillId="0" borderId="52" xfId="0" applyFont="1" applyBorder="1" applyAlignment="1"/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0" fontId="1" fillId="0" borderId="23" xfId="2" applyNumberFormat="1" applyFont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50" xfId="0" applyFont="1" applyFill="1" applyBorder="1" applyAlignment="1">
      <alignment horizontal="left"/>
    </xf>
    <xf numFmtId="3" fontId="25" fillId="0" borderId="51" xfId="0" applyNumberFormat="1" applyFont="1" applyFill="1" applyBorder="1" applyAlignment="1">
      <alignment horizontal="right" wrapText="1"/>
    </xf>
    <xf numFmtId="3" fontId="13" fillId="0" borderId="51" xfId="0" applyNumberFormat="1" applyFont="1" applyFill="1" applyBorder="1" applyAlignment="1"/>
    <xf numFmtId="0" fontId="13" fillId="0" borderId="51" xfId="0" applyFont="1" applyFill="1" applyBorder="1" applyAlignment="1"/>
    <xf numFmtId="0" fontId="13" fillId="0" borderId="52" xfId="0" applyFont="1" applyFill="1" applyBorder="1" applyAlignment="1"/>
    <xf numFmtId="0" fontId="29" fillId="10" borderId="51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54" xfId="0" applyFont="1" applyBorder="1"/>
    <xf numFmtId="0" fontId="5" fillId="0" borderId="48" xfId="0" applyFont="1" applyBorder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26" fillId="0" borderId="45" xfId="0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11" fillId="24" borderId="45" xfId="0" applyFont="1" applyFill="1" applyBorder="1"/>
    <xf numFmtId="0" fontId="4" fillId="9" borderId="48" xfId="0" applyFont="1" applyFill="1" applyBorder="1"/>
    <xf numFmtId="0" fontId="6" fillId="0" borderId="42" xfId="0" applyFont="1" applyBorder="1"/>
    <xf numFmtId="0" fontId="26" fillId="0" borderId="46" xfId="0" applyFont="1" applyBorder="1" applyAlignment="1">
      <alignment horizontal="center" wrapText="1"/>
    </xf>
    <xf numFmtId="0" fontId="0" fillId="0" borderId="58" xfId="0" applyBorder="1" applyAlignment="1">
      <alignment horizontal="center"/>
    </xf>
    <xf numFmtId="3" fontId="11" fillId="24" borderId="46" xfId="0" applyNumberFormat="1" applyFont="1" applyFill="1" applyBorder="1"/>
    <xf numFmtId="3" fontId="4" fillId="9" borderId="49" xfId="0" applyNumberFormat="1" applyFont="1" applyFill="1" applyBorder="1"/>
    <xf numFmtId="3" fontId="6" fillId="0" borderId="43" xfId="0" applyNumberFormat="1" applyFont="1" applyBorder="1"/>
    <xf numFmtId="0" fontId="26" fillId="0" borderId="60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/>
    </xf>
    <xf numFmtId="0" fontId="4" fillId="24" borderId="45" xfId="0" applyFont="1" applyFill="1" applyBorder="1"/>
    <xf numFmtId="0" fontId="13" fillId="0" borderId="58" xfId="0" applyFont="1" applyBorder="1" applyAlignment="1">
      <alignment horizontal="center"/>
    </xf>
    <xf numFmtId="3" fontId="4" fillId="24" borderId="46" xfId="0" applyNumberFormat="1" applyFont="1" applyFill="1" applyBorder="1"/>
    <xf numFmtId="0" fontId="0" fillId="0" borderId="45" xfId="0" applyBorder="1" applyAlignment="1">
      <alignment horizontal="center"/>
    </xf>
    <xf numFmtId="3" fontId="11" fillId="0" borderId="57" xfId="0" applyNumberFormat="1" applyFont="1" applyBorder="1"/>
    <xf numFmtId="3" fontId="11" fillId="24" borderId="45" xfId="0" applyNumberFormat="1" applyFont="1" applyFill="1" applyBorder="1"/>
    <xf numFmtId="3" fontId="11" fillId="9" borderId="48" xfId="0" applyNumberFormat="1" applyFont="1" applyFill="1" applyBorder="1"/>
    <xf numFmtId="3" fontId="0" fillId="0" borderId="51" xfId="0" applyNumberFormat="1" applyBorder="1"/>
    <xf numFmtId="3" fontId="11" fillId="9" borderId="51" xfId="0" applyNumberFormat="1" applyFont="1" applyFill="1" applyBorder="1"/>
    <xf numFmtId="3" fontId="0" fillId="0" borderId="54" xfId="0" applyNumberFormat="1" applyBorder="1"/>
    <xf numFmtId="3" fontId="0" fillId="0" borderId="42" xfId="0" applyNumberFormat="1" applyBorder="1"/>
    <xf numFmtId="0" fontId="4" fillId="0" borderId="46" xfId="0" applyFont="1" applyBorder="1" applyAlignment="1">
      <alignment horizontal="center"/>
    </xf>
    <xf numFmtId="3" fontId="4" fillId="0" borderId="58" xfId="0" applyNumberFormat="1" applyFont="1" applyBorder="1" applyAlignment="1"/>
    <xf numFmtId="3" fontId="4" fillId="24" borderId="46" xfId="0" applyNumberFormat="1" applyFont="1" applyFill="1" applyBorder="1" applyAlignment="1"/>
    <xf numFmtId="3" fontId="4" fillId="9" borderId="49" xfId="0" applyNumberFormat="1" applyFont="1" applyFill="1" applyBorder="1" applyAlignment="1"/>
    <xf numFmtId="3" fontId="1" fillId="0" borderId="52" xfId="0" applyNumberFormat="1" applyFont="1" applyBorder="1" applyAlignment="1"/>
    <xf numFmtId="3" fontId="4" fillId="9" borderId="52" xfId="0" applyNumberFormat="1" applyFont="1" applyFill="1" applyBorder="1" applyAlignment="1"/>
    <xf numFmtId="3" fontId="1" fillId="0" borderId="55" xfId="0" applyNumberFormat="1" applyFont="1" applyBorder="1" applyAlignment="1"/>
    <xf numFmtId="3" fontId="1" fillId="0" borderId="43" xfId="0" applyNumberFormat="1" applyFont="1" applyBorder="1" applyAlignment="1"/>
    <xf numFmtId="0" fontId="13" fillId="0" borderId="45" xfId="0" applyFont="1" applyBorder="1" applyAlignment="1">
      <alignment horizontal="center"/>
    </xf>
    <xf numFmtId="3" fontId="11" fillId="0" borderId="57" xfId="0" applyNumberFormat="1" applyFont="1" applyBorder="1" applyAlignment="1"/>
    <xf numFmtId="3" fontId="11" fillId="24" borderId="45" xfId="0" applyNumberFormat="1" applyFont="1" applyFill="1" applyBorder="1" applyAlignment="1"/>
    <xf numFmtId="3" fontId="11" fillId="9" borderId="48" xfId="0" applyNumberFormat="1" applyFont="1" applyFill="1" applyBorder="1" applyAlignment="1"/>
    <xf numFmtId="3" fontId="6" fillId="0" borderId="36" xfId="0" applyNumberFormat="1" applyFont="1" applyFill="1" applyBorder="1" applyAlignment="1" applyProtection="1">
      <alignment horizontal="right"/>
    </xf>
    <xf numFmtId="0" fontId="0" fillId="0" borderId="46" xfId="0" applyBorder="1" applyAlignment="1">
      <alignment horizontal="center"/>
    </xf>
    <xf numFmtId="3" fontId="11" fillId="0" borderId="58" xfId="0" applyNumberFormat="1" applyFont="1" applyBorder="1" applyAlignment="1"/>
    <xf numFmtId="3" fontId="11" fillId="24" borderId="46" xfId="0" applyNumberFormat="1" applyFont="1" applyFill="1" applyBorder="1" applyAlignment="1"/>
    <xf numFmtId="3" fontId="11" fillId="9" borderId="49" xfId="0" applyNumberFormat="1" applyFont="1" applyFill="1" applyBorder="1" applyAlignment="1"/>
    <xf numFmtId="3" fontId="0" fillId="0" borderId="52" xfId="0" applyNumberFormat="1" applyBorder="1" applyAlignment="1"/>
    <xf numFmtId="3" fontId="11" fillId="9" borderId="52" xfId="0" applyNumberFormat="1" applyFont="1" applyFill="1" applyBorder="1" applyAlignment="1"/>
    <xf numFmtId="3" fontId="0" fillId="0" borderId="55" xfId="0" applyNumberFormat="1" applyBorder="1" applyAlignment="1"/>
    <xf numFmtId="0" fontId="0" fillId="0" borderId="52" xfId="0" applyBorder="1" applyAlignment="1"/>
    <xf numFmtId="3" fontId="0" fillId="0" borderId="36" xfId="0" applyNumberFormat="1" applyBorder="1"/>
    <xf numFmtId="0" fontId="21" fillId="0" borderId="12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 wrapText="1"/>
    </xf>
    <xf numFmtId="3" fontId="10" fillId="11" borderId="45" xfId="0" applyNumberFormat="1" applyFont="1" applyFill="1" applyBorder="1" applyProtection="1"/>
    <xf numFmtId="3" fontId="10" fillId="12" borderId="45" xfId="0" applyNumberFormat="1" applyFont="1" applyFill="1" applyBorder="1" applyProtection="1"/>
    <xf numFmtId="3" fontId="4" fillId="9" borderId="48" xfId="0" applyNumberFormat="1" applyFont="1" applyFill="1" applyBorder="1" applyProtection="1"/>
    <xf numFmtId="3" fontId="4" fillId="10" borderId="51" xfId="0" applyNumberFormat="1" applyFont="1" applyFill="1" applyBorder="1" applyProtection="1"/>
    <xf numFmtId="3" fontId="4" fillId="13" borderId="51" xfId="0" applyNumberFormat="1" applyFont="1" applyFill="1" applyBorder="1" applyProtection="1"/>
    <xf numFmtId="3" fontId="4" fillId="14" borderId="51" xfId="0" applyNumberFormat="1" applyFont="1" applyFill="1" applyBorder="1" applyProtection="1"/>
    <xf numFmtId="3" fontId="6" fillId="2" borderId="51" xfId="0" applyNumberFormat="1" applyFont="1" applyFill="1" applyBorder="1" applyProtection="1"/>
    <xf numFmtId="3" fontId="6" fillId="0" borderId="51" xfId="0" applyNumberFormat="1" applyFont="1" applyFill="1" applyBorder="1" applyProtection="1"/>
    <xf numFmtId="3" fontId="4" fillId="9" borderId="51" xfId="0" applyNumberFormat="1" applyFont="1" applyFill="1" applyBorder="1" applyProtection="1"/>
    <xf numFmtId="3" fontId="6" fillId="0" borderId="42" xfId="0" applyNumberFormat="1" applyFont="1" applyFill="1" applyBorder="1" applyProtection="1"/>
    <xf numFmtId="0" fontId="29" fillId="0" borderId="35" xfId="0" applyFont="1" applyBorder="1" applyAlignment="1">
      <alignment horizontal="center" vertical="center" wrapText="1"/>
    </xf>
    <xf numFmtId="3" fontId="1" fillId="6" borderId="51" xfId="0" applyNumberFormat="1" applyFont="1" applyFill="1" applyBorder="1" applyProtection="1"/>
    <xf numFmtId="0" fontId="11" fillId="0" borderId="3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3" fontId="26" fillId="11" borderId="45" xfId="0" applyNumberFormat="1" applyFont="1" applyFill="1" applyBorder="1" applyAlignment="1" applyProtection="1">
      <alignment horizontal="right" wrapText="1"/>
    </xf>
    <xf numFmtId="3" fontId="26" fillId="12" borderId="45" xfId="0" applyNumberFormat="1" applyFont="1" applyFill="1" applyBorder="1" applyAlignment="1" applyProtection="1">
      <alignment horizontal="right" wrapText="1"/>
    </xf>
    <xf numFmtId="3" fontId="29" fillId="9" borderId="48" xfId="0" applyNumberFormat="1" applyFont="1" applyFill="1" applyBorder="1" applyAlignment="1" applyProtection="1">
      <alignment horizontal="right" wrapText="1"/>
    </xf>
    <xf numFmtId="3" fontId="29" fillId="10" borderId="51" xfId="0" applyNumberFormat="1" applyFont="1" applyFill="1" applyBorder="1" applyAlignment="1" applyProtection="1">
      <alignment horizontal="right" wrapText="1"/>
    </xf>
    <xf numFmtId="3" fontId="30" fillId="6" borderId="51" xfId="0" applyNumberFormat="1" applyFont="1" applyFill="1" applyBorder="1" applyAlignment="1" applyProtection="1">
      <alignment horizontal="right" wrapText="1"/>
    </xf>
    <xf numFmtId="3" fontId="27" fillId="13" borderId="51" xfId="0" applyNumberFormat="1" applyFont="1" applyFill="1" applyBorder="1" applyAlignment="1" applyProtection="1">
      <alignment horizontal="right" wrapText="1"/>
    </xf>
    <xf numFmtId="3" fontId="27" fillId="8" borderId="51" xfId="0" applyNumberFormat="1" applyFont="1" applyFill="1" applyBorder="1" applyAlignment="1" applyProtection="1">
      <alignment horizontal="right" wrapText="1"/>
    </xf>
    <xf numFmtId="3" fontId="25" fillId="14" borderId="51" xfId="0" applyNumberFormat="1" applyFont="1" applyFill="1" applyBorder="1" applyAlignment="1" applyProtection="1">
      <alignment horizontal="right" wrapText="1"/>
    </xf>
    <xf numFmtId="3" fontId="30" fillId="10" borderId="51" xfId="0" applyNumberFormat="1" applyFont="1" applyFill="1" applyBorder="1" applyAlignment="1" applyProtection="1">
      <alignment horizontal="right" wrapText="1"/>
    </xf>
    <xf numFmtId="3" fontId="30" fillId="2" borderId="51" xfId="0" applyNumberFormat="1" applyFont="1" applyFill="1" applyBorder="1" applyAlignment="1" applyProtection="1">
      <alignment horizontal="right"/>
    </xf>
    <xf numFmtId="3" fontId="27" fillId="13" borderId="51" xfId="0" applyNumberFormat="1" applyFont="1" applyFill="1" applyBorder="1" applyAlignment="1" applyProtection="1">
      <alignment horizontal="right"/>
    </xf>
    <xf numFmtId="3" fontId="27" fillId="8" borderId="51" xfId="0" applyNumberFormat="1" applyFont="1" applyFill="1" applyBorder="1" applyAlignment="1" applyProtection="1">
      <alignment horizontal="right"/>
    </xf>
    <xf numFmtId="3" fontId="25" fillId="0" borderId="51" xfId="0" applyNumberFormat="1" applyFont="1" applyBorder="1" applyAlignment="1" applyProtection="1">
      <alignment wrapText="1"/>
    </xf>
    <xf numFmtId="3" fontId="25" fillId="16" borderId="51" xfId="0" applyNumberFormat="1" applyFont="1" applyFill="1" applyBorder="1" applyAlignment="1" applyProtection="1">
      <alignment horizontal="right" wrapText="1"/>
    </xf>
    <xf numFmtId="3" fontId="25" fillId="7" borderId="51" xfId="0" applyNumberFormat="1" applyFont="1" applyFill="1" applyBorder="1" applyAlignment="1" applyProtection="1">
      <alignment horizontal="right" wrapText="1"/>
    </xf>
    <xf numFmtId="3" fontId="25" fillId="7" borderId="51" xfId="0" applyNumberFormat="1" applyFont="1" applyFill="1" applyBorder="1" applyAlignment="1" applyProtection="1">
      <alignment wrapText="1"/>
    </xf>
    <xf numFmtId="3" fontId="25" fillId="0" borderId="51" xfId="0" applyNumberFormat="1" applyFont="1" applyFill="1" applyBorder="1" applyAlignment="1" applyProtection="1">
      <alignment wrapText="1"/>
    </xf>
    <xf numFmtId="3" fontId="25" fillId="14" borderId="51" xfId="0" applyNumberFormat="1" applyFont="1" applyFill="1" applyBorder="1" applyAlignment="1" applyProtection="1">
      <alignment wrapText="1"/>
    </xf>
    <xf numFmtId="3" fontId="27" fillId="10" borderId="51" xfId="0" applyNumberFormat="1" applyFont="1" applyFill="1" applyBorder="1" applyAlignment="1" applyProtection="1">
      <alignment horizontal="right" wrapText="1"/>
    </xf>
    <xf numFmtId="3" fontId="25" fillId="10" borderId="51" xfId="0" applyNumberFormat="1" applyFont="1" applyFill="1" applyBorder="1" applyAlignment="1" applyProtection="1">
      <alignment horizontal="right" wrapText="1"/>
    </xf>
    <xf numFmtId="3" fontId="29" fillId="10" borderId="51" xfId="0" applyNumberFormat="1" applyFont="1" applyFill="1" applyBorder="1" applyAlignment="1" applyProtection="1">
      <alignment horizontal="right"/>
    </xf>
    <xf numFmtId="3" fontId="27" fillId="13" borderId="51" xfId="0" applyNumberFormat="1" applyFont="1" applyFill="1" applyBorder="1" applyAlignment="1">
      <alignment horizontal="right" wrapText="1"/>
    </xf>
    <xf numFmtId="3" fontId="25" fillId="15" borderId="51" xfId="0" applyNumberFormat="1" applyFont="1" applyFill="1" applyBorder="1" applyAlignment="1" applyProtection="1">
      <alignment horizontal="right" wrapText="1"/>
    </xf>
    <xf numFmtId="3" fontId="25" fillId="6" borderId="51" xfId="0" applyNumberFormat="1" applyFont="1" applyFill="1" applyBorder="1" applyAlignment="1" applyProtection="1">
      <alignment horizontal="right" wrapText="1"/>
    </xf>
    <xf numFmtId="3" fontId="29" fillId="9" borderId="51" xfId="0" applyNumberFormat="1" applyFont="1" applyFill="1" applyBorder="1" applyAlignment="1" applyProtection="1">
      <alignment horizontal="right" wrapText="1"/>
    </xf>
    <xf numFmtId="3" fontId="29" fillId="13" borderId="51" xfId="0" applyNumberFormat="1" applyFont="1" applyFill="1" applyBorder="1" applyAlignment="1">
      <alignment horizontal="right" wrapText="1"/>
    </xf>
    <xf numFmtId="3" fontId="29" fillId="8" borderId="51" xfId="0" applyNumberFormat="1" applyFont="1" applyFill="1" applyBorder="1" applyAlignment="1">
      <alignment horizontal="right" wrapText="1"/>
    </xf>
    <xf numFmtId="3" fontId="30" fillId="15" borderId="51" xfId="0" applyNumberFormat="1" applyFont="1" applyFill="1" applyBorder="1" applyAlignment="1">
      <alignment horizontal="right" wrapText="1"/>
    </xf>
    <xf numFmtId="3" fontId="30" fillId="0" borderId="51" xfId="0" applyNumberFormat="1" applyFont="1" applyFill="1" applyBorder="1" applyAlignment="1">
      <alignment horizontal="right" wrapText="1"/>
    </xf>
    <xf numFmtId="3" fontId="29" fillId="9" borderId="51" xfId="0" applyNumberFormat="1" applyFont="1" applyFill="1" applyBorder="1" applyAlignment="1">
      <alignment horizontal="right" wrapText="1"/>
    </xf>
    <xf numFmtId="3" fontId="31" fillId="22" borderId="51" xfId="0" applyNumberFormat="1" applyFont="1" applyFill="1" applyBorder="1" applyAlignment="1" applyProtection="1">
      <alignment horizontal="right" wrapText="1"/>
    </xf>
    <xf numFmtId="3" fontId="30" fillId="0" borderId="51" xfId="0" applyNumberFormat="1" applyFont="1" applyBorder="1" applyAlignment="1" applyProtection="1">
      <alignment horizontal="right" wrapText="1"/>
    </xf>
    <xf numFmtId="3" fontId="25" fillId="2" borderId="51" xfId="0" applyNumberFormat="1" applyFont="1" applyFill="1" applyBorder="1" applyAlignment="1" applyProtection="1">
      <alignment horizontal="right" wrapText="1"/>
    </xf>
    <xf numFmtId="3" fontId="29" fillId="22" borderId="51" xfId="0" applyNumberFormat="1" applyFont="1" applyFill="1" applyBorder="1" applyAlignment="1">
      <alignment horizontal="right" wrapText="1"/>
    </xf>
    <xf numFmtId="3" fontId="29" fillId="10" borderId="51" xfId="0" applyNumberFormat="1" applyFont="1" applyFill="1" applyBorder="1" applyAlignment="1">
      <alignment horizontal="right" wrapText="1"/>
    </xf>
    <xf numFmtId="3" fontId="30" fillId="6" borderId="51" xfId="0" applyNumberFormat="1" applyFont="1" applyFill="1" applyBorder="1" applyAlignment="1">
      <alignment horizontal="right" wrapText="1"/>
    </xf>
    <xf numFmtId="3" fontId="27" fillId="8" borderId="51" xfId="0" applyNumberFormat="1" applyFont="1" applyFill="1" applyBorder="1" applyAlignment="1">
      <alignment horizontal="right" wrapText="1"/>
    </xf>
    <xf numFmtId="3" fontId="25" fillId="15" borderId="51" xfId="0" applyNumberFormat="1" applyFont="1" applyFill="1" applyBorder="1" applyAlignment="1">
      <alignment horizontal="right" wrapText="1"/>
    </xf>
    <xf numFmtId="3" fontId="25" fillId="0" borderId="51" xfId="0" applyNumberFormat="1" applyFont="1" applyBorder="1" applyAlignment="1">
      <alignment horizontal="right" wrapText="1"/>
    </xf>
    <xf numFmtId="3" fontId="29" fillId="2" borderId="51" xfId="0" applyNumberFormat="1" applyFont="1" applyFill="1" applyBorder="1" applyAlignment="1">
      <alignment horizontal="right" wrapText="1"/>
    </xf>
    <xf numFmtId="3" fontId="30" fillId="10" borderId="51" xfId="0" applyNumberFormat="1" applyFont="1" applyFill="1" applyBorder="1" applyAlignment="1">
      <alignment horizontal="right" wrapText="1"/>
    </xf>
    <xf numFmtId="3" fontId="29" fillId="22" borderId="51" xfId="0" applyNumberFormat="1" applyFont="1" applyFill="1" applyBorder="1" applyAlignment="1" applyProtection="1">
      <alignment horizontal="right" wrapText="1"/>
    </xf>
    <xf numFmtId="3" fontId="29" fillId="9" borderId="51" xfId="0" applyNumberFormat="1" applyFont="1" applyFill="1" applyBorder="1" applyAlignment="1">
      <alignment horizontal="right"/>
    </xf>
    <xf numFmtId="3" fontId="29" fillId="10" borderId="51" xfId="0" applyNumberFormat="1" applyFont="1" applyFill="1" applyBorder="1" applyAlignment="1">
      <alignment horizontal="right"/>
    </xf>
    <xf numFmtId="3" fontId="29" fillId="6" borderId="51" xfId="0" applyNumberFormat="1" applyFont="1" applyFill="1" applyBorder="1" applyAlignment="1">
      <alignment horizontal="right" wrapText="1"/>
    </xf>
    <xf numFmtId="3" fontId="25" fillId="6" borderId="51" xfId="0" applyNumberFormat="1" applyFont="1" applyFill="1" applyBorder="1" applyAlignment="1">
      <alignment horizontal="right" wrapText="1"/>
    </xf>
    <xf numFmtId="3" fontId="29" fillId="22" borderId="51" xfId="0" applyNumberFormat="1" applyFont="1" applyFill="1" applyBorder="1" applyAlignment="1">
      <alignment horizontal="center" wrapText="1"/>
    </xf>
    <xf numFmtId="3" fontId="27" fillId="6" borderId="51" xfId="0" applyNumberFormat="1" applyFont="1" applyFill="1" applyBorder="1" applyAlignment="1" applyProtection="1">
      <alignment horizontal="right" wrapText="1"/>
    </xf>
    <xf numFmtId="3" fontId="27" fillId="8" borderId="51" xfId="0" applyNumberFormat="1" applyFont="1" applyFill="1" applyBorder="1" applyAlignment="1" applyProtection="1">
      <alignment wrapText="1"/>
    </xf>
    <xf numFmtId="3" fontId="25" fillId="15" borderId="51" xfId="0" applyNumberFormat="1" applyFont="1" applyFill="1" applyBorder="1" applyAlignment="1" applyProtection="1">
      <alignment wrapText="1"/>
    </xf>
    <xf numFmtId="3" fontId="29" fillId="6" borderId="51" xfId="0" applyNumberFormat="1" applyFont="1" applyFill="1" applyBorder="1" applyAlignment="1" applyProtection="1">
      <alignment horizontal="right" wrapText="1"/>
    </xf>
    <xf numFmtId="3" fontId="31" fillId="22" borderId="51" xfId="0" applyNumberFormat="1" applyFont="1" applyFill="1" applyBorder="1" applyAlignment="1">
      <alignment horizontal="right" wrapText="1"/>
    </xf>
    <xf numFmtId="3" fontId="29" fillId="3" borderId="51" xfId="0" applyNumberFormat="1" applyFont="1" applyFill="1" applyBorder="1" applyAlignment="1">
      <alignment horizontal="right" wrapText="1"/>
    </xf>
    <xf numFmtId="3" fontId="27" fillId="17" borderId="51" xfId="0" applyNumberFormat="1" applyFont="1" applyFill="1" applyBorder="1" applyAlignment="1">
      <alignment horizontal="right" wrapText="1"/>
    </xf>
    <xf numFmtId="3" fontId="27" fillId="18" borderId="51" xfId="0" applyNumberFormat="1" applyFont="1" applyFill="1" applyBorder="1" applyAlignment="1">
      <alignment horizontal="right" wrapText="1"/>
    </xf>
    <xf numFmtId="3" fontId="29" fillId="0" borderId="51" xfId="0" applyNumberFormat="1" applyFont="1" applyBorder="1" applyAlignment="1">
      <alignment horizontal="right" wrapText="1"/>
    </xf>
    <xf numFmtId="3" fontId="29" fillId="0" borderId="51" xfId="0" applyNumberFormat="1" applyFont="1" applyFill="1" applyBorder="1" applyAlignment="1">
      <alignment horizontal="right" wrapText="1"/>
    </xf>
    <xf numFmtId="3" fontId="31" fillId="19" borderId="51" xfId="0" applyNumberFormat="1" applyFont="1" applyFill="1" applyBorder="1" applyAlignment="1">
      <alignment horizontal="right" wrapText="1"/>
    </xf>
    <xf numFmtId="3" fontId="32" fillId="10" borderId="51" xfId="0" applyNumberFormat="1" applyFont="1" applyFill="1" applyBorder="1" applyAlignment="1">
      <alignment horizontal="right" wrapText="1"/>
    </xf>
    <xf numFmtId="3" fontId="32" fillId="0" borderId="51" xfId="0" applyNumberFormat="1" applyFont="1" applyFill="1" applyBorder="1" applyAlignment="1">
      <alignment horizontal="right" wrapText="1"/>
    </xf>
    <xf numFmtId="3" fontId="32" fillId="6" borderId="51" xfId="0" applyNumberFormat="1" applyFont="1" applyFill="1" applyBorder="1" applyAlignment="1" applyProtection="1">
      <alignment horizontal="right" wrapText="1"/>
    </xf>
    <xf numFmtId="3" fontId="32" fillId="6" borderId="51" xfId="0" applyNumberFormat="1" applyFont="1" applyFill="1" applyBorder="1" applyAlignment="1">
      <alignment horizontal="right" wrapText="1"/>
    </xf>
    <xf numFmtId="3" fontId="29" fillId="20" borderId="51" xfId="0" applyNumberFormat="1" applyFont="1" applyFill="1" applyBorder="1" applyAlignment="1">
      <alignment horizontal="right"/>
    </xf>
    <xf numFmtId="3" fontId="32" fillId="3" borderId="51" xfId="0" applyNumberFormat="1" applyFont="1" applyFill="1" applyBorder="1" applyAlignment="1">
      <alignment horizontal="right"/>
    </xf>
    <xf numFmtId="3" fontId="27" fillId="17" borderId="51" xfId="0" applyNumberFormat="1" applyFont="1" applyFill="1" applyBorder="1" applyAlignment="1">
      <alignment horizontal="right"/>
    </xf>
    <xf numFmtId="3" fontId="27" fillId="18" borderId="51" xfId="0" applyNumberFormat="1" applyFont="1" applyFill="1" applyBorder="1" applyAlignment="1">
      <alignment horizontal="right"/>
    </xf>
    <xf numFmtId="3" fontId="32" fillId="9" borderId="51" xfId="0" applyNumberFormat="1" applyFont="1" applyFill="1" applyBorder="1" applyAlignment="1">
      <alignment horizontal="right" wrapText="1"/>
    </xf>
    <xf numFmtId="3" fontId="32" fillId="3" borderId="51" xfId="0" applyNumberFormat="1" applyFont="1" applyFill="1" applyBorder="1" applyAlignment="1">
      <alignment horizontal="right" wrapText="1"/>
    </xf>
    <xf numFmtId="3" fontId="33" fillId="6" borderId="51" xfId="0" applyNumberFormat="1" applyFont="1" applyFill="1" applyBorder="1" applyAlignment="1">
      <alignment horizontal="right" wrapText="1"/>
    </xf>
    <xf numFmtId="3" fontId="29" fillId="12" borderId="51" xfId="0" applyNumberFormat="1" applyFont="1" applyFill="1" applyBorder="1" applyAlignment="1" applyProtection="1">
      <alignment horizontal="right" wrapText="1"/>
    </xf>
    <xf numFmtId="3" fontId="29" fillId="12" borderId="51" xfId="0" applyNumberFormat="1" applyFont="1" applyFill="1" applyBorder="1" applyAlignment="1">
      <alignment horizontal="right" wrapText="1"/>
    </xf>
    <xf numFmtId="3" fontId="29" fillId="21" borderId="51" xfId="0" applyNumberFormat="1" applyFont="1" applyFill="1" applyBorder="1" applyAlignment="1">
      <alignment horizontal="right" wrapText="1"/>
    </xf>
    <xf numFmtId="3" fontId="25" fillId="0" borderId="42" xfId="0" applyNumberFormat="1" applyFont="1" applyBorder="1" applyAlignment="1">
      <alignment horizontal="right" wrapText="1"/>
    </xf>
    <xf numFmtId="0" fontId="29" fillId="0" borderId="3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0" fillId="0" borderId="51" xfId="0" applyNumberFormat="1" applyFill="1" applyBorder="1"/>
    <xf numFmtId="0" fontId="11" fillId="0" borderId="1" xfId="0" applyFont="1" applyBorder="1"/>
    <xf numFmtId="0" fontId="11" fillId="0" borderId="6" xfId="0" applyFont="1" applyBorder="1"/>
    <xf numFmtId="3" fontId="0" fillId="0" borderId="51" xfId="0" applyNumberFormat="1" applyFill="1" applyBorder="1" applyAlignment="1"/>
    <xf numFmtId="0" fontId="25" fillId="0" borderId="50" xfId="0" applyFont="1" applyFill="1" applyBorder="1" applyAlignment="1" applyProtection="1">
      <alignment horizontal="left" wrapText="1"/>
    </xf>
    <xf numFmtId="0" fontId="13" fillId="0" borderId="52" xfId="0" applyFont="1" applyBorder="1" applyAlignment="1"/>
    <xf numFmtId="0" fontId="25" fillId="0" borderId="50" xfId="0" applyFont="1" applyBorder="1" applyAlignment="1" applyProtection="1">
      <alignment horizontal="left"/>
    </xf>
    <xf numFmtId="3" fontId="0" fillId="0" borderId="51" xfId="0" applyNumberFormat="1" applyBorder="1" applyAlignment="1">
      <alignment horizontal="right"/>
    </xf>
    <xf numFmtId="0" fontId="1" fillId="0" borderId="0" xfId="0" applyFont="1" applyAlignment="1" applyProtection="1">
      <alignment vertical="top"/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9" fillId="0" borderId="51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33" xfId="0" applyFont="1" applyFill="1" applyBorder="1" applyAlignment="1"/>
    <xf numFmtId="0" fontId="29" fillId="9" borderId="9" xfId="0" applyFont="1" applyFill="1" applyBorder="1" applyAlignment="1"/>
    <xf numFmtId="0" fontId="29" fillId="9" borderId="32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4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" xfId="0" applyFont="1" applyFill="1" applyBorder="1" applyAlignment="1"/>
    <xf numFmtId="0" fontId="29" fillId="22" borderId="33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4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33" xfId="0" applyFont="1" applyFill="1" applyBorder="1" applyAlignment="1" applyProtection="1">
      <alignment horizontal="center" wrapText="1"/>
    </xf>
    <xf numFmtId="0" fontId="29" fillId="22" borderId="59" xfId="0" applyFont="1" applyFill="1" applyBorder="1" applyAlignment="1" applyProtection="1">
      <alignment horizontal="center" wrapText="1"/>
    </xf>
    <xf numFmtId="0" fontId="29" fillId="9" borderId="33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33" xfId="0" applyFont="1" applyFill="1" applyBorder="1" applyAlignment="1" applyProtection="1">
      <alignment horizontal="left"/>
    </xf>
    <xf numFmtId="0" fontId="29" fillId="9" borderId="5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</cellXfs>
  <cellStyles count="3">
    <cellStyle name="Normalno" xfId="0" builtinId="0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workbookViewId="0">
      <selection activeCell="M11" sqref="M11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3.570312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R1" s="210"/>
      <c r="S1" s="210"/>
      <c r="T1" s="210"/>
      <c r="U1" s="210"/>
      <c r="V1" s="210"/>
      <c r="W1" s="210"/>
    </row>
    <row r="2" spans="1:23" x14ac:dyDescent="0.2">
      <c r="R2" s="210"/>
      <c r="S2" s="210"/>
      <c r="T2" s="210"/>
      <c r="U2" s="210"/>
      <c r="V2" s="210"/>
      <c r="W2" s="210"/>
    </row>
    <row r="3" spans="1:23" x14ac:dyDescent="0.2">
      <c r="P3" s="210"/>
      <c r="Q3" s="210"/>
      <c r="R3" s="210"/>
      <c r="S3" s="210"/>
      <c r="T3" s="210"/>
      <c r="U3" s="210"/>
      <c r="V3" s="210"/>
      <c r="W3" s="210"/>
    </row>
    <row r="4" spans="1:23" x14ac:dyDescent="0.2">
      <c r="P4" s="210"/>
      <c r="Q4" s="210"/>
      <c r="R4" s="210"/>
      <c r="S4" s="210"/>
      <c r="T4" s="210"/>
      <c r="U4" s="210"/>
      <c r="V4" s="210"/>
      <c r="W4" s="210"/>
    </row>
    <row r="5" spans="1:23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  <c r="P5" s="210"/>
      <c r="Q5" s="210"/>
      <c r="R5" s="210"/>
      <c r="S5" s="210"/>
      <c r="T5" s="210"/>
      <c r="U5" s="210"/>
      <c r="V5" s="210"/>
      <c r="W5" s="210"/>
    </row>
    <row r="6" spans="1:23" x14ac:dyDescent="0.2">
      <c r="A6" s="946" t="s">
        <v>476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0"/>
      <c r="P6" s="210"/>
      <c r="Q6" s="210"/>
      <c r="R6" s="210"/>
      <c r="S6" s="210"/>
      <c r="T6" s="210"/>
      <c r="U6" s="210"/>
      <c r="V6" s="210"/>
      <c r="W6" s="210"/>
    </row>
    <row r="7" spans="1:23" x14ac:dyDescent="0.2">
      <c r="A7" s="792" t="s">
        <v>459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10"/>
      <c r="P7" s="210"/>
      <c r="Q7" s="210"/>
      <c r="R7" s="210"/>
      <c r="S7" s="210"/>
      <c r="T7" s="210"/>
      <c r="U7" s="210"/>
      <c r="V7" s="210"/>
      <c r="W7" s="210"/>
    </row>
    <row r="8" spans="1:23" x14ac:dyDescent="0.2">
      <c r="A8" s="792" t="s">
        <v>460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10"/>
      <c r="P8" s="210"/>
      <c r="Q8" s="210"/>
      <c r="R8" s="210"/>
      <c r="S8" s="210"/>
      <c r="T8" s="210"/>
      <c r="U8" s="210"/>
      <c r="V8" s="210"/>
      <c r="W8" s="210"/>
    </row>
    <row r="9" spans="1:23" ht="15.75" customHeight="1" x14ac:dyDescent="0.2">
      <c r="A9" s="950" t="s">
        <v>480</v>
      </c>
      <c r="B9" s="951"/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210"/>
      <c r="P9" s="210"/>
      <c r="Q9" s="210"/>
      <c r="R9" s="210"/>
      <c r="S9" s="210"/>
      <c r="T9" s="210"/>
      <c r="U9" s="210"/>
      <c r="V9" s="210"/>
      <c r="W9" s="210"/>
    </row>
    <row r="10" spans="1:23" ht="15.75" customHeight="1" x14ac:dyDescent="0.2">
      <c r="O10" s="210"/>
      <c r="P10" s="210"/>
      <c r="Q10" s="210"/>
      <c r="R10" s="210"/>
      <c r="S10" s="210"/>
      <c r="T10" s="210"/>
      <c r="U10" s="210"/>
      <c r="V10" s="210"/>
      <c r="W10" s="210"/>
    </row>
    <row r="11" spans="1:23" ht="15.75" customHeight="1" x14ac:dyDescent="0.2">
      <c r="O11" s="210"/>
      <c r="P11" s="210"/>
      <c r="Q11" s="210"/>
      <c r="R11" s="210"/>
      <c r="S11" s="210"/>
      <c r="T11" s="210"/>
      <c r="U11" s="210"/>
      <c r="V11" s="210"/>
      <c r="W11" s="210"/>
    </row>
    <row r="12" spans="1:23" ht="15" customHeight="1" x14ac:dyDescent="0.2">
      <c r="B12" s="19"/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10"/>
      <c r="P12" s="210"/>
      <c r="Q12" s="210"/>
      <c r="R12" s="210"/>
      <c r="S12" s="210"/>
      <c r="T12" s="210"/>
      <c r="U12" s="210"/>
      <c r="V12" s="210"/>
      <c r="W12" s="210"/>
    </row>
    <row r="13" spans="1:23" ht="15" customHeight="1" x14ac:dyDescent="0.25">
      <c r="A13" s="211" t="s">
        <v>465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0"/>
      <c r="P13" s="210"/>
      <c r="Q13" s="210"/>
      <c r="R13" s="210"/>
      <c r="S13" s="210"/>
      <c r="T13" s="210"/>
      <c r="U13" s="210"/>
      <c r="V13" s="210"/>
      <c r="W13" s="210"/>
    </row>
    <row r="14" spans="1:23" ht="15" customHeight="1" x14ac:dyDescent="0.25">
      <c r="A14" s="211" t="s">
        <v>397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0"/>
      <c r="P14" s="210"/>
      <c r="Q14" s="210"/>
      <c r="R14" s="210"/>
      <c r="S14" s="210"/>
      <c r="T14" s="210"/>
      <c r="U14" s="210"/>
      <c r="V14" s="210"/>
      <c r="W14" s="210"/>
    </row>
    <row r="15" spans="1:23" ht="15.75" x14ac:dyDescent="0.25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0"/>
      <c r="P15" s="210"/>
      <c r="Q15" s="210"/>
      <c r="R15" s="210"/>
      <c r="S15" s="210"/>
      <c r="T15" s="210"/>
      <c r="U15" s="210"/>
      <c r="V15" s="210"/>
      <c r="W15" s="210"/>
    </row>
    <row r="16" spans="1:23" ht="15" x14ac:dyDescent="0.2">
      <c r="A16" s="948"/>
      <c r="B16" s="949"/>
      <c r="C16" s="41"/>
      <c r="O16" s="210"/>
      <c r="P16" s="210"/>
      <c r="Q16" s="210"/>
      <c r="R16" s="210"/>
      <c r="S16" s="210"/>
      <c r="T16" s="210"/>
      <c r="U16" s="210"/>
      <c r="V16" s="210"/>
      <c r="W16" s="210"/>
    </row>
    <row r="17" spans="1:30" ht="15" x14ac:dyDescent="0.25">
      <c r="A17" s="81" t="s">
        <v>1</v>
      </c>
      <c r="B17" s="82" t="s">
        <v>127</v>
      </c>
      <c r="C17" s="41"/>
      <c r="K17" s="18"/>
      <c r="O17" s="210"/>
      <c r="P17" s="210"/>
      <c r="Q17" s="210"/>
      <c r="R17" s="210"/>
      <c r="S17" s="210"/>
      <c r="T17" s="210"/>
      <c r="U17" s="210"/>
      <c r="V17" s="210"/>
      <c r="W17" s="210"/>
    </row>
    <row r="18" spans="1:30" ht="15" x14ac:dyDescent="0.2">
      <c r="A18" s="2"/>
      <c r="B18" s="17"/>
      <c r="O18" s="210"/>
      <c r="P18" s="210"/>
      <c r="Q18" s="210"/>
      <c r="R18" s="210"/>
      <c r="S18" s="210"/>
      <c r="T18" s="210"/>
      <c r="U18" s="210"/>
      <c r="V18" s="210"/>
      <c r="W18" s="210"/>
    </row>
    <row r="19" spans="1:30" x14ac:dyDescent="0.2">
      <c r="B19" s="79" t="s">
        <v>0</v>
      </c>
      <c r="O19" s="210"/>
      <c r="P19" s="210"/>
      <c r="Q19" s="210"/>
      <c r="R19" s="210"/>
      <c r="S19" s="210"/>
      <c r="T19" s="210"/>
      <c r="U19" s="210"/>
      <c r="V19" s="210"/>
      <c r="W19" s="210"/>
    </row>
    <row r="20" spans="1:30" x14ac:dyDescent="0.2">
      <c r="O20" s="210"/>
      <c r="P20" s="210"/>
      <c r="Q20" s="210"/>
      <c r="R20" s="210"/>
      <c r="S20" s="210"/>
      <c r="T20" s="210"/>
      <c r="U20" s="210"/>
      <c r="V20" s="210"/>
      <c r="W20" s="210"/>
    </row>
    <row r="21" spans="1:30" x14ac:dyDescent="0.2">
      <c r="A21" s="3"/>
      <c r="B21" s="10" t="s">
        <v>474</v>
      </c>
      <c r="C21" s="6"/>
      <c r="K21" s="80"/>
      <c r="O21" s="210"/>
      <c r="P21" s="210"/>
      <c r="Q21" s="210"/>
      <c r="R21" s="210"/>
      <c r="S21" s="210"/>
      <c r="T21" s="210"/>
      <c r="U21" s="210"/>
      <c r="V21" s="210"/>
    </row>
    <row r="22" spans="1:30" x14ac:dyDescent="0.2">
      <c r="C22" s="6"/>
      <c r="K22" s="80"/>
      <c r="O22" s="210"/>
      <c r="P22" s="210"/>
      <c r="Q22" s="210"/>
      <c r="R22" s="210"/>
      <c r="S22" s="210"/>
      <c r="T22" s="210"/>
      <c r="U22" s="210"/>
      <c r="V22" s="210"/>
    </row>
    <row r="23" spans="1:30" ht="15" x14ac:dyDescent="0.25">
      <c r="A23" s="83" t="s">
        <v>2</v>
      </c>
      <c r="B23" s="259" t="s">
        <v>344</v>
      </c>
      <c r="C23" s="18" t="s">
        <v>76</v>
      </c>
      <c r="K23" s="46"/>
      <c r="O23" s="210"/>
      <c r="P23" s="210"/>
      <c r="Q23" s="210"/>
      <c r="R23" s="210"/>
      <c r="S23" s="210"/>
      <c r="T23" s="210"/>
      <c r="U23" s="210"/>
      <c r="V23" s="210"/>
    </row>
    <row r="24" spans="1:30" x14ac:dyDescent="0.2">
      <c r="C24" s="6"/>
      <c r="K24" s="46"/>
      <c r="M24" s="85"/>
      <c r="O24" s="210"/>
      <c r="P24" s="210"/>
      <c r="Q24" s="210"/>
      <c r="R24" s="210"/>
      <c r="S24" s="210"/>
      <c r="T24" s="210"/>
      <c r="U24" s="210"/>
      <c r="V24" s="210"/>
    </row>
    <row r="25" spans="1:30" s="11" customFormat="1" x14ac:dyDescent="0.2">
      <c r="A25" s="1"/>
      <c r="B25" s="794"/>
      <c r="C25" s="68"/>
      <c r="D25" s="69"/>
      <c r="E25" s="69"/>
      <c r="F25" s="69"/>
      <c r="G25" s="69"/>
      <c r="H25" s="69"/>
      <c r="I25" s="69"/>
      <c r="J25" s="69"/>
      <c r="K25" s="939" t="s">
        <v>398</v>
      </c>
      <c r="L25" s="74"/>
      <c r="M25" s="952" t="s">
        <v>461</v>
      </c>
      <c r="N25" s="952" t="s">
        <v>463</v>
      </c>
      <c r="O25" s="210"/>
      <c r="P25" s="210"/>
      <c r="Q25" s="210"/>
      <c r="R25" s="210"/>
      <c r="S25" s="210"/>
      <c r="T25" s="210"/>
      <c r="U25" s="210"/>
      <c r="V25" s="210"/>
    </row>
    <row r="26" spans="1:30" s="11" customFormat="1" x14ac:dyDescent="0.2">
      <c r="A26" s="1"/>
      <c r="B26" s="795"/>
      <c r="C26" s="70"/>
      <c r="D26" s="71"/>
      <c r="E26" s="71"/>
      <c r="F26" s="71"/>
      <c r="G26" s="71"/>
      <c r="H26" s="71"/>
      <c r="I26" s="71"/>
      <c r="J26" s="71"/>
      <c r="K26" s="940" t="s">
        <v>77</v>
      </c>
      <c r="L26" s="75"/>
      <c r="M26" s="952"/>
      <c r="N26" s="952"/>
      <c r="O26" s="210"/>
      <c r="P26" s="210"/>
      <c r="Q26" s="210"/>
      <c r="R26" s="210"/>
      <c r="S26" s="210"/>
      <c r="T26" s="210"/>
      <c r="U26" s="210"/>
      <c r="V26" s="210"/>
    </row>
    <row r="27" spans="1:30" s="11" customFormat="1" x14ac:dyDescent="0.2">
      <c r="A27" s="3"/>
      <c r="B27" s="239" t="s">
        <v>337</v>
      </c>
      <c r="C27" s="240"/>
      <c r="D27" s="241"/>
      <c r="E27" s="241"/>
      <c r="F27" s="241"/>
      <c r="G27" s="241"/>
      <c r="H27" s="241"/>
      <c r="I27" s="241"/>
      <c r="J27" s="241"/>
      <c r="K27" s="109">
        <v>8804500</v>
      </c>
      <c r="L27" s="242"/>
      <c r="M27" s="817">
        <v>651000</v>
      </c>
      <c r="N27" s="941">
        <f>K27+M27</f>
        <v>9455500</v>
      </c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</row>
    <row r="28" spans="1:30" s="11" customFormat="1" ht="12.75" customHeight="1" x14ac:dyDescent="0.2">
      <c r="A28" s="1"/>
      <c r="B28" s="243" t="s">
        <v>338</v>
      </c>
      <c r="C28" s="240" t="s">
        <v>5</v>
      </c>
      <c r="D28" s="241"/>
      <c r="E28" s="241"/>
      <c r="F28" s="241"/>
      <c r="G28" s="241"/>
      <c r="H28" s="241"/>
      <c r="I28" s="241"/>
      <c r="J28" s="241"/>
      <c r="K28" s="109">
        <v>1927000</v>
      </c>
      <c r="L28" s="242"/>
      <c r="M28" s="817"/>
      <c r="N28" s="941">
        <f>K28+M28</f>
        <v>1927000</v>
      </c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</row>
    <row r="29" spans="1:30" s="11" customFormat="1" x14ac:dyDescent="0.2">
      <c r="A29" s="52"/>
      <c r="B29" s="244" t="s">
        <v>339</v>
      </c>
      <c r="C29" s="245"/>
      <c r="D29" s="246"/>
      <c r="E29" s="246"/>
      <c r="F29" s="246"/>
      <c r="G29" s="246"/>
      <c r="H29" s="246"/>
      <c r="I29" s="246"/>
      <c r="J29" s="246"/>
      <c r="K29" s="245">
        <v>7241500</v>
      </c>
      <c r="L29" s="247"/>
      <c r="M29" s="938">
        <v>226000</v>
      </c>
      <c r="N29" s="941">
        <f>K29+M29</f>
        <v>7467500</v>
      </c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</row>
    <row r="30" spans="1:30" s="11" customFormat="1" x14ac:dyDescent="0.2">
      <c r="A30" s="50"/>
      <c r="B30" s="244" t="s">
        <v>340</v>
      </c>
      <c r="C30" s="245"/>
      <c r="D30" s="246"/>
      <c r="E30" s="246"/>
      <c r="F30" s="246"/>
      <c r="G30" s="246"/>
      <c r="H30" s="246"/>
      <c r="I30" s="246"/>
      <c r="J30" s="246"/>
      <c r="K30" s="245">
        <v>3610000</v>
      </c>
      <c r="L30" s="250"/>
      <c r="M30" s="938">
        <v>425000</v>
      </c>
      <c r="N30" s="941">
        <f>K30+M30</f>
        <v>4035000</v>
      </c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</row>
    <row r="31" spans="1:30" s="11" customFormat="1" ht="12.75" customHeight="1" x14ac:dyDescent="0.2">
      <c r="A31" s="251"/>
      <c r="B31" s="248"/>
      <c r="C31" s="230"/>
      <c r="D31" s="72"/>
      <c r="E31" s="72"/>
      <c r="F31" s="72"/>
      <c r="G31" s="72"/>
      <c r="H31" s="72"/>
      <c r="I31" s="72"/>
      <c r="J31" s="72"/>
      <c r="K31" s="72"/>
      <c r="L31" s="249"/>
      <c r="M31" s="72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</row>
    <row r="32" spans="1:30" x14ac:dyDescent="0.2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49"/>
      <c r="M32" s="72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</row>
    <row r="33" spans="1:30" ht="15" x14ac:dyDescent="0.25">
      <c r="A33" s="84" t="s">
        <v>4</v>
      </c>
      <c r="B33" s="947" t="s">
        <v>128</v>
      </c>
      <c r="C33" s="947"/>
      <c r="D33" s="947"/>
      <c r="E33" s="947"/>
      <c r="F33" s="947"/>
      <c r="G33" s="947"/>
      <c r="H33" s="947"/>
      <c r="I33" s="947"/>
      <c r="J33" s="947"/>
      <c r="K33" s="947"/>
      <c r="L33" s="11"/>
      <c r="M33" s="72"/>
      <c r="N33" s="11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</row>
    <row r="34" spans="1:30" ht="15" x14ac:dyDescent="0.25">
      <c r="A34" s="84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11"/>
      <c r="M34" s="210"/>
      <c r="N34" s="72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</row>
    <row r="35" spans="1:30" x14ac:dyDescent="0.2">
      <c r="A35" s="73"/>
      <c r="B35" s="253" t="s">
        <v>341</v>
      </c>
      <c r="C35" s="253"/>
      <c r="D35" s="253"/>
      <c r="E35" s="253"/>
      <c r="F35" s="253"/>
      <c r="G35" s="253"/>
      <c r="H35" s="253"/>
      <c r="I35" s="253"/>
      <c r="J35" s="253"/>
      <c r="K35" s="253">
        <v>0</v>
      </c>
      <c r="L35" s="252"/>
      <c r="M35" s="252"/>
      <c r="N35" s="72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</row>
    <row r="36" spans="1:30" x14ac:dyDescent="0.2">
      <c r="A36" s="53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11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</row>
    <row r="37" spans="1:30" x14ac:dyDescent="0.2">
      <c r="A37" s="53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11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</row>
    <row r="38" spans="1:30" ht="15" x14ac:dyDescent="0.25">
      <c r="A38" s="258" t="s">
        <v>3</v>
      </c>
      <c r="B38" s="260" t="s">
        <v>131</v>
      </c>
      <c r="C38" s="261"/>
      <c r="D38" s="261"/>
      <c r="E38" s="261"/>
      <c r="F38" s="261"/>
      <c r="G38" s="261"/>
      <c r="H38" s="261"/>
      <c r="I38" s="261"/>
      <c r="J38" s="261"/>
      <c r="K38" s="261"/>
      <c r="L38" s="11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</row>
    <row r="39" spans="1:30" x14ac:dyDescent="0.2">
      <c r="A39" s="53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11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</row>
    <row r="40" spans="1:30" x14ac:dyDescent="0.2">
      <c r="A40" s="53"/>
      <c r="B40" s="253" t="s">
        <v>342</v>
      </c>
      <c r="C40" s="253"/>
      <c r="D40" s="253"/>
      <c r="E40" s="253"/>
      <c r="F40" s="253"/>
      <c r="G40" s="253"/>
      <c r="H40" s="253"/>
      <c r="I40" s="253"/>
      <c r="J40" s="253"/>
      <c r="K40" s="253"/>
      <c r="L40" s="11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</row>
    <row r="41" spans="1:30" x14ac:dyDescent="0.2">
      <c r="A41" s="53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11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</row>
    <row r="42" spans="1:30" ht="25.5" x14ac:dyDescent="0.2">
      <c r="A42" s="53"/>
      <c r="B42" s="257" t="s">
        <v>343</v>
      </c>
      <c r="C42" s="253"/>
      <c r="D42" s="253"/>
      <c r="E42" s="253"/>
      <c r="F42" s="253"/>
      <c r="G42" s="253"/>
      <c r="H42" s="253"/>
      <c r="I42" s="253"/>
      <c r="J42" s="253"/>
      <c r="K42" s="253"/>
      <c r="L42" s="11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</row>
    <row r="43" spans="1:30" ht="15" x14ac:dyDescent="0.25">
      <c r="A43" s="255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11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</row>
    <row r="44" spans="1:30" x14ac:dyDescent="0.2">
      <c r="A44" s="256"/>
      <c r="B44" s="76" t="s">
        <v>132</v>
      </c>
      <c r="C44" s="41"/>
      <c r="N44" s="210"/>
      <c r="O44" s="210"/>
      <c r="P44" s="210"/>
      <c r="Q44" s="210"/>
      <c r="R44" s="210"/>
      <c r="S44" s="210"/>
      <c r="T44" s="210"/>
      <c r="U44" s="210"/>
      <c r="V44" s="210"/>
      <c r="W44" s="210"/>
    </row>
    <row r="45" spans="1:30" x14ac:dyDescent="0.2">
      <c r="A45" s="254"/>
      <c r="N45" s="210"/>
      <c r="O45" s="210"/>
      <c r="P45" s="210"/>
      <c r="Q45" s="210"/>
      <c r="R45" s="210"/>
      <c r="S45" s="210"/>
      <c r="T45" s="210"/>
      <c r="U45" s="210"/>
      <c r="V45" s="210"/>
      <c r="W45" s="210"/>
    </row>
    <row r="46" spans="1:30" x14ac:dyDescent="0.2">
      <c r="A46" s="254"/>
      <c r="B46" s="80" t="s">
        <v>133</v>
      </c>
      <c r="N46" s="210"/>
      <c r="O46" s="210"/>
      <c r="P46" s="210"/>
      <c r="Q46" s="210"/>
      <c r="R46" s="210"/>
      <c r="S46" s="210"/>
      <c r="T46" s="210"/>
      <c r="U46" s="210"/>
      <c r="V46" s="210"/>
      <c r="W46" s="210"/>
    </row>
    <row r="47" spans="1:30" x14ac:dyDescent="0.2">
      <c r="A47" s="254"/>
      <c r="B47" s="20" t="s">
        <v>399</v>
      </c>
      <c r="N47" s="46"/>
      <c r="O47" s="210"/>
      <c r="P47" s="210"/>
      <c r="Q47" s="210"/>
      <c r="R47" s="210"/>
      <c r="S47" s="210"/>
      <c r="T47" s="210"/>
      <c r="U47" s="210"/>
      <c r="V47" s="210"/>
      <c r="W47" s="210"/>
    </row>
    <row r="48" spans="1:30" x14ac:dyDescent="0.2">
      <c r="O48" s="210"/>
      <c r="P48" s="210"/>
      <c r="Q48" s="210"/>
      <c r="R48" s="210"/>
      <c r="S48" s="210"/>
      <c r="T48" s="210"/>
      <c r="U48" s="210"/>
      <c r="V48" s="210"/>
      <c r="W48" s="210"/>
    </row>
    <row r="49" spans="15:23" x14ac:dyDescent="0.2">
      <c r="O49" s="210"/>
      <c r="P49" s="210"/>
      <c r="Q49" s="210"/>
      <c r="R49" s="210"/>
      <c r="S49" s="210"/>
      <c r="T49" s="210"/>
      <c r="U49" s="210"/>
      <c r="V49" s="210"/>
      <c r="W49" s="210"/>
    </row>
    <row r="50" spans="15:23" x14ac:dyDescent="0.2">
      <c r="O50" s="210"/>
      <c r="P50" s="210"/>
      <c r="Q50" s="210"/>
      <c r="R50" s="210"/>
      <c r="S50" s="210"/>
      <c r="T50" s="210"/>
      <c r="U50" s="210"/>
      <c r="V50" s="210"/>
      <c r="W50" s="210"/>
    </row>
    <row r="51" spans="15:23" x14ac:dyDescent="0.2">
      <c r="O51" s="210"/>
      <c r="P51" s="210"/>
      <c r="Q51" s="210"/>
      <c r="R51" s="210"/>
      <c r="S51" s="210"/>
      <c r="T51" s="210"/>
      <c r="U51" s="210"/>
      <c r="V51" s="210"/>
      <c r="W51" s="210"/>
    </row>
    <row r="52" spans="15:23" x14ac:dyDescent="0.2">
      <c r="O52" s="210"/>
      <c r="P52" s="210"/>
      <c r="Q52" s="210"/>
      <c r="R52" s="210"/>
      <c r="S52" s="210"/>
      <c r="T52" s="210"/>
      <c r="U52" s="210"/>
      <c r="V52" s="210"/>
      <c r="W52" s="210"/>
    </row>
    <row r="53" spans="15:23" x14ac:dyDescent="0.2">
      <c r="O53" s="210"/>
      <c r="P53" s="210"/>
      <c r="Q53" s="210"/>
      <c r="R53" s="210"/>
      <c r="S53" s="210"/>
      <c r="T53" s="210"/>
      <c r="U53" s="210"/>
      <c r="V53" s="210"/>
      <c r="W53" s="210"/>
    </row>
    <row r="54" spans="15:23" x14ac:dyDescent="0.2">
      <c r="O54" s="210"/>
      <c r="P54" s="210"/>
      <c r="Q54" s="210"/>
    </row>
    <row r="55" spans="15:23" x14ac:dyDescent="0.2">
      <c r="O55" s="210"/>
      <c r="P55" s="210"/>
      <c r="Q55" s="210"/>
    </row>
    <row r="56" spans="15:23" x14ac:dyDescent="0.2">
      <c r="O56" s="210"/>
    </row>
    <row r="57" spans="15:23" x14ac:dyDescent="0.2">
      <c r="O57" s="210"/>
    </row>
  </sheetData>
  <mergeCells count="5">
    <mergeCell ref="B33:K33"/>
    <mergeCell ref="A16:B16"/>
    <mergeCell ref="A9:N9"/>
    <mergeCell ref="M25:M26"/>
    <mergeCell ref="N25:N26"/>
  </mergeCells>
  <phoneticPr fontId="0" type="noConversion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H10" sqref="H10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2.7109375" style="16" customWidth="1"/>
    <col min="4" max="4" width="14.7109375" customWidth="1"/>
    <col min="5" max="5" width="12.28515625" customWidth="1"/>
  </cols>
  <sheetData>
    <row r="1" spans="1:5" ht="15" customHeight="1" x14ac:dyDescent="0.2">
      <c r="A1" s="14"/>
      <c r="B1" s="27"/>
      <c r="C1" s="27"/>
    </row>
    <row r="2" spans="1:5" ht="15" customHeight="1" x14ac:dyDescent="0.2">
      <c r="A2" s="14"/>
      <c r="B2" s="27"/>
      <c r="C2" s="27"/>
    </row>
    <row r="3" spans="1:5" s="4" customFormat="1" ht="30" x14ac:dyDescent="0.25">
      <c r="A3" s="81" t="s">
        <v>4</v>
      </c>
      <c r="B3" s="177" t="s">
        <v>89</v>
      </c>
      <c r="C3" s="177"/>
    </row>
    <row r="5" spans="1:5" ht="13.5" thickBot="1" x14ac:dyDescent="0.25"/>
    <row r="6" spans="1:5" s="8" customFormat="1" ht="38.25" customHeight="1" thickBot="1" x14ac:dyDescent="0.3">
      <c r="A6" s="185" t="s">
        <v>7</v>
      </c>
      <c r="B6" s="186" t="s">
        <v>47</v>
      </c>
      <c r="C6" s="843" t="s">
        <v>400</v>
      </c>
      <c r="D6" s="798" t="s">
        <v>461</v>
      </c>
      <c r="E6" s="803" t="s">
        <v>462</v>
      </c>
    </row>
    <row r="7" spans="1:5" s="1" customFormat="1" ht="13.5" thickBot="1" x14ac:dyDescent="0.25">
      <c r="A7" s="169">
        <v>1</v>
      </c>
      <c r="B7" s="170">
        <v>2</v>
      </c>
      <c r="C7" s="171">
        <v>3</v>
      </c>
      <c r="D7" s="799">
        <v>4</v>
      </c>
      <c r="E7" s="804">
        <v>5</v>
      </c>
    </row>
    <row r="8" spans="1:5" ht="24.95" customHeight="1" thickBot="1" x14ac:dyDescent="0.3">
      <c r="A8" s="178">
        <v>9</v>
      </c>
      <c r="B8" s="179" t="s">
        <v>48</v>
      </c>
      <c r="C8" s="180"/>
      <c r="D8" s="800"/>
      <c r="E8" s="805">
        <f>C8+D8</f>
        <v>0</v>
      </c>
    </row>
    <row r="9" spans="1:5" s="4" customFormat="1" ht="15" customHeight="1" x14ac:dyDescent="0.2">
      <c r="A9" s="190">
        <v>92</v>
      </c>
      <c r="B9" s="191" t="s">
        <v>49</v>
      </c>
      <c r="C9" s="192"/>
      <c r="D9" s="801"/>
      <c r="E9" s="806">
        <f>C9+D9</f>
        <v>0</v>
      </c>
    </row>
    <row r="10" spans="1:5" s="10" customFormat="1" ht="15" customHeight="1" thickBot="1" x14ac:dyDescent="0.25">
      <c r="A10" s="187">
        <v>922</v>
      </c>
      <c r="B10" s="188" t="s">
        <v>50</v>
      </c>
      <c r="C10" s="189">
        <v>0</v>
      </c>
      <c r="D10" s="802"/>
      <c r="E10" s="807">
        <f>C10+D10</f>
        <v>0</v>
      </c>
    </row>
    <row r="11" spans="1:5" s="4" customFormat="1" ht="15" customHeight="1" x14ac:dyDescent="0.2">
      <c r="A11" s="31"/>
      <c r="B11" s="32"/>
      <c r="C11" s="32"/>
    </row>
    <row r="12" spans="1:5" ht="15" customHeight="1" x14ac:dyDescent="0.2">
      <c r="A12" s="33"/>
      <c r="B12" s="29"/>
      <c r="C12" s="29"/>
    </row>
    <row r="13" spans="1:5" ht="15" customHeight="1" x14ac:dyDescent="0.2">
      <c r="A13" s="33"/>
      <c r="B13" s="29"/>
      <c r="C13" s="29"/>
    </row>
    <row r="14" spans="1:5" s="4" customFormat="1" ht="15" customHeight="1" x14ac:dyDescent="0.2">
      <c r="A14" s="31"/>
      <c r="B14" s="32"/>
      <c r="C14" s="32"/>
    </row>
    <row r="15" spans="1:5" ht="15" customHeight="1" x14ac:dyDescent="0.2">
      <c r="A15" s="33"/>
      <c r="B15" s="29"/>
      <c r="C15" s="29"/>
    </row>
    <row r="16" spans="1:5" s="4" customFormat="1" ht="15" customHeight="1" x14ac:dyDescent="0.25">
      <c r="A16" s="175" t="s">
        <v>3</v>
      </c>
      <c r="B16" s="176" t="s">
        <v>51</v>
      </c>
      <c r="C16" s="176"/>
    </row>
    <row r="17" spans="1:5" ht="15" customHeight="1" thickBot="1" x14ac:dyDescent="0.25">
      <c r="A17" s="33"/>
      <c r="B17" s="29"/>
      <c r="C17" s="29"/>
    </row>
    <row r="18" spans="1:5" s="8" customFormat="1" ht="38.25" customHeight="1" thickBot="1" x14ac:dyDescent="0.3">
      <c r="A18" s="185" t="s">
        <v>7</v>
      </c>
      <c r="B18" s="186" t="s">
        <v>52</v>
      </c>
      <c r="C18" s="843" t="s">
        <v>401</v>
      </c>
      <c r="D18" s="808" t="s">
        <v>461</v>
      </c>
      <c r="E18" s="803" t="s">
        <v>462</v>
      </c>
    </row>
    <row r="19" spans="1:5" s="43" customFormat="1" ht="12" thickBot="1" x14ac:dyDescent="0.25">
      <c r="A19" s="172">
        <v>1</v>
      </c>
      <c r="B19" s="173">
        <v>2</v>
      </c>
      <c r="C19" s="174">
        <v>3</v>
      </c>
      <c r="D19" s="809">
        <v>4</v>
      </c>
      <c r="E19" s="811">
        <v>5</v>
      </c>
    </row>
    <row r="20" spans="1:5" ht="30.75" thickBot="1" x14ac:dyDescent="0.3">
      <c r="A20" s="178">
        <v>8</v>
      </c>
      <c r="B20" s="179" t="s">
        <v>53</v>
      </c>
      <c r="C20" s="181">
        <v>120000</v>
      </c>
      <c r="D20" s="800">
        <v>0</v>
      </c>
      <c r="E20" s="805">
        <f>C20+D20</f>
        <v>120000</v>
      </c>
    </row>
    <row r="21" spans="1:5" s="4" customFormat="1" ht="30.75" thickBot="1" x14ac:dyDescent="0.3">
      <c r="A21" s="182">
        <v>5</v>
      </c>
      <c r="B21" s="183" t="s">
        <v>54</v>
      </c>
      <c r="C21" s="184">
        <v>0</v>
      </c>
      <c r="D21" s="810">
        <v>0</v>
      </c>
      <c r="E21" s="812">
        <f>C21+D21</f>
        <v>0</v>
      </c>
    </row>
    <row r="22" spans="1:5" s="4" customFormat="1" ht="15" customHeight="1" x14ac:dyDescent="0.2">
      <c r="A22" s="15"/>
      <c r="B22" s="30"/>
      <c r="C22" s="30"/>
    </row>
    <row r="23" spans="1:5" s="4" customFormat="1" ht="15" customHeight="1" x14ac:dyDescent="0.2">
      <c r="A23" s="15"/>
      <c r="B23" s="30"/>
      <c r="C23" s="30"/>
    </row>
    <row r="24" spans="1:5" ht="15" customHeight="1" x14ac:dyDescent="0.2">
      <c r="A24" s="14"/>
      <c r="B24" s="27"/>
      <c r="C24" s="27"/>
    </row>
    <row r="25" spans="1:5" ht="15" customHeight="1" x14ac:dyDescent="0.2">
      <c r="A25" s="14"/>
      <c r="B25" s="27"/>
      <c r="C25" s="27"/>
    </row>
    <row r="26" spans="1:5" s="4" customFormat="1" ht="15" customHeight="1" x14ac:dyDescent="0.2">
      <c r="A26" s="15"/>
      <c r="B26" s="30"/>
      <c r="C26" s="30"/>
    </row>
    <row r="27" spans="1:5" s="4" customFormat="1" ht="15" customHeight="1" x14ac:dyDescent="0.2">
      <c r="A27" s="15"/>
      <c r="B27" s="30"/>
      <c r="C27" s="30"/>
    </row>
    <row r="28" spans="1:5" s="10" customFormat="1" ht="15" customHeight="1" x14ac:dyDescent="0.2">
      <c r="A28" s="13"/>
      <c r="B28" s="27"/>
      <c r="C28" s="27"/>
    </row>
    <row r="29" spans="1:5" s="4" customFormat="1" ht="15" customHeight="1" x14ac:dyDescent="0.2">
      <c r="A29" s="15"/>
      <c r="B29" s="30"/>
      <c r="C29" s="30"/>
    </row>
    <row r="30" spans="1:5" s="4" customFormat="1" ht="15" customHeight="1" x14ac:dyDescent="0.2">
      <c r="A30" s="15"/>
      <c r="B30" s="30"/>
      <c r="C30" s="30"/>
    </row>
    <row r="31" spans="1:5" ht="15" customHeight="1" x14ac:dyDescent="0.2">
      <c r="A31" s="14"/>
      <c r="B31" s="27"/>
      <c r="C31" s="27"/>
    </row>
    <row r="32" spans="1:5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D15" sqref="D15"/>
    </sheetView>
  </sheetViews>
  <sheetFormatPr defaultRowHeight="12.75" x14ac:dyDescent="0.2"/>
  <cols>
    <col min="1" max="1" width="5.85546875" customWidth="1"/>
    <col min="2" max="2" width="58.85546875" style="16" customWidth="1"/>
    <col min="3" max="3" width="14.42578125" style="57" customWidth="1"/>
    <col min="4" max="4" width="12.5703125" bestFit="1" customWidth="1"/>
    <col min="5" max="5" width="19" bestFit="1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4"/>
      <c r="E1" s="97"/>
      <c r="F1" s="97"/>
      <c r="G1" s="97"/>
      <c r="H1" s="97"/>
      <c r="I1" s="97"/>
      <c r="J1" s="97"/>
      <c r="K1" s="97"/>
    </row>
    <row r="2" spans="1:11" s="4" customFormat="1" ht="15" customHeight="1" x14ac:dyDescent="0.2">
      <c r="B2" s="22"/>
      <c r="C2" s="54"/>
      <c r="D2" s="45"/>
      <c r="E2" s="97"/>
      <c r="F2" s="97"/>
      <c r="G2" s="97"/>
      <c r="H2" s="97"/>
      <c r="I2" s="97"/>
      <c r="J2" s="97"/>
      <c r="K2" s="97"/>
    </row>
    <row r="3" spans="1:11" ht="15" x14ac:dyDescent="0.25">
      <c r="A3" s="23"/>
      <c r="B3" s="78" t="s">
        <v>6</v>
      </c>
      <c r="C3" s="55"/>
      <c r="D3" s="46"/>
      <c r="E3" s="97"/>
      <c r="F3" s="97"/>
      <c r="G3" s="97"/>
      <c r="H3" s="97"/>
      <c r="I3" s="97"/>
      <c r="J3" s="97"/>
      <c r="K3" s="97"/>
    </row>
    <row r="4" spans="1:11" ht="13.5" thickBot="1" x14ac:dyDescent="0.25">
      <c r="A4" s="24"/>
      <c r="B4" s="25"/>
      <c r="C4" s="56"/>
      <c r="E4" s="97"/>
      <c r="F4" s="97"/>
      <c r="G4" s="97"/>
      <c r="H4" s="97"/>
      <c r="I4" s="97"/>
      <c r="J4" s="97"/>
      <c r="K4" s="97"/>
    </row>
    <row r="5" spans="1:11" ht="30" customHeight="1" thickBot="1" x14ac:dyDescent="0.25">
      <c r="A5" s="140" t="s">
        <v>7</v>
      </c>
      <c r="B5" s="141" t="s">
        <v>8</v>
      </c>
      <c r="C5" s="142" t="s">
        <v>398</v>
      </c>
      <c r="D5" s="844" t="s">
        <v>461</v>
      </c>
      <c r="E5" s="845" t="s">
        <v>462</v>
      </c>
      <c r="F5" s="97"/>
      <c r="G5" s="97"/>
      <c r="H5" s="97"/>
      <c r="I5" s="97"/>
      <c r="J5" s="97"/>
      <c r="K5" s="97"/>
    </row>
    <row r="6" spans="1:11" ht="12.75" customHeight="1" thickBot="1" x14ac:dyDescent="0.25">
      <c r="A6" s="137">
        <v>1</v>
      </c>
      <c r="B6" s="138">
        <v>2</v>
      </c>
      <c r="C6" s="139">
        <v>3</v>
      </c>
      <c r="D6" s="813">
        <v>4</v>
      </c>
      <c r="E6" s="821">
        <v>5</v>
      </c>
      <c r="F6" s="97"/>
      <c r="G6" s="97"/>
      <c r="H6" s="97"/>
      <c r="I6" s="97"/>
      <c r="J6" s="97"/>
      <c r="K6" s="97"/>
    </row>
    <row r="7" spans="1:11" ht="20.100000000000001" customHeight="1" thickBot="1" x14ac:dyDescent="0.3">
      <c r="A7" s="110"/>
      <c r="B7" s="111" t="s">
        <v>272</v>
      </c>
      <c r="C7" s="112">
        <f>C8+C28</f>
        <v>10731500</v>
      </c>
      <c r="D7" s="814">
        <f>D8+D28</f>
        <v>651000</v>
      </c>
      <c r="E7" s="822">
        <f t="shared" ref="E7:E35" si="0">C7+D7</f>
        <v>11382500</v>
      </c>
      <c r="F7" s="97"/>
      <c r="G7" s="97"/>
      <c r="H7" s="97"/>
      <c r="I7" s="97"/>
      <c r="J7" s="97"/>
      <c r="K7" s="97"/>
    </row>
    <row r="8" spans="1:11" ht="20.100000000000001" customHeight="1" thickBot="1" x14ac:dyDescent="0.25">
      <c r="A8" s="130">
        <v>6</v>
      </c>
      <c r="B8" s="131" t="s">
        <v>6</v>
      </c>
      <c r="C8" s="136">
        <f>C9+C13+C17+C20+C24+C26</f>
        <v>8804500</v>
      </c>
      <c r="D8" s="815">
        <f>D9+D13+D17+D20+D24+D26</f>
        <v>651000</v>
      </c>
      <c r="E8" s="823">
        <f t="shared" si="0"/>
        <v>9455500</v>
      </c>
      <c r="F8" s="97"/>
      <c r="G8" s="97"/>
      <c r="H8" s="97"/>
      <c r="I8" s="97"/>
      <c r="J8" s="97"/>
      <c r="K8" s="97"/>
    </row>
    <row r="9" spans="1:11" ht="15" customHeight="1" x14ac:dyDescent="0.2">
      <c r="A9" s="133">
        <v>61</v>
      </c>
      <c r="B9" s="134" t="s">
        <v>9</v>
      </c>
      <c r="C9" s="135">
        <f>C10+C11+C12</f>
        <v>3624500</v>
      </c>
      <c r="D9" s="816">
        <f>D10+D11+D12</f>
        <v>0</v>
      </c>
      <c r="E9" s="824">
        <f t="shared" si="0"/>
        <v>3624500</v>
      </c>
      <c r="F9" s="97"/>
      <c r="G9" s="97"/>
      <c r="H9" s="97"/>
      <c r="I9" s="97"/>
      <c r="J9" s="97"/>
      <c r="K9" s="97"/>
    </row>
    <row r="10" spans="1:11" ht="12.75" customHeight="1" x14ac:dyDescent="0.2">
      <c r="A10" s="121">
        <v>611</v>
      </c>
      <c r="B10" s="91" t="s">
        <v>10</v>
      </c>
      <c r="C10" s="114">
        <v>3500000</v>
      </c>
      <c r="D10" s="817"/>
      <c r="E10" s="825">
        <f t="shared" si="0"/>
        <v>3500000</v>
      </c>
      <c r="F10" s="97"/>
      <c r="G10" s="97"/>
      <c r="H10" s="97"/>
      <c r="I10" s="97"/>
      <c r="J10" s="97"/>
      <c r="K10" s="97"/>
    </row>
    <row r="11" spans="1:11" ht="12.75" customHeight="1" x14ac:dyDescent="0.2">
      <c r="A11" s="121">
        <v>613</v>
      </c>
      <c r="B11" s="91" t="s">
        <v>11</v>
      </c>
      <c r="C11" s="114">
        <v>84500</v>
      </c>
      <c r="D11" s="817"/>
      <c r="E11" s="825">
        <f t="shared" si="0"/>
        <v>84500</v>
      </c>
      <c r="F11" s="97"/>
      <c r="G11" s="97"/>
      <c r="H11" s="97"/>
      <c r="I11" s="97"/>
      <c r="J11" s="97"/>
      <c r="K11" s="97"/>
    </row>
    <row r="12" spans="1:11" ht="12.75" customHeight="1" x14ac:dyDescent="0.2">
      <c r="A12" s="121">
        <v>614</v>
      </c>
      <c r="B12" s="91" t="s">
        <v>12</v>
      </c>
      <c r="C12" s="114">
        <v>40000</v>
      </c>
      <c r="D12" s="817"/>
      <c r="E12" s="825">
        <f t="shared" si="0"/>
        <v>40000</v>
      </c>
      <c r="F12" s="97"/>
      <c r="G12" s="97"/>
      <c r="H12" s="97"/>
      <c r="I12" s="97"/>
      <c r="J12" s="97"/>
      <c r="K12" s="97"/>
    </row>
    <row r="13" spans="1:11" ht="15" customHeight="1" x14ac:dyDescent="0.2">
      <c r="A13" s="113">
        <v>63</v>
      </c>
      <c r="B13" s="125" t="s">
        <v>13</v>
      </c>
      <c r="C13" s="126">
        <f>C14+C15+C16</f>
        <v>2230000</v>
      </c>
      <c r="D13" s="818">
        <f>D14+D15+D16</f>
        <v>651000</v>
      </c>
      <c r="E13" s="826">
        <f t="shared" si="0"/>
        <v>2881000</v>
      </c>
      <c r="F13" s="97"/>
      <c r="G13" s="97"/>
      <c r="H13" s="97"/>
      <c r="I13" s="97"/>
      <c r="J13" s="97"/>
      <c r="K13" s="97"/>
    </row>
    <row r="14" spans="1:11" ht="12.75" customHeight="1" x14ac:dyDescent="0.2">
      <c r="A14" s="121">
        <v>6324</v>
      </c>
      <c r="B14" s="91" t="s">
        <v>275</v>
      </c>
      <c r="C14" s="114">
        <v>1730000</v>
      </c>
      <c r="D14" s="817">
        <v>651000</v>
      </c>
      <c r="E14" s="825">
        <f t="shared" si="0"/>
        <v>2381000</v>
      </c>
      <c r="F14" s="97"/>
      <c r="G14" s="97"/>
      <c r="H14" s="97"/>
      <c r="I14" s="97"/>
      <c r="J14" s="97"/>
      <c r="K14" s="97"/>
    </row>
    <row r="15" spans="1:11" ht="12.75" customHeight="1" x14ac:dyDescent="0.2">
      <c r="A15" s="121">
        <v>633</v>
      </c>
      <c r="B15" s="91" t="s">
        <v>14</v>
      </c>
      <c r="C15" s="114">
        <v>400000</v>
      </c>
      <c r="D15" s="817"/>
      <c r="E15" s="825">
        <f t="shared" si="0"/>
        <v>400000</v>
      </c>
      <c r="F15" s="97"/>
      <c r="G15" s="97"/>
      <c r="H15" s="97"/>
      <c r="I15" s="97"/>
      <c r="J15" s="97"/>
      <c r="K15" s="97"/>
    </row>
    <row r="16" spans="1:11" ht="12.75" customHeight="1" x14ac:dyDescent="0.2">
      <c r="A16" s="121">
        <v>634</v>
      </c>
      <c r="B16" s="91" t="s">
        <v>273</v>
      </c>
      <c r="C16" s="114">
        <v>100000</v>
      </c>
      <c r="D16" s="817"/>
      <c r="E16" s="825">
        <f t="shared" si="0"/>
        <v>100000</v>
      </c>
      <c r="F16" s="97"/>
      <c r="G16" s="97"/>
      <c r="H16" s="97"/>
      <c r="I16" s="97"/>
      <c r="J16" s="97"/>
      <c r="K16" s="97"/>
    </row>
    <row r="17" spans="1:11" ht="15" customHeight="1" x14ac:dyDescent="0.2">
      <c r="A17" s="113">
        <v>64</v>
      </c>
      <c r="B17" s="125" t="s">
        <v>15</v>
      </c>
      <c r="C17" s="126">
        <f>C18+C19</f>
        <v>2220000</v>
      </c>
      <c r="D17" s="818">
        <f>D18+D19</f>
        <v>0</v>
      </c>
      <c r="E17" s="826">
        <f t="shared" si="0"/>
        <v>2220000</v>
      </c>
      <c r="F17" s="97"/>
      <c r="G17" s="97"/>
      <c r="H17" s="97"/>
      <c r="I17" s="97"/>
      <c r="J17" s="97"/>
      <c r="K17" s="97"/>
    </row>
    <row r="18" spans="1:11" ht="12.75" customHeight="1" x14ac:dyDescent="0.2">
      <c r="A18" s="121">
        <v>641</v>
      </c>
      <c r="B18" s="91" t="s">
        <v>16</v>
      </c>
      <c r="C18" s="114">
        <v>20000</v>
      </c>
      <c r="D18" s="817"/>
      <c r="E18" s="825">
        <f t="shared" si="0"/>
        <v>20000</v>
      </c>
      <c r="F18" s="97"/>
      <c r="G18" s="97"/>
      <c r="H18" s="97"/>
      <c r="I18" s="97"/>
      <c r="J18" s="97"/>
      <c r="K18" s="97"/>
    </row>
    <row r="19" spans="1:11" ht="12.75" customHeight="1" x14ac:dyDescent="0.2">
      <c r="A19" s="121">
        <v>642</v>
      </c>
      <c r="B19" s="91" t="s">
        <v>17</v>
      </c>
      <c r="C19" s="114">
        <v>2200000</v>
      </c>
      <c r="D19" s="817"/>
      <c r="E19" s="825">
        <f t="shared" si="0"/>
        <v>2200000</v>
      </c>
      <c r="F19" s="97"/>
      <c r="G19" s="97"/>
      <c r="H19" s="97"/>
      <c r="I19" s="97"/>
      <c r="J19" s="97"/>
      <c r="K19" s="97"/>
    </row>
    <row r="20" spans="1:11" ht="15" customHeight="1" x14ac:dyDescent="0.2">
      <c r="A20" s="115">
        <v>65</v>
      </c>
      <c r="B20" s="125" t="s">
        <v>18</v>
      </c>
      <c r="C20" s="126">
        <f>C21+C22+C23</f>
        <v>710000</v>
      </c>
      <c r="D20" s="818">
        <f>D21+D22+D23</f>
        <v>0</v>
      </c>
      <c r="E20" s="826">
        <f t="shared" si="0"/>
        <v>710000</v>
      </c>
      <c r="F20" s="97"/>
      <c r="G20" s="97"/>
      <c r="H20" s="97"/>
      <c r="I20" s="97"/>
      <c r="J20" s="97"/>
      <c r="K20" s="97"/>
    </row>
    <row r="21" spans="1:11" ht="12.75" customHeight="1" x14ac:dyDescent="0.2">
      <c r="A21" s="121">
        <v>651</v>
      </c>
      <c r="B21" s="91" t="s">
        <v>19</v>
      </c>
      <c r="C21" s="114">
        <v>20000</v>
      </c>
      <c r="D21" s="817"/>
      <c r="E21" s="825">
        <f t="shared" si="0"/>
        <v>20000</v>
      </c>
      <c r="F21" s="97"/>
      <c r="G21" s="97"/>
      <c r="H21" s="97"/>
      <c r="I21" s="97"/>
      <c r="J21" s="97"/>
      <c r="K21" s="97"/>
    </row>
    <row r="22" spans="1:11" ht="12.75" customHeight="1" x14ac:dyDescent="0.2">
      <c r="A22" s="121">
        <v>652</v>
      </c>
      <c r="B22" s="91" t="s">
        <v>20</v>
      </c>
      <c r="C22" s="114">
        <v>290000</v>
      </c>
      <c r="D22" s="817"/>
      <c r="E22" s="825">
        <f t="shared" si="0"/>
        <v>290000</v>
      </c>
      <c r="F22" s="97"/>
      <c r="G22" s="97"/>
      <c r="H22" s="97"/>
      <c r="I22" s="97"/>
      <c r="J22" s="97"/>
      <c r="K22" s="97"/>
    </row>
    <row r="23" spans="1:11" ht="12.75" customHeight="1" x14ac:dyDescent="0.2">
      <c r="A23" s="121">
        <v>653</v>
      </c>
      <c r="B23" s="91" t="s">
        <v>85</v>
      </c>
      <c r="C23" s="114">
        <v>400000</v>
      </c>
      <c r="D23" s="817"/>
      <c r="E23" s="825">
        <f t="shared" si="0"/>
        <v>400000</v>
      </c>
      <c r="F23" s="97"/>
      <c r="G23" s="97"/>
      <c r="H23" s="97"/>
      <c r="I23" s="97"/>
      <c r="J23" s="97"/>
      <c r="K23" s="97"/>
    </row>
    <row r="24" spans="1:11" ht="15" customHeight="1" x14ac:dyDescent="0.2">
      <c r="A24" s="115">
        <v>66</v>
      </c>
      <c r="B24" s="125" t="s">
        <v>276</v>
      </c>
      <c r="C24" s="126">
        <f>C25</f>
        <v>0</v>
      </c>
      <c r="D24" s="818">
        <f>D26</f>
        <v>0</v>
      </c>
      <c r="E24" s="826">
        <f t="shared" si="0"/>
        <v>0</v>
      </c>
      <c r="F24" s="97"/>
      <c r="G24" s="97"/>
      <c r="H24" s="97"/>
      <c r="I24" s="97"/>
      <c r="J24" s="97"/>
      <c r="K24" s="97"/>
    </row>
    <row r="25" spans="1:11" x14ac:dyDescent="0.2">
      <c r="A25" s="121">
        <v>663</v>
      </c>
      <c r="B25" s="91" t="s">
        <v>277</v>
      </c>
      <c r="C25" s="114"/>
      <c r="D25" s="817"/>
      <c r="E25" s="825">
        <f t="shared" si="0"/>
        <v>0</v>
      </c>
      <c r="F25" s="97"/>
      <c r="G25" s="97"/>
      <c r="H25" s="97"/>
      <c r="I25" s="97"/>
      <c r="J25" s="97"/>
      <c r="K25" s="97"/>
    </row>
    <row r="26" spans="1:11" ht="15" customHeight="1" x14ac:dyDescent="0.2">
      <c r="A26" s="115">
        <v>68</v>
      </c>
      <c r="B26" s="125" t="s">
        <v>139</v>
      </c>
      <c r="C26" s="126">
        <f>C27</f>
        <v>20000</v>
      </c>
      <c r="D26" s="818">
        <f>D27</f>
        <v>0</v>
      </c>
      <c r="E26" s="826">
        <f t="shared" si="0"/>
        <v>20000</v>
      </c>
      <c r="F26" s="97"/>
      <c r="G26" s="97"/>
      <c r="H26" s="97"/>
      <c r="I26" s="97"/>
      <c r="J26" s="97"/>
      <c r="K26" s="97"/>
    </row>
    <row r="27" spans="1:11" ht="12.75" customHeight="1" thickBot="1" x14ac:dyDescent="0.25">
      <c r="A27" s="122">
        <v>681</v>
      </c>
      <c r="B27" s="89" t="s">
        <v>140</v>
      </c>
      <c r="C27" s="116">
        <v>20000</v>
      </c>
      <c r="D27" s="819"/>
      <c r="E27" s="827">
        <f t="shared" si="0"/>
        <v>20000</v>
      </c>
      <c r="F27" s="97"/>
      <c r="G27" s="97"/>
      <c r="H27" s="97"/>
      <c r="I27" s="97"/>
      <c r="J27" s="97"/>
      <c r="K27" s="97"/>
    </row>
    <row r="28" spans="1:11" ht="20.100000000000001" customHeight="1" thickBot="1" x14ac:dyDescent="0.25">
      <c r="A28" s="130">
        <v>7</v>
      </c>
      <c r="B28" s="168" t="s">
        <v>21</v>
      </c>
      <c r="C28" s="132">
        <f>C29+C32</f>
        <v>1927000</v>
      </c>
      <c r="D28" s="815">
        <f>D29+D32</f>
        <v>0</v>
      </c>
      <c r="E28" s="823">
        <f t="shared" si="0"/>
        <v>1927000</v>
      </c>
      <c r="F28" s="97"/>
      <c r="G28" s="97"/>
      <c r="H28" s="97"/>
      <c r="I28" s="97"/>
      <c r="J28" s="97"/>
      <c r="K28" s="97"/>
    </row>
    <row r="29" spans="1:11" ht="15" customHeight="1" x14ac:dyDescent="0.2">
      <c r="A29" s="127">
        <v>71</v>
      </c>
      <c r="B29" s="128" t="s">
        <v>22</v>
      </c>
      <c r="C29" s="129">
        <f>C30+C31</f>
        <v>200000</v>
      </c>
      <c r="D29" s="816">
        <f>D30+D31</f>
        <v>0</v>
      </c>
      <c r="E29" s="824">
        <f t="shared" si="0"/>
        <v>200000</v>
      </c>
      <c r="F29" s="97"/>
      <c r="G29" s="97"/>
      <c r="H29" s="97"/>
      <c r="I29" s="97"/>
      <c r="J29" s="97"/>
      <c r="K29" s="97"/>
    </row>
    <row r="30" spans="1:11" ht="25.5" x14ac:dyDescent="0.2">
      <c r="A30" s="121">
        <v>711</v>
      </c>
      <c r="B30" s="91" t="s">
        <v>268</v>
      </c>
      <c r="C30" s="118">
        <v>100000</v>
      </c>
      <c r="D30" s="817"/>
      <c r="E30" s="825">
        <f t="shared" si="0"/>
        <v>100000</v>
      </c>
      <c r="F30" s="97"/>
      <c r="G30" s="97"/>
      <c r="H30" s="97"/>
      <c r="I30" s="97"/>
      <c r="J30" s="97"/>
      <c r="K30" s="97"/>
    </row>
    <row r="31" spans="1:11" ht="25.5" x14ac:dyDescent="0.2">
      <c r="A31" s="121">
        <v>711</v>
      </c>
      <c r="B31" s="91" t="s">
        <v>269</v>
      </c>
      <c r="C31" s="118">
        <v>100000</v>
      </c>
      <c r="D31" s="817"/>
      <c r="E31" s="825">
        <f t="shared" si="0"/>
        <v>100000</v>
      </c>
      <c r="F31" s="97"/>
      <c r="G31" s="97"/>
      <c r="H31" s="97"/>
      <c r="I31" s="97"/>
      <c r="J31" s="97"/>
      <c r="K31" s="97"/>
    </row>
    <row r="32" spans="1:11" ht="15" customHeight="1" x14ac:dyDescent="0.2">
      <c r="A32" s="124">
        <v>72</v>
      </c>
      <c r="B32" s="101" t="s">
        <v>86</v>
      </c>
      <c r="C32" s="117">
        <f>C33+C34+C35</f>
        <v>1727000</v>
      </c>
      <c r="D32" s="818">
        <f>D33+D34+D35</f>
        <v>0</v>
      </c>
      <c r="E32" s="826">
        <f t="shared" si="0"/>
        <v>1727000</v>
      </c>
      <c r="F32" s="97"/>
      <c r="G32" s="97"/>
      <c r="H32" s="97"/>
      <c r="I32" s="97"/>
      <c r="J32" s="97"/>
      <c r="K32" s="97"/>
    </row>
    <row r="33" spans="1:11" x14ac:dyDescent="0.2">
      <c r="A33" s="121">
        <v>721</v>
      </c>
      <c r="B33" s="91" t="s">
        <v>271</v>
      </c>
      <c r="C33" s="118">
        <v>227000</v>
      </c>
      <c r="D33" s="817"/>
      <c r="E33" s="825">
        <f t="shared" si="0"/>
        <v>227000</v>
      </c>
      <c r="F33" s="97"/>
      <c r="G33" s="97"/>
      <c r="H33" s="97"/>
      <c r="I33" s="97"/>
      <c r="J33" s="97"/>
      <c r="K33" s="97"/>
    </row>
    <row r="34" spans="1:11" x14ac:dyDescent="0.2">
      <c r="A34" s="121">
        <v>721</v>
      </c>
      <c r="B34" s="91" t="s">
        <v>270</v>
      </c>
      <c r="C34" s="118">
        <v>500000</v>
      </c>
      <c r="D34" s="817"/>
      <c r="E34" s="825">
        <f t="shared" si="0"/>
        <v>500000</v>
      </c>
      <c r="F34" s="97"/>
      <c r="G34" s="97"/>
      <c r="H34" s="97"/>
      <c r="I34" s="97"/>
      <c r="J34" s="97"/>
      <c r="K34" s="97"/>
    </row>
    <row r="35" spans="1:11" ht="13.5" thickBot="1" x14ac:dyDescent="0.25">
      <c r="A35" s="123">
        <v>721</v>
      </c>
      <c r="B35" s="119" t="s">
        <v>352</v>
      </c>
      <c r="C35" s="120">
        <v>1000000</v>
      </c>
      <c r="D35" s="820"/>
      <c r="E35" s="828">
        <f t="shared" si="0"/>
        <v>1000000</v>
      </c>
      <c r="F35" s="97"/>
      <c r="G35" s="97"/>
      <c r="H35" s="97"/>
      <c r="I35" s="97"/>
      <c r="J35" s="97"/>
      <c r="K35" s="97"/>
    </row>
    <row r="36" spans="1:11" x14ac:dyDescent="0.2">
      <c r="A36" s="9"/>
      <c r="C36" s="77"/>
      <c r="E36" s="97"/>
      <c r="F36" s="97"/>
      <c r="G36" s="97"/>
      <c r="H36" s="97"/>
      <c r="I36" s="97"/>
      <c r="J36" s="97"/>
      <c r="K36" s="97"/>
    </row>
    <row r="37" spans="1:11" x14ac:dyDescent="0.2">
      <c r="A37" s="9"/>
      <c r="E37" s="97"/>
      <c r="F37" s="97"/>
      <c r="G37" s="97"/>
      <c r="H37" s="97"/>
      <c r="I37" s="97"/>
      <c r="J37" s="97"/>
      <c r="K37" s="97"/>
    </row>
    <row r="38" spans="1:11" x14ac:dyDescent="0.2">
      <c r="A38" s="9"/>
      <c r="E38" s="97"/>
      <c r="F38" s="97"/>
      <c r="G38" s="97"/>
      <c r="H38" s="97"/>
      <c r="I38" s="97"/>
      <c r="J38" s="97"/>
      <c r="K38" s="97"/>
    </row>
    <row r="39" spans="1:11" x14ac:dyDescent="0.2">
      <c r="E39" s="97"/>
      <c r="F39" s="97"/>
      <c r="G39" s="97"/>
      <c r="H39" s="97"/>
      <c r="I39" s="97"/>
      <c r="J39" s="97"/>
      <c r="K39" s="97"/>
    </row>
    <row r="40" spans="1:11" x14ac:dyDescent="0.2">
      <c r="E40" s="97"/>
      <c r="F40" s="97"/>
      <c r="G40" s="97"/>
      <c r="H40" s="97"/>
      <c r="I40" s="97"/>
      <c r="J40" s="97"/>
      <c r="K40" s="97"/>
    </row>
    <row r="41" spans="1:11" x14ac:dyDescent="0.2">
      <c r="E41" s="97"/>
      <c r="F41" s="97"/>
      <c r="G41" s="97"/>
      <c r="H41" s="97"/>
      <c r="I41" s="97"/>
      <c r="J41" s="97"/>
      <c r="K41" s="97"/>
    </row>
    <row r="42" spans="1:11" x14ac:dyDescent="0.2">
      <c r="E42" s="97"/>
      <c r="F42" s="97"/>
      <c r="G42" s="97"/>
      <c r="H42" s="97"/>
      <c r="I42" s="97"/>
      <c r="J42" s="97"/>
      <c r="K42" s="97"/>
    </row>
    <row r="43" spans="1:11" x14ac:dyDescent="0.2">
      <c r="E43" s="97"/>
      <c r="F43" s="97"/>
      <c r="G43" s="97"/>
      <c r="H43" s="97"/>
      <c r="I43" s="97"/>
      <c r="J43" s="97"/>
      <c r="K43" s="97"/>
    </row>
    <row r="44" spans="1:11" x14ac:dyDescent="0.2">
      <c r="E44" s="97"/>
      <c r="F44" s="97"/>
      <c r="G44" s="97"/>
      <c r="H44" s="97"/>
      <c r="I44" s="97"/>
      <c r="J44" s="97"/>
      <c r="K44" s="97"/>
    </row>
    <row r="45" spans="1:11" x14ac:dyDescent="0.2">
      <c r="E45" s="97"/>
      <c r="F45" s="97"/>
      <c r="G45" s="97"/>
      <c r="H45" s="97"/>
      <c r="I45" s="97"/>
      <c r="J45" s="97"/>
      <c r="K45" s="97"/>
    </row>
    <row r="46" spans="1:11" x14ac:dyDescent="0.2">
      <c r="E46" s="97"/>
      <c r="F46" s="97"/>
      <c r="G46" s="97"/>
      <c r="H46" s="97"/>
      <c r="I46" s="97"/>
      <c r="J46" s="97"/>
      <c r="K46" s="97"/>
    </row>
    <row r="47" spans="1:11" x14ac:dyDescent="0.2">
      <c r="E47" s="97"/>
      <c r="F47" s="97"/>
      <c r="G47" s="97"/>
      <c r="H47" s="97"/>
      <c r="I47" s="97"/>
      <c r="J47" s="97"/>
      <c r="K47" s="97"/>
    </row>
    <row r="48" spans="1:11" x14ac:dyDescent="0.2">
      <c r="E48" s="97"/>
      <c r="F48" s="97"/>
      <c r="G48" s="97"/>
      <c r="H48" s="97"/>
      <c r="I48" s="97"/>
      <c r="J48" s="97"/>
      <c r="K48" s="97"/>
    </row>
    <row r="49" spans="5:11" x14ac:dyDescent="0.2">
      <c r="E49" s="97"/>
      <c r="F49" s="97"/>
      <c r="G49" s="97"/>
      <c r="H49" s="97"/>
      <c r="I49" s="97"/>
      <c r="J49" s="97"/>
      <c r="K49" s="97"/>
    </row>
    <row r="50" spans="5:11" x14ac:dyDescent="0.2">
      <c r="E50" s="97"/>
      <c r="F50" s="97"/>
      <c r="G50" s="97"/>
      <c r="H50" s="97"/>
      <c r="I50" s="97"/>
      <c r="J50" s="97"/>
      <c r="K50" s="97"/>
    </row>
    <row r="51" spans="5:11" x14ac:dyDescent="0.2">
      <c r="E51" s="97"/>
      <c r="F51" s="97"/>
      <c r="G51" s="97"/>
      <c r="H51" s="97"/>
      <c r="I51" s="97"/>
      <c r="J51" s="97"/>
      <c r="K51" s="97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A7" workbookViewId="0">
      <selection activeCell="D40" sqref="D40"/>
    </sheetView>
  </sheetViews>
  <sheetFormatPr defaultRowHeight="12.75" x14ac:dyDescent="0.2"/>
  <cols>
    <col min="1" max="1" width="7" customWidth="1"/>
    <col min="2" max="2" width="54.85546875" style="16" customWidth="1"/>
    <col min="3" max="3" width="15.7109375" customWidth="1"/>
    <col min="4" max="4" width="12.5703125" bestFit="1" customWidth="1"/>
    <col min="5" max="5" width="19" bestFit="1" customWidth="1"/>
  </cols>
  <sheetData>
    <row r="1" spans="1:21" x14ac:dyDescent="0.2"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x14ac:dyDescent="0.2"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x14ac:dyDescent="0.2"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ht="15.75" x14ac:dyDescent="0.25">
      <c r="A4" s="165"/>
      <c r="B4" s="166" t="s">
        <v>24</v>
      </c>
      <c r="C4" s="16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ht="13.5" thickBot="1" x14ac:dyDescent="0.25">
      <c r="A5" s="28"/>
      <c r="B5" s="29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30" customHeight="1" thickBot="1" x14ac:dyDescent="0.25">
      <c r="A6" s="150" t="s">
        <v>7</v>
      </c>
      <c r="B6" s="151" t="s">
        <v>25</v>
      </c>
      <c r="C6" s="142" t="s">
        <v>402</v>
      </c>
      <c r="D6" s="846" t="s">
        <v>461</v>
      </c>
      <c r="E6" s="847" t="s">
        <v>462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1" s="44" customFormat="1" ht="12.75" customHeight="1" thickBot="1" x14ac:dyDescent="0.25">
      <c r="A7" s="147">
        <v>1</v>
      </c>
      <c r="B7" s="148">
        <v>2</v>
      </c>
      <c r="C7" s="149">
        <v>3</v>
      </c>
      <c r="D7" s="829">
        <v>4</v>
      </c>
      <c r="E7" s="834">
        <v>5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:21" s="46" customFormat="1" ht="20.100000000000001" customHeight="1" thickBot="1" x14ac:dyDescent="0.25">
      <c r="A8" s="145"/>
      <c r="B8" s="146" t="s">
        <v>333</v>
      </c>
      <c r="C8" s="152">
        <f>C9+C34</f>
        <v>10851500</v>
      </c>
      <c r="D8" s="830">
        <f>D9+D34</f>
        <v>651000</v>
      </c>
      <c r="E8" s="835">
        <f t="shared" ref="E8:E35" si="0">C8+D8</f>
        <v>11502500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s="72" customFormat="1" ht="20.100000000000001" customHeight="1" thickBot="1" x14ac:dyDescent="0.25">
      <c r="A9" s="163">
        <v>3</v>
      </c>
      <c r="B9" s="131" t="s">
        <v>24</v>
      </c>
      <c r="C9" s="164">
        <f>C10+C14+C20+C22+C26+C29+C31</f>
        <v>7241500</v>
      </c>
      <c r="D9" s="831">
        <f>D10+D14+D20+D22+D26+D29+D31</f>
        <v>226000</v>
      </c>
      <c r="E9" s="836">
        <f t="shared" si="0"/>
        <v>7467500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1" s="46" customFormat="1" ht="15" customHeight="1" x14ac:dyDescent="0.2">
      <c r="A10" s="161">
        <v>31</v>
      </c>
      <c r="B10" s="134" t="s">
        <v>26</v>
      </c>
      <c r="C10" s="162">
        <f>C11+C12+C13</f>
        <v>1140000</v>
      </c>
      <c r="D10" s="832">
        <f>D11+D12+D13</f>
        <v>0</v>
      </c>
      <c r="E10" s="837">
        <f t="shared" si="0"/>
        <v>1140000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1:21" ht="12.75" customHeight="1" x14ac:dyDescent="0.2">
      <c r="A11" s="86">
        <v>311</v>
      </c>
      <c r="B11" s="87" t="s">
        <v>27</v>
      </c>
      <c r="C11" s="154">
        <v>910000</v>
      </c>
      <c r="D11" s="817"/>
      <c r="E11" s="838">
        <f t="shared" si="0"/>
        <v>910000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spans="1:21" ht="12.75" customHeight="1" x14ac:dyDescent="0.2">
      <c r="A12" s="86">
        <v>312</v>
      </c>
      <c r="B12" s="87" t="s">
        <v>28</v>
      </c>
      <c r="C12" s="154">
        <v>55000</v>
      </c>
      <c r="D12" s="817"/>
      <c r="E12" s="838">
        <f t="shared" si="0"/>
        <v>55000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spans="1:21" ht="12.75" customHeight="1" x14ac:dyDescent="0.2">
      <c r="A13" s="86">
        <v>313</v>
      </c>
      <c r="B13" s="87" t="s">
        <v>29</v>
      </c>
      <c r="C13" s="154">
        <v>175000</v>
      </c>
      <c r="D13" s="817"/>
      <c r="E13" s="838">
        <f t="shared" si="0"/>
        <v>175000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spans="1:21" ht="15" customHeight="1" x14ac:dyDescent="0.2">
      <c r="A14" s="99">
        <v>32</v>
      </c>
      <c r="B14" s="100" t="s">
        <v>30</v>
      </c>
      <c r="C14" s="153">
        <f>C15+C16+C17+C18+C19</f>
        <v>3069500</v>
      </c>
      <c r="D14" s="818">
        <f>D15+D16+D17+D18+D19</f>
        <v>120000</v>
      </c>
      <c r="E14" s="839">
        <f t="shared" si="0"/>
        <v>3189500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spans="1:21" ht="12.75" customHeight="1" x14ac:dyDescent="0.2">
      <c r="A15" s="86">
        <v>321</v>
      </c>
      <c r="B15" s="87" t="s">
        <v>31</v>
      </c>
      <c r="C15" s="154">
        <v>62000</v>
      </c>
      <c r="D15" s="817"/>
      <c r="E15" s="838">
        <f t="shared" si="0"/>
        <v>62000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spans="1:21" ht="12.75" customHeight="1" x14ac:dyDescent="0.2">
      <c r="A16" s="86">
        <v>322</v>
      </c>
      <c r="B16" s="87" t="s">
        <v>32</v>
      </c>
      <c r="C16" s="154">
        <v>294000</v>
      </c>
      <c r="D16" s="817"/>
      <c r="E16" s="838">
        <f t="shared" si="0"/>
        <v>294000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spans="1:21" ht="12.75" customHeight="1" x14ac:dyDescent="0.2">
      <c r="A17" s="86">
        <v>323</v>
      </c>
      <c r="B17" s="87" t="s">
        <v>33</v>
      </c>
      <c r="C17" s="154">
        <v>2242000</v>
      </c>
      <c r="D17" s="817">
        <v>20000</v>
      </c>
      <c r="E17" s="838">
        <f t="shared" si="0"/>
        <v>2262000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spans="1:21" ht="12.75" customHeight="1" x14ac:dyDescent="0.2">
      <c r="A18" s="86">
        <v>324</v>
      </c>
      <c r="B18" s="87" t="s">
        <v>278</v>
      </c>
      <c r="C18" s="154">
        <v>3000</v>
      </c>
      <c r="D18" s="817"/>
      <c r="E18" s="838">
        <f t="shared" si="0"/>
        <v>3000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spans="1:21" ht="12.75" customHeight="1" x14ac:dyDescent="0.2">
      <c r="A19" s="86">
        <v>329</v>
      </c>
      <c r="B19" s="87" t="s">
        <v>34</v>
      </c>
      <c r="C19" s="154">
        <v>468500</v>
      </c>
      <c r="D19" s="945">
        <v>100000</v>
      </c>
      <c r="E19" s="838">
        <f t="shared" si="0"/>
        <v>568500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</row>
    <row r="20" spans="1:21" ht="15" customHeight="1" x14ac:dyDescent="0.2">
      <c r="A20" s="99">
        <v>34</v>
      </c>
      <c r="B20" s="100" t="s">
        <v>35</v>
      </c>
      <c r="C20" s="153">
        <f>C21</f>
        <v>96000</v>
      </c>
      <c r="D20" s="818">
        <f>D21</f>
        <v>100000</v>
      </c>
      <c r="E20" s="839">
        <f t="shared" si="0"/>
        <v>196000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spans="1:21" ht="12.75" customHeight="1" x14ac:dyDescent="0.2">
      <c r="A21" s="86">
        <v>343</v>
      </c>
      <c r="B21" s="87" t="s">
        <v>36</v>
      </c>
      <c r="C21" s="154">
        <v>96000</v>
      </c>
      <c r="D21" s="817">
        <v>100000</v>
      </c>
      <c r="E21" s="838">
        <f t="shared" si="0"/>
        <v>196000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spans="1:21" ht="15" customHeight="1" x14ac:dyDescent="0.2">
      <c r="A22" s="102">
        <v>35</v>
      </c>
      <c r="B22" s="125" t="s">
        <v>81</v>
      </c>
      <c r="C22" s="155">
        <f>C23+C24+C25</f>
        <v>410000</v>
      </c>
      <c r="D22" s="818">
        <f>D23+D24+D25</f>
        <v>0</v>
      </c>
      <c r="E22" s="839">
        <f t="shared" si="0"/>
        <v>410000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spans="1:21" ht="12.75" customHeight="1" x14ac:dyDescent="0.2">
      <c r="A23" s="92">
        <v>352</v>
      </c>
      <c r="B23" s="93" t="s">
        <v>345</v>
      </c>
      <c r="C23" s="156">
        <v>220000</v>
      </c>
      <c r="D23" s="817"/>
      <c r="E23" s="838">
        <f t="shared" si="0"/>
        <v>220000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1:21" ht="12.75" customHeight="1" x14ac:dyDescent="0.2">
      <c r="A24" s="92">
        <v>352</v>
      </c>
      <c r="B24" s="93" t="s">
        <v>143</v>
      </c>
      <c r="C24" s="156">
        <v>90000</v>
      </c>
      <c r="D24" s="817"/>
      <c r="E24" s="838">
        <f t="shared" si="0"/>
        <v>90000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spans="1:21" ht="12.75" customHeight="1" x14ac:dyDescent="0.2">
      <c r="A25" s="86">
        <v>352</v>
      </c>
      <c r="B25" s="87" t="s">
        <v>83</v>
      </c>
      <c r="C25" s="154">
        <v>100000</v>
      </c>
      <c r="D25" s="817"/>
      <c r="E25" s="838">
        <f t="shared" si="0"/>
        <v>100000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spans="1:21" ht="15" customHeight="1" x14ac:dyDescent="0.2">
      <c r="A26" s="143">
        <v>36</v>
      </c>
      <c r="B26" s="125" t="s">
        <v>124</v>
      </c>
      <c r="C26" s="155">
        <f>C27+C28</f>
        <v>1088000</v>
      </c>
      <c r="D26" s="818">
        <f>D27+D28</f>
        <v>0</v>
      </c>
      <c r="E26" s="839">
        <f t="shared" si="0"/>
        <v>1088000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</row>
    <row r="27" spans="1:21" ht="25.5" x14ac:dyDescent="0.2">
      <c r="A27" s="88">
        <v>367</v>
      </c>
      <c r="B27" s="87" t="s">
        <v>125</v>
      </c>
      <c r="C27" s="154">
        <v>874000</v>
      </c>
      <c r="D27" s="817"/>
      <c r="E27" s="838">
        <f t="shared" si="0"/>
        <v>874000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spans="1:21" ht="25.5" x14ac:dyDescent="0.2">
      <c r="A28" s="86">
        <v>367</v>
      </c>
      <c r="B28" s="87" t="s">
        <v>126</v>
      </c>
      <c r="C28" s="154">
        <v>214000</v>
      </c>
      <c r="D28" s="817"/>
      <c r="E28" s="838">
        <f t="shared" si="0"/>
        <v>214000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</row>
    <row r="29" spans="1:21" ht="25.5" x14ac:dyDescent="0.2">
      <c r="A29" s="144">
        <v>37</v>
      </c>
      <c r="B29" s="100" t="s">
        <v>88</v>
      </c>
      <c r="C29" s="157">
        <f>C30</f>
        <v>365000</v>
      </c>
      <c r="D29" s="818">
        <f>D30</f>
        <v>0</v>
      </c>
      <c r="E29" s="839">
        <f t="shared" si="0"/>
        <v>365000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spans="1:21" ht="12.75" customHeight="1" x14ac:dyDescent="0.2">
      <c r="A30" s="86">
        <v>372</v>
      </c>
      <c r="B30" s="87" t="s">
        <v>37</v>
      </c>
      <c r="C30" s="154">
        <v>365000</v>
      </c>
      <c r="D30" s="817"/>
      <c r="E30" s="838">
        <f t="shared" si="0"/>
        <v>365000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1" ht="15" customHeight="1" x14ac:dyDescent="0.2">
      <c r="A31" s="99">
        <v>38</v>
      </c>
      <c r="B31" s="100" t="s">
        <v>38</v>
      </c>
      <c r="C31" s="153">
        <f>C32+C33</f>
        <v>1073000</v>
      </c>
      <c r="D31" s="818">
        <f>D32+D33</f>
        <v>6000</v>
      </c>
      <c r="E31" s="839">
        <f t="shared" si="0"/>
        <v>1079000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spans="1:21" ht="12.75" customHeight="1" x14ac:dyDescent="0.2">
      <c r="A32" s="86">
        <v>381</v>
      </c>
      <c r="B32" s="87" t="s">
        <v>39</v>
      </c>
      <c r="C32" s="154">
        <v>873000</v>
      </c>
      <c r="D32" s="817">
        <v>6000</v>
      </c>
      <c r="E32" s="838">
        <f t="shared" si="0"/>
        <v>879000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</row>
    <row r="33" spans="1:21" ht="12.75" customHeight="1" thickBot="1" x14ac:dyDescent="0.25">
      <c r="A33" s="158">
        <v>383</v>
      </c>
      <c r="B33" s="159" t="s">
        <v>40</v>
      </c>
      <c r="C33" s="160">
        <v>200000</v>
      </c>
      <c r="D33" s="819"/>
      <c r="E33" s="840">
        <f t="shared" si="0"/>
        <v>200000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spans="1:21" ht="20.100000000000001" customHeight="1" thickBot="1" x14ac:dyDescent="0.25">
      <c r="A34" s="163">
        <v>4</v>
      </c>
      <c r="B34" s="131" t="s">
        <v>41</v>
      </c>
      <c r="C34" s="164">
        <f>C35+C38</f>
        <v>3610000</v>
      </c>
      <c r="D34" s="815">
        <f>D35+D38</f>
        <v>425000</v>
      </c>
      <c r="E34" s="836">
        <f t="shared" si="0"/>
        <v>4035000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spans="1:21" ht="15" customHeight="1" x14ac:dyDescent="0.2">
      <c r="A35" s="161">
        <v>41</v>
      </c>
      <c r="B35" s="134" t="s">
        <v>45</v>
      </c>
      <c r="C35" s="162">
        <f>C36+C37</f>
        <v>450000</v>
      </c>
      <c r="D35" s="816">
        <f>D36+D37</f>
        <v>0</v>
      </c>
      <c r="E35" s="837">
        <f t="shared" si="0"/>
        <v>450000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:21" ht="12.75" customHeight="1" x14ac:dyDescent="0.2">
      <c r="A36" s="86">
        <v>411</v>
      </c>
      <c r="B36" s="87" t="s">
        <v>42</v>
      </c>
      <c r="C36" s="154"/>
      <c r="D36" s="817"/>
      <c r="E36" s="841">
        <f>C36*D36</f>
        <v>0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spans="1:21" ht="12.75" customHeight="1" x14ac:dyDescent="0.2">
      <c r="A37" s="86">
        <v>412</v>
      </c>
      <c r="B37" s="87" t="s">
        <v>65</v>
      </c>
      <c r="C37" s="154">
        <v>450000</v>
      </c>
      <c r="D37" s="817"/>
      <c r="E37" s="838">
        <f t="shared" ref="E37:E42" si="1">C37+D37</f>
        <v>450000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</row>
    <row r="38" spans="1:21" ht="15" customHeight="1" x14ac:dyDescent="0.2">
      <c r="A38" s="99">
        <v>42</v>
      </c>
      <c r="B38" s="100" t="s">
        <v>46</v>
      </c>
      <c r="C38" s="153">
        <f>C39+C40+C41+C42</f>
        <v>3160000</v>
      </c>
      <c r="D38" s="818">
        <f>D39+D40+D41</f>
        <v>425000</v>
      </c>
      <c r="E38" s="839">
        <f t="shared" si="1"/>
        <v>3585000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spans="1:21" ht="12.75" customHeight="1" x14ac:dyDescent="0.2">
      <c r="A39" s="86">
        <v>421</v>
      </c>
      <c r="B39" s="87" t="s">
        <v>43</v>
      </c>
      <c r="C39" s="154">
        <v>2860000</v>
      </c>
      <c r="D39" s="817">
        <v>305000</v>
      </c>
      <c r="E39" s="838">
        <f t="shared" si="1"/>
        <v>3165000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</row>
    <row r="40" spans="1:21" ht="12.75" customHeight="1" x14ac:dyDescent="0.2">
      <c r="A40" s="86">
        <v>422</v>
      </c>
      <c r="B40" s="87" t="s">
        <v>44</v>
      </c>
      <c r="C40" s="154">
        <v>220000</v>
      </c>
      <c r="D40" s="819">
        <v>120000</v>
      </c>
      <c r="E40" s="838">
        <f t="shared" si="1"/>
        <v>340000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  <row r="41" spans="1:21" ht="12.75" customHeight="1" x14ac:dyDescent="0.2">
      <c r="A41" s="104">
        <v>423</v>
      </c>
      <c r="B41" s="382" t="s">
        <v>421</v>
      </c>
      <c r="C41" s="833">
        <v>50000</v>
      </c>
      <c r="D41" s="817"/>
      <c r="E41" s="840">
        <f t="shared" si="1"/>
        <v>50000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</row>
    <row r="42" spans="1:21" ht="12.75" customHeight="1" x14ac:dyDescent="0.2">
      <c r="A42" s="104">
        <v>426</v>
      </c>
      <c r="B42" s="382" t="s">
        <v>150</v>
      </c>
      <c r="C42" s="833">
        <v>30000</v>
      </c>
      <c r="D42" s="842"/>
      <c r="E42" s="740">
        <f t="shared" si="1"/>
        <v>30000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</row>
    <row r="43" spans="1:21" ht="12.75" customHeight="1" x14ac:dyDescent="0.2"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</row>
    <row r="44" spans="1:21" x14ac:dyDescent="0.2"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</row>
    <row r="45" spans="1:21" ht="15" customHeight="1" x14ac:dyDescent="0.2"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</row>
    <row r="46" spans="1:21" ht="15" customHeight="1" x14ac:dyDescent="0.2"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</row>
    <row r="47" spans="1:21" ht="15" customHeight="1" x14ac:dyDescent="0.2"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</row>
    <row r="48" spans="1:21" x14ac:dyDescent="0.2">
      <c r="A48" s="13"/>
      <c r="B48" s="27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</row>
    <row r="49" spans="1:21" x14ac:dyDescent="0.2">
      <c r="A49" s="13"/>
      <c r="B49" s="27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</row>
    <row r="50" spans="1:21" x14ac:dyDescent="0.2">
      <c r="A50" s="13"/>
      <c r="B50" s="27"/>
      <c r="D50" s="72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</row>
    <row r="51" spans="1:21" x14ac:dyDescent="0.2">
      <c r="A51" s="213"/>
      <c r="B51" s="214"/>
      <c r="C51" s="72"/>
      <c r="D51" s="72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</row>
    <row r="52" spans="1:21" x14ac:dyDescent="0.2">
      <c r="A52" s="213"/>
      <c r="B52" s="214"/>
      <c r="C52" s="72"/>
      <c r="D52" s="72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</row>
    <row r="53" spans="1:21" x14ac:dyDescent="0.2">
      <c r="A53" s="213"/>
      <c r="B53" s="214"/>
      <c r="C53" s="72"/>
      <c r="D53" s="72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</row>
    <row r="54" spans="1:21" x14ac:dyDescent="0.2">
      <c r="A54" s="213"/>
      <c r="B54" s="214"/>
      <c r="C54" s="72"/>
      <c r="D54" s="72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</row>
    <row r="55" spans="1:21" x14ac:dyDescent="0.2">
      <c r="A55" s="72"/>
      <c r="B55" s="214"/>
      <c r="C55" s="72"/>
      <c r="D55" s="72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</row>
    <row r="56" spans="1:21" x14ac:dyDescent="0.2">
      <c r="A56" s="72"/>
      <c r="B56" s="214"/>
      <c r="C56" s="72"/>
      <c r="D56" s="72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</row>
    <row r="57" spans="1:21" x14ac:dyDescent="0.2">
      <c r="A57" s="72"/>
      <c r="B57" s="214"/>
      <c r="C57" s="72"/>
      <c r="D57" s="217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</row>
    <row r="58" spans="1:21" x14ac:dyDescent="0.2">
      <c r="A58" s="215"/>
      <c r="B58" s="216"/>
      <c r="C58" s="72"/>
      <c r="D58" s="72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</row>
    <row r="59" spans="1:21" x14ac:dyDescent="0.2">
      <c r="A59" s="218"/>
      <c r="B59" s="96"/>
      <c r="C59" s="72"/>
      <c r="D59" s="72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</row>
    <row r="60" spans="1:21" x14ac:dyDescent="0.2">
      <c r="A60" s="219"/>
      <c r="B60" s="220"/>
      <c r="C60" s="221"/>
      <c r="D60" s="72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spans="1:21" x14ac:dyDescent="0.2">
      <c r="A61" s="222"/>
      <c r="B61" s="223"/>
      <c r="C61" s="222"/>
      <c r="D61" s="72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</row>
    <row r="62" spans="1:21" x14ac:dyDescent="0.2">
      <c r="A62" s="224"/>
      <c r="B62" s="225"/>
      <c r="C62" s="226"/>
      <c r="D62" s="230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</row>
    <row r="63" spans="1:21" x14ac:dyDescent="0.2">
      <c r="A63" s="227"/>
      <c r="B63" s="228"/>
      <c r="C63" s="229"/>
      <c r="D63" s="72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spans="1:21" x14ac:dyDescent="0.2">
      <c r="A64" s="231"/>
      <c r="B64" s="96"/>
      <c r="C64" s="59"/>
      <c r="D64" s="72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21" x14ac:dyDescent="0.2">
      <c r="A65" s="231"/>
      <c r="B65" s="96"/>
      <c r="C65" s="59"/>
      <c r="D65" s="72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</row>
    <row r="66" spans="1:21" x14ac:dyDescent="0.2">
      <c r="A66" s="231"/>
      <c r="B66" s="96"/>
      <c r="C66" s="59"/>
      <c r="D66" s="72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</row>
    <row r="67" spans="1:21" x14ac:dyDescent="0.2">
      <c r="A67" s="227"/>
      <c r="B67" s="228"/>
      <c r="C67" s="229"/>
      <c r="D67" s="72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</row>
    <row r="68" spans="1:21" x14ac:dyDescent="0.2">
      <c r="A68" s="231"/>
      <c r="B68" s="96"/>
      <c r="C68" s="59"/>
      <c r="D68" s="72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</row>
    <row r="69" spans="1:21" x14ac:dyDescent="0.2">
      <c r="A69" s="231"/>
      <c r="B69" s="96"/>
      <c r="C69" s="59"/>
      <c r="D69" s="53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</row>
    <row r="70" spans="1:21" x14ac:dyDescent="0.2">
      <c r="A70" s="231"/>
      <c r="B70" s="96"/>
      <c r="C70" s="59"/>
      <c r="D70" s="72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</row>
    <row r="71" spans="1:21" x14ac:dyDescent="0.2">
      <c r="A71" s="231"/>
      <c r="B71" s="96"/>
      <c r="C71" s="59"/>
      <c r="D71" s="72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</row>
    <row r="72" spans="1:21" x14ac:dyDescent="0.2">
      <c r="A72" s="227"/>
      <c r="B72" s="228"/>
      <c r="C72" s="229"/>
      <c r="D72" s="72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</row>
    <row r="73" spans="1:21" x14ac:dyDescent="0.2">
      <c r="A73" s="231"/>
      <c r="B73" s="96"/>
      <c r="C73" s="59"/>
      <c r="D73" s="72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spans="1:21" x14ac:dyDescent="0.2">
      <c r="A74" s="232"/>
      <c r="B74" s="233"/>
      <c r="C74" s="234"/>
      <c r="D74" s="72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</row>
    <row r="75" spans="1:21" x14ac:dyDescent="0.2">
      <c r="A75" s="231"/>
      <c r="B75" s="96"/>
      <c r="C75" s="59"/>
      <c r="D75" s="72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  <row r="76" spans="1:21" x14ac:dyDescent="0.2">
      <c r="A76" s="231"/>
      <c r="B76" s="233"/>
      <c r="C76" s="59"/>
      <c r="D76" s="72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</row>
    <row r="77" spans="1:21" x14ac:dyDescent="0.2">
      <c r="A77" s="235"/>
      <c r="B77" s="96"/>
      <c r="C77" s="59"/>
      <c r="D77" s="72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</row>
    <row r="78" spans="1:21" x14ac:dyDescent="0.2">
      <c r="A78" s="231"/>
      <c r="B78" s="96"/>
      <c r="C78" s="59"/>
      <c r="D78" s="72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</row>
    <row r="79" spans="1:21" x14ac:dyDescent="0.2">
      <c r="A79" s="227"/>
      <c r="B79" s="228"/>
      <c r="C79" s="229"/>
      <c r="D79" s="72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</row>
    <row r="80" spans="1:21" x14ac:dyDescent="0.2">
      <c r="A80" s="231"/>
      <c r="B80" s="96"/>
      <c r="C80" s="59"/>
      <c r="D80" s="72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</row>
    <row r="81" spans="1:21" x14ac:dyDescent="0.2">
      <c r="A81" s="227"/>
      <c r="B81" s="228"/>
      <c r="C81" s="229"/>
      <c r="D81" s="72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</row>
    <row r="82" spans="1:21" x14ac:dyDescent="0.2">
      <c r="A82" s="231"/>
      <c r="B82" s="96"/>
      <c r="C82" s="59"/>
      <c r="D82" s="72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</row>
    <row r="83" spans="1:21" x14ac:dyDescent="0.2">
      <c r="A83" s="231"/>
      <c r="B83" s="96"/>
      <c r="C83" s="59"/>
      <c r="D83" s="72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</row>
    <row r="84" spans="1:21" x14ac:dyDescent="0.2">
      <c r="A84" s="231"/>
      <c r="B84" s="96"/>
      <c r="C84" s="59"/>
      <c r="D84" s="72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</row>
    <row r="85" spans="1:21" x14ac:dyDescent="0.2">
      <c r="A85" s="224"/>
      <c r="B85" s="225"/>
      <c r="C85" s="226"/>
      <c r="D85" s="72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</row>
    <row r="86" spans="1:21" x14ac:dyDescent="0.2">
      <c r="A86" s="227"/>
      <c r="B86" s="228"/>
      <c r="C86" s="229"/>
      <c r="D86" s="72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</row>
    <row r="87" spans="1:21" x14ac:dyDescent="0.2">
      <c r="A87" s="231"/>
      <c r="B87" s="96"/>
      <c r="C87" s="59"/>
      <c r="D87" s="72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</row>
    <row r="88" spans="1:21" x14ac:dyDescent="0.2">
      <c r="A88" s="231"/>
      <c r="B88" s="96"/>
      <c r="C88" s="59"/>
      <c r="D88" s="72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</row>
    <row r="89" spans="1:21" x14ac:dyDescent="0.2">
      <c r="A89" s="227"/>
      <c r="B89" s="228"/>
      <c r="C89" s="229"/>
      <c r="D89" s="72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1:21" x14ac:dyDescent="0.2">
      <c r="A90" s="231"/>
      <c r="B90" s="96"/>
      <c r="C90" s="59"/>
      <c r="D90" s="72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1:21" x14ac:dyDescent="0.2">
      <c r="A91" s="231"/>
      <c r="B91" s="96"/>
      <c r="C91" s="59"/>
      <c r="D91" s="72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1:21" x14ac:dyDescent="0.2">
      <c r="A92" s="72"/>
      <c r="B92" s="214"/>
      <c r="C92" s="72"/>
      <c r="D92" s="72"/>
    </row>
    <row r="93" spans="1:21" x14ac:dyDescent="0.2">
      <c r="A93" s="72"/>
      <c r="B93" s="214"/>
      <c r="C93" s="72"/>
      <c r="D93" s="72"/>
    </row>
    <row r="94" spans="1:21" x14ac:dyDescent="0.2">
      <c r="A94" s="72"/>
      <c r="B94" s="214"/>
      <c r="C94" s="72"/>
      <c r="D94" s="72"/>
    </row>
    <row r="95" spans="1:21" x14ac:dyDescent="0.2">
      <c r="A95" s="72"/>
      <c r="B95" s="214"/>
      <c r="C95" s="72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3"/>
      <c r="B100" s="27"/>
    </row>
    <row r="101" spans="1:2" x14ac:dyDescent="0.2">
      <c r="A101" s="14"/>
      <c r="B101" s="27"/>
    </row>
    <row r="102" spans="1:2" x14ac:dyDescent="0.2">
      <c r="A102" s="9"/>
    </row>
    <row r="103" spans="1:2" x14ac:dyDescent="0.2">
      <c r="A103" s="9"/>
    </row>
    <row r="104" spans="1:2" x14ac:dyDescent="0.2">
      <c r="A104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L10" sqref="L10"/>
    </sheetView>
  </sheetViews>
  <sheetFormatPr defaultRowHeight="12.75" x14ac:dyDescent="0.2"/>
  <cols>
    <col min="1" max="1" width="18.28515625" customWidth="1"/>
    <col min="2" max="2" width="33.140625" style="16" customWidth="1"/>
    <col min="3" max="5" width="13.7109375" style="16" customWidth="1"/>
    <col min="6" max="7" width="13.7109375" customWidth="1"/>
    <col min="8" max="10" width="8.7109375" customWidth="1"/>
  </cols>
  <sheetData>
    <row r="1" spans="1:10" s="10" customFormat="1" x14ac:dyDescent="0.2">
      <c r="A1" s="26"/>
      <c r="B1" s="34"/>
      <c r="C1" s="34"/>
      <c r="D1" s="34"/>
      <c r="E1" s="34"/>
    </row>
    <row r="2" spans="1:10" s="10" customFormat="1" x14ac:dyDescent="0.2">
      <c r="A2" s="953" t="s">
        <v>66</v>
      </c>
      <c r="B2" s="954"/>
      <c r="C2" s="954"/>
      <c r="D2" s="796"/>
      <c r="E2" s="796"/>
    </row>
    <row r="3" spans="1:10" s="10" customFormat="1" x14ac:dyDescent="0.2">
      <c r="A3" s="955" t="s">
        <v>67</v>
      </c>
      <c r="B3" s="956"/>
      <c r="C3" s="956"/>
      <c r="D3" s="797"/>
      <c r="E3" s="797"/>
    </row>
    <row r="4" spans="1:10" s="10" customFormat="1" ht="13.5" thickBot="1" x14ac:dyDescent="0.25">
      <c r="A4" s="48"/>
      <c r="B4" s="47"/>
      <c r="C4" s="47"/>
      <c r="D4" s="796"/>
      <c r="E4" s="796"/>
    </row>
    <row r="5" spans="1:10" s="8" customFormat="1" ht="30" customHeight="1" thickBot="1" x14ac:dyDescent="0.25">
      <c r="A5" s="150" t="s">
        <v>7</v>
      </c>
      <c r="B5" s="151" t="s">
        <v>47</v>
      </c>
      <c r="C5" s="860" t="s">
        <v>398</v>
      </c>
      <c r="D5" s="858" t="s">
        <v>461</v>
      </c>
      <c r="E5" s="858" t="s">
        <v>462</v>
      </c>
      <c r="F5" s="861" t="s">
        <v>403</v>
      </c>
      <c r="G5" s="862" t="s">
        <v>404</v>
      </c>
      <c r="H5" s="862" t="s">
        <v>370</v>
      </c>
      <c r="I5" s="862" t="s">
        <v>371</v>
      </c>
      <c r="J5" s="142" t="s">
        <v>372</v>
      </c>
    </row>
    <row r="6" spans="1:10" s="43" customFormat="1" ht="12.75" customHeight="1" thickBot="1" x14ac:dyDescent="0.25">
      <c r="A6" s="137">
        <v>1</v>
      </c>
      <c r="B6" s="138">
        <v>2</v>
      </c>
      <c r="C6" s="409">
        <v>3</v>
      </c>
      <c r="D6" s="409">
        <v>4</v>
      </c>
      <c r="E6" s="409">
        <v>5</v>
      </c>
      <c r="F6" s="410">
        <v>4</v>
      </c>
      <c r="G6" s="410">
        <v>5</v>
      </c>
      <c r="H6" s="410">
        <v>6</v>
      </c>
      <c r="I6" s="410">
        <v>7</v>
      </c>
      <c r="J6" s="411">
        <v>8</v>
      </c>
    </row>
    <row r="7" spans="1:10" s="4" customFormat="1" ht="24.95" customHeight="1" thickBot="1" x14ac:dyDescent="0.25">
      <c r="A7" s="201" t="s">
        <v>55</v>
      </c>
      <c r="B7" s="391" t="s">
        <v>79</v>
      </c>
      <c r="C7" s="419">
        <f>C8</f>
        <v>303000</v>
      </c>
      <c r="D7" s="848">
        <f>D8</f>
        <v>100000</v>
      </c>
      <c r="E7" s="848">
        <f>C7+D7</f>
        <v>403000</v>
      </c>
      <c r="F7" s="758">
        <f>F8</f>
        <v>270400</v>
      </c>
      <c r="G7" s="758">
        <f>G8</f>
        <v>283000</v>
      </c>
      <c r="H7" s="759">
        <f>F7/C7</f>
        <v>0.89240924092409246</v>
      </c>
      <c r="I7" s="760">
        <f t="shared" ref="I7:I9" si="0">G7/F7</f>
        <v>1.0465976331360947</v>
      </c>
      <c r="J7" s="761">
        <f>G7/C7</f>
        <v>0.93399339933993397</v>
      </c>
    </row>
    <row r="8" spans="1:10" s="4" customFormat="1" ht="24.95" customHeight="1" thickBot="1" x14ac:dyDescent="0.25">
      <c r="A8" s="203" t="s">
        <v>90</v>
      </c>
      <c r="B8" s="392" t="s">
        <v>104</v>
      </c>
      <c r="C8" s="421">
        <f>C9+C17</f>
        <v>303000</v>
      </c>
      <c r="D8" s="849">
        <f>D9+D17</f>
        <v>100000</v>
      </c>
      <c r="E8" s="849">
        <f>C8+D8</f>
        <v>403000</v>
      </c>
      <c r="F8" s="762">
        <f>F9+F17</f>
        <v>270400</v>
      </c>
      <c r="G8" s="762">
        <f>G9+G17</f>
        <v>283000</v>
      </c>
      <c r="H8" s="763">
        <f>F8/C8</f>
        <v>0.89240924092409246</v>
      </c>
      <c r="I8" s="655">
        <f t="shared" si="0"/>
        <v>1.0465976331360947</v>
      </c>
      <c r="J8" s="656">
        <f>G8/C8</f>
        <v>0.93399339933993397</v>
      </c>
    </row>
    <row r="9" spans="1:10" s="12" customFormat="1" ht="22.5" customHeight="1" x14ac:dyDescent="0.2">
      <c r="A9" s="202" t="s">
        <v>91</v>
      </c>
      <c r="B9" s="393" t="s">
        <v>101</v>
      </c>
      <c r="C9" s="420">
        <f>C11</f>
        <v>190000</v>
      </c>
      <c r="D9" s="850">
        <f>D11</f>
        <v>0</v>
      </c>
      <c r="E9" s="850">
        <f>C9+D9</f>
        <v>190000</v>
      </c>
      <c r="F9" s="764">
        <f>F11</f>
        <v>180000</v>
      </c>
      <c r="G9" s="764">
        <f>G11</f>
        <v>190000</v>
      </c>
      <c r="H9" s="765">
        <f>F9/C9</f>
        <v>0.94736842105263153</v>
      </c>
      <c r="I9" s="657">
        <f t="shared" si="0"/>
        <v>1.0555555555555556</v>
      </c>
      <c r="J9" s="658">
        <f>G9/C9</f>
        <v>1</v>
      </c>
    </row>
    <row r="10" spans="1:10" s="12" customFormat="1" ht="15" customHeight="1" x14ac:dyDescent="0.2">
      <c r="A10" s="194" t="s">
        <v>92</v>
      </c>
      <c r="B10" s="103" t="s">
        <v>84</v>
      </c>
      <c r="C10" s="403"/>
      <c r="D10" s="851"/>
      <c r="E10" s="851"/>
      <c r="F10" s="659"/>
      <c r="G10" s="660"/>
      <c r="H10" s="750"/>
      <c r="I10" s="661"/>
      <c r="J10" s="662"/>
    </row>
    <row r="11" spans="1:10" s="12" customFormat="1" ht="15" customHeight="1" x14ac:dyDescent="0.2">
      <c r="A11" s="195"/>
      <c r="B11" s="103" t="s">
        <v>95</v>
      </c>
      <c r="C11" s="403">
        <f>C13</f>
        <v>190000</v>
      </c>
      <c r="D11" s="851">
        <f>D13</f>
        <v>0</v>
      </c>
      <c r="E11" s="851">
        <f>C11+D11</f>
        <v>190000</v>
      </c>
      <c r="F11" s="766">
        <f>F13</f>
        <v>180000</v>
      </c>
      <c r="G11" s="766">
        <v>190000</v>
      </c>
      <c r="H11" s="767">
        <f>F11/C11</f>
        <v>0.94736842105263153</v>
      </c>
      <c r="I11" s="768">
        <f>G11/F11</f>
        <v>1.0555555555555556</v>
      </c>
      <c r="J11" s="769">
        <f>G11/C11</f>
        <v>1</v>
      </c>
    </row>
    <row r="12" spans="1:10" s="12" customFormat="1" ht="12.75" customHeight="1" x14ac:dyDescent="0.2">
      <c r="A12" s="196" t="s">
        <v>94</v>
      </c>
      <c r="B12" s="394" t="s">
        <v>129</v>
      </c>
      <c r="C12" s="90"/>
      <c r="D12" s="859"/>
      <c r="E12" s="859"/>
      <c r="F12" s="388"/>
      <c r="G12" s="388"/>
      <c r="H12" s="751"/>
      <c r="I12" s="402"/>
      <c r="J12" s="413"/>
    </row>
    <row r="13" spans="1:10" s="4" customFormat="1" ht="12.75" customHeight="1" x14ac:dyDescent="0.2">
      <c r="A13" s="197">
        <v>3</v>
      </c>
      <c r="B13" s="395" t="s">
        <v>68</v>
      </c>
      <c r="C13" s="404">
        <f>C14</f>
        <v>190000</v>
      </c>
      <c r="D13" s="852">
        <f>D14</f>
        <v>0</v>
      </c>
      <c r="E13" s="852">
        <f>C13+D13</f>
        <v>190000</v>
      </c>
      <c r="F13" s="770">
        <f>F14</f>
        <v>180000</v>
      </c>
      <c r="G13" s="770">
        <f>G14</f>
        <v>0</v>
      </c>
      <c r="H13" s="771">
        <f>F13/C13</f>
        <v>0.94736842105263153</v>
      </c>
      <c r="I13" s="772">
        <f>G13/F13</f>
        <v>0</v>
      </c>
      <c r="J13" s="773">
        <f>G13/C13</f>
        <v>0</v>
      </c>
    </row>
    <row r="14" spans="1:10" s="4" customFormat="1" ht="12.75" customHeight="1" x14ac:dyDescent="0.2">
      <c r="A14" s="198">
        <v>32</v>
      </c>
      <c r="B14" s="396" t="s">
        <v>30</v>
      </c>
      <c r="C14" s="405">
        <f>SUM(C15:C16)</f>
        <v>190000</v>
      </c>
      <c r="D14" s="853">
        <f>D15+D16</f>
        <v>0</v>
      </c>
      <c r="E14" s="853">
        <f>C14+D14</f>
        <v>190000</v>
      </c>
      <c r="F14" s="774">
        <f>F15+F16</f>
        <v>180000</v>
      </c>
      <c r="G14" s="774">
        <f>G15+G16</f>
        <v>0</v>
      </c>
      <c r="H14" s="775">
        <f>F14/C14</f>
        <v>0.94736842105263153</v>
      </c>
      <c r="I14" s="776">
        <f>G14/F14</f>
        <v>0</v>
      </c>
      <c r="J14" s="777">
        <f>G14/C14</f>
        <v>0</v>
      </c>
    </row>
    <row r="15" spans="1:10" s="10" customFormat="1" ht="12.75" customHeight="1" x14ac:dyDescent="0.2">
      <c r="A15" s="199">
        <v>323</v>
      </c>
      <c r="B15" s="397" t="s">
        <v>33</v>
      </c>
      <c r="C15" s="406"/>
      <c r="D15" s="854"/>
      <c r="E15" s="854"/>
      <c r="F15" s="387"/>
      <c r="G15" s="387"/>
      <c r="H15" s="752"/>
      <c r="I15" s="407"/>
      <c r="J15" s="414"/>
    </row>
    <row r="16" spans="1:10" s="4" customFormat="1" ht="12.75" customHeight="1" x14ac:dyDescent="0.2">
      <c r="A16" s="199">
        <v>329</v>
      </c>
      <c r="B16" s="397" t="s">
        <v>118</v>
      </c>
      <c r="C16" s="408">
        <v>190000</v>
      </c>
      <c r="D16" s="855"/>
      <c r="E16" s="855">
        <f>C16+D16</f>
        <v>190000</v>
      </c>
      <c r="F16" s="387">
        <v>180000</v>
      </c>
      <c r="G16" s="387"/>
      <c r="H16" s="752">
        <f>F16/C16</f>
        <v>0.94736842105263153</v>
      </c>
      <c r="I16" s="400">
        <f>G16/F16</f>
        <v>0</v>
      </c>
      <c r="J16" s="412">
        <f>G16/C16</f>
        <v>0</v>
      </c>
    </row>
    <row r="17" spans="1:10" s="10" customFormat="1" ht="22.5" customHeight="1" x14ac:dyDescent="0.2">
      <c r="A17" s="193" t="s">
        <v>93</v>
      </c>
      <c r="B17" s="398" t="s">
        <v>96</v>
      </c>
      <c r="C17" s="401">
        <f>C19+C25</f>
        <v>113000</v>
      </c>
      <c r="D17" s="856">
        <f>D119+D25</f>
        <v>100000</v>
      </c>
      <c r="E17" s="856">
        <f>C17+D17</f>
        <v>213000</v>
      </c>
      <c r="F17" s="778">
        <f>F19+F25</f>
        <v>90400</v>
      </c>
      <c r="G17" s="778">
        <f>G19+G25</f>
        <v>93000</v>
      </c>
      <c r="H17" s="779">
        <f>F17/C17</f>
        <v>0.8</v>
      </c>
      <c r="I17" s="780">
        <f>G17/F17</f>
        <v>1.0287610619469028</v>
      </c>
      <c r="J17" s="781">
        <f>G17/C17</f>
        <v>0.82300884955752207</v>
      </c>
    </row>
    <row r="18" spans="1:10" s="10" customFormat="1" ht="15" customHeight="1" x14ac:dyDescent="0.2">
      <c r="A18" s="194" t="s">
        <v>97</v>
      </c>
      <c r="B18" s="103" t="s">
        <v>98</v>
      </c>
      <c r="C18" s="403"/>
      <c r="D18" s="851"/>
      <c r="E18" s="851"/>
      <c r="F18" s="659"/>
      <c r="G18" s="659"/>
      <c r="H18" s="753"/>
      <c r="I18" s="663"/>
      <c r="J18" s="664"/>
    </row>
    <row r="19" spans="1:10" s="10" customFormat="1" ht="15" customHeight="1" x14ac:dyDescent="0.2">
      <c r="A19" s="200"/>
      <c r="B19" s="103" t="s">
        <v>95</v>
      </c>
      <c r="C19" s="403">
        <f>C21</f>
        <v>13000</v>
      </c>
      <c r="D19" s="851">
        <f>D21</f>
        <v>0</v>
      </c>
      <c r="E19" s="851">
        <f>C19+D19</f>
        <v>13000</v>
      </c>
      <c r="F19" s="766">
        <f>F21</f>
        <v>10400</v>
      </c>
      <c r="G19" s="766">
        <v>13000</v>
      </c>
      <c r="H19" s="782">
        <f>F19/C19</f>
        <v>0.8</v>
      </c>
      <c r="I19" s="768">
        <f>G19/F19</f>
        <v>1.25</v>
      </c>
      <c r="J19" s="769">
        <f>G19/C19</f>
        <v>1</v>
      </c>
    </row>
    <row r="20" spans="1:10" s="10" customFormat="1" ht="12.75" customHeight="1" x14ac:dyDescent="0.2">
      <c r="A20" s="196" t="s">
        <v>99</v>
      </c>
      <c r="B20" s="394" t="s">
        <v>129</v>
      </c>
      <c r="C20" s="90"/>
      <c r="D20" s="859"/>
      <c r="E20" s="859"/>
      <c r="F20" s="387"/>
      <c r="G20" s="387"/>
      <c r="H20" s="754"/>
      <c r="I20" s="407"/>
      <c r="J20" s="414"/>
    </row>
    <row r="21" spans="1:10" s="10" customFormat="1" ht="12.75" customHeight="1" x14ac:dyDescent="0.2">
      <c r="A21" s="197">
        <v>3</v>
      </c>
      <c r="B21" s="395" t="s">
        <v>68</v>
      </c>
      <c r="C21" s="404">
        <f t="shared" ref="C21:G22" si="1">C22</f>
        <v>13000</v>
      </c>
      <c r="D21" s="852">
        <f>D22</f>
        <v>0</v>
      </c>
      <c r="E21" s="852">
        <f>C21+D21</f>
        <v>13000</v>
      </c>
      <c r="F21" s="770">
        <f t="shared" si="1"/>
        <v>10400</v>
      </c>
      <c r="G21" s="770">
        <f t="shared" si="1"/>
        <v>0</v>
      </c>
      <c r="H21" s="783">
        <f>F21/C21</f>
        <v>0.8</v>
      </c>
      <c r="I21" s="772">
        <f t="shared" ref="I21:I23" si="2">G21/F21</f>
        <v>0</v>
      </c>
      <c r="J21" s="773">
        <f>G21/C21</f>
        <v>0</v>
      </c>
    </row>
    <row r="22" spans="1:10" s="4" customFormat="1" ht="12.75" customHeight="1" x14ac:dyDescent="0.2">
      <c r="A22" s="198">
        <v>38</v>
      </c>
      <c r="B22" s="396" t="s">
        <v>69</v>
      </c>
      <c r="C22" s="405">
        <f t="shared" si="1"/>
        <v>13000</v>
      </c>
      <c r="D22" s="853">
        <f>D23</f>
        <v>0</v>
      </c>
      <c r="E22" s="853">
        <f>C22+D22</f>
        <v>13000</v>
      </c>
      <c r="F22" s="670">
        <f t="shared" si="1"/>
        <v>10400</v>
      </c>
      <c r="G22" s="670">
        <f t="shared" si="1"/>
        <v>0</v>
      </c>
      <c r="H22" s="756">
        <f>F22/C22</f>
        <v>0.8</v>
      </c>
      <c r="I22" s="671">
        <f t="shared" si="2"/>
        <v>0</v>
      </c>
      <c r="J22" s="672">
        <f>G22/C22</f>
        <v>0</v>
      </c>
    </row>
    <row r="23" spans="1:10" s="4" customFormat="1" ht="12.75" customHeight="1" x14ac:dyDescent="0.2">
      <c r="A23" s="199">
        <v>381</v>
      </c>
      <c r="B23" s="397" t="s">
        <v>70</v>
      </c>
      <c r="C23" s="408">
        <v>13000</v>
      </c>
      <c r="D23" s="855"/>
      <c r="E23" s="855">
        <f>C23+D23</f>
        <v>13000</v>
      </c>
      <c r="F23" s="387">
        <v>10400</v>
      </c>
      <c r="G23" s="387"/>
      <c r="H23" s="754">
        <f>F23/C23</f>
        <v>0.8</v>
      </c>
      <c r="I23" s="400">
        <f t="shared" si="2"/>
        <v>0</v>
      </c>
      <c r="J23" s="412">
        <f>G23/C23</f>
        <v>0</v>
      </c>
    </row>
    <row r="24" spans="1:10" ht="15" customHeight="1" x14ac:dyDescent="0.2">
      <c r="A24" s="194" t="s">
        <v>141</v>
      </c>
      <c r="B24" s="103" t="s">
        <v>142</v>
      </c>
      <c r="C24" s="403"/>
      <c r="D24" s="851"/>
      <c r="E24" s="851"/>
      <c r="F24" s="659"/>
      <c r="G24" s="659"/>
      <c r="H24" s="753"/>
      <c r="I24" s="665"/>
      <c r="J24" s="666"/>
    </row>
    <row r="25" spans="1:10" ht="15" customHeight="1" x14ac:dyDescent="0.2">
      <c r="A25" s="195"/>
      <c r="B25" s="103" t="s">
        <v>95</v>
      </c>
      <c r="C25" s="403">
        <f>C27</f>
        <v>100000</v>
      </c>
      <c r="D25" s="851">
        <f>D27</f>
        <v>100000</v>
      </c>
      <c r="E25" s="851">
        <f>C25+D25</f>
        <v>200000</v>
      </c>
      <c r="F25" s="766">
        <f>F27</f>
        <v>80000</v>
      </c>
      <c r="G25" s="766">
        <v>80000</v>
      </c>
      <c r="H25" s="782">
        <f>F25/C25</f>
        <v>0.8</v>
      </c>
      <c r="I25" s="768">
        <f>G25/F25</f>
        <v>1</v>
      </c>
      <c r="J25" s="769">
        <f>G25/C25</f>
        <v>0.8</v>
      </c>
    </row>
    <row r="26" spans="1:10" ht="12.75" customHeight="1" x14ac:dyDescent="0.2">
      <c r="A26" s="196" t="s">
        <v>94</v>
      </c>
      <c r="B26" s="394" t="s">
        <v>129</v>
      </c>
      <c r="C26" s="90"/>
      <c r="D26" s="859"/>
      <c r="E26" s="859"/>
      <c r="F26" s="387"/>
      <c r="G26" s="387"/>
      <c r="H26" s="754"/>
      <c r="I26" s="241"/>
      <c r="J26" s="415"/>
    </row>
    <row r="27" spans="1:10" ht="12.75" customHeight="1" x14ac:dyDescent="0.2">
      <c r="A27" s="197">
        <v>3</v>
      </c>
      <c r="B27" s="395" t="s">
        <v>68</v>
      </c>
      <c r="C27" s="404">
        <f>C28</f>
        <v>100000</v>
      </c>
      <c r="D27" s="852">
        <f>D28</f>
        <v>100000</v>
      </c>
      <c r="E27" s="852">
        <f>C27+D27</f>
        <v>200000</v>
      </c>
      <c r="F27" s="667">
        <f>F28</f>
        <v>80000</v>
      </c>
      <c r="G27" s="667">
        <f>G28</f>
        <v>80000</v>
      </c>
      <c r="H27" s="755">
        <f>F27/C27</f>
        <v>0.8</v>
      </c>
      <c r="I27" s="668">
        <f>G27/F27</f>
        <v>1</v>
      </c>
      <c r="J27" s="669">
        <f>G27/C27</f>
        <v>0.8</v>
      </c>
    </row>
    <row r="28" spans="1:10" ht="12.75" customHeight="1" x14ac:dyDescent="0.2">
      <c r="A28" s="198">
        <v>32</v>
      </c>
      <c r="B28" s="396" t="s">
        <v>30</v>
      </c>
      <c r="C28" s="405">
        <f>SUM(C29:C30)</f>
        <v>100000</v>
      </c>
      <c r="D28" s="853">
        <f>D29+D30</f>
        <v>100000</v>
      </c>
      <c r="E28" s="853">
        <f>C28+D28</f>
        <v>200000</v>
      </c>
      <c r="F28" s="774">
        <f>SUM(F29:F30)</f>
        <v>80000</v>
      </c>
      <c r="G28" s="774">
        <f>SUM(G29:G30)</f>
        <v>80000</v>
      </c>
      <c r="H28" s="784">
        <f>F28/C28</f>
        <v>0.8</v>
      </c>
      <c r="I28" s="776">
        <f>G28/F28</f>
        <v>1</v>
      </c>
      <c r="J28" s="777">
        <f>G28/C28</f>
        <v>0.8</v>
      </c>
    </row>
    <row r="29" spans="1:10" ht="12.75" customHeight="1" x14ac:dyDescent="0.2">
      <c r="A29" s="199">
        <v>323</v>
      </c>
      <c r="B29" s="397" t="s">
        <v>33</v>
      </c>
      <c r="C29" s="406">
        <v>30000</v>
      </c>
      <c r="D29" s="854"/>
      <c r="E29" s="854">
        <f>C29+D29</f>
        <v>30000</v>
      </c>
      <c r="F29" s="387"/>
      <c r="G29" s="387"/>
      <c r="H29" s="754"/>
      <c r="I29" s="241"/>
      <c r="J29" s="415"/>
    </row>
    <row r="30" spans="1:10" ht="12.75" customHeight="1" thickBot="1" x14ac:dyDescent="0.25">
      <c r="A30" s="389">
        <v>329</v>
      </c>
      <c r="B30" s="399" t="s">
        <v>118</v>
      </c>
      <c r="C30" s="418">
        <v>70000</v>
      </c>
      <c r="D30" s="857">
        <v>100000</v>
      </c>
      <c r="E30" s="857">
        <f>C30+D30</f>
        <v>170000</v>
      </c>
      <c r="F30" s="390">
        <v>80000</v>
      </c>
      <c r="G30" s="390">
        <v>80000</v>
      </c>
      <c r="H30" s="757"/>
      <c r="I30" s="416"/>
      <c r="J30" s="417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6"/>
  <sheetViews>
    <sheetView topLeftCell="A7" workbookViewId="0">
      <selection activeCell="D143" sqref="D143"/>
    </sheetView>
  </sheetViews>
  <sheetFormatPr defaultRowHeight="12.75" x14ac:dyDescent="0.2"/>
  <cols>
    <col min="1" max="1" width="15.7109375" style="61" customWidth="1"/>
    <col min="2" max="2" width="44.42578125" style="16" customWidth="1"/>
    <col min="3" max="5" width="12.7109375" style="16" customWidth="1"/>
    <col min="6" max="7" width="12.7109375" customWidth="1"/>
    <col min="8" max="10" width="7.7109375" customWidth="1"/>
  </cols>
  <sheetData>
    <row r="1" spans="1:49" s="8" customFormat="1" ht="30" customHeight="1" thickBot="1" x14ac:dyDescent="0.25">
      <c r="A1" s="105" t="s">
        <v>7</v>
      </c>
      <c r="B1" s="106" t="s">
        <v>47</v>
      </c>
      <c r="C1" s="936" t="s">
        <v>405</v>
      </c>
      <c r="D1" s="858" t="s">
        <v>461</v>
      </c>
      <c r="E1" s="936" t="s">
        <v>463</v>
      </c>
      <c r="F1" s="861" t="s">
        <v>403</v>
      </c>
      <c r="G1" s="861" t="s">
        <v>404</v>
      </c>
      <c r="H1" s="861" t="s">
        <v>370</v>
      </c>
      <c r="I1" s="861" t="s">
        <v>371</v>
      </c>
      <c r="J1" s="937" t="s">
        <v>372</v>
      </c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s="43" customFormat="1" ht="12.75" customHeight="1" thickBot="1" x14ac:dyDescent="0.25">
      <c r="A2" s="578">
        <v>1</v>
      </c>
      <c r="B2" s="579">
        <v>2</v>
      </c>
      <c r="C2" s="600">
        <v>3</v>
      </c>
      <c r="D2" s="600"/>
      <c r="E2" s="600"/>
      <c r="F2" s="601">
        <v>4</v>
      </c>
      <c r="G2" s="601">
        <v>5</v>
      </c>
      <c r="H2" s="601">
        <v>6</v>
      </c>
      <c r="I2" s="601">
        <v>7</v>
      </c>
      <c r="J2" s="602">
        <v>8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49" s="4" customFormat="1" ht="24.95" customHeight="1" thickBot="1" x14ac:dyDescent="0.3">
      <c r="A3" s="107" t="s">
        <v>56</v>
      </c>
      <c r="B3" s="422" t="s">
        <v>57</v>
      </c>
      <c r="C3" s="580">
        <f>C4+C619+C637</f>
        <v>10548500</v>
      </c>
      <c r="D3" s="863">
        <f>D4+D619+D637</f>
        <v>551000</v>
      </c>
      <c r="E3" s="863">
        <f>C3+D3</f>
        <v>11099500</v>
      </c>
      <c r="F3" s="603">
        <f>F4+F619+F637</f>
        <v>5907000</v>
      </c>
      <c r="G3" s="603">
        <f>G4+G619+G637</f>
        <v>6148000</v>
      </c>
      <c r="H3" s="635">
        <f>F3/C3</f>
        <v>0.55998483196663029</v>
      </c>
      <c r="I3" s="635">
        <f t="shared" ref="I3:I6" si="0">G3/F3</f>
        <v>1.0407990519722363</v>
      </c>
      <c r="J3" s="636">
        <f>G3/C3</f>
        <v>0.58283168222970094</v>
      </c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49" s="4" customFormat="1" ht="24.95" customHeight="1" thickBot="1" x14ac:dyDescent="0.3">
      <c r="A4" s="582" t="s">
        <v>250</v>
      </c>
      <c r="B4" s="583" t="s">
        <v>71</v>
      </c>
      <c r="C4" s="584">
        <f>C5+C121+ C178+C188+C218+C243+C308+C330+C355+C410+C439+C469+C499+C543+C551+C568</f>
        <v>9460500</v>
      </c>
      <c r="D4" s="864">
        <f>D5+D121+ D178+D188+D218+D243+D308+D330+D355+D410+D439+D469+D499+D543+D551+D568</f>
        <v>551000</v>
      </c>
      <c r="E4" s="864">
        <f>C4+D4</f>
        <v>10011500</v>
      </c>
      <c r="F4" s="604">
        <f>F5+F121+F178+F188+F218+F243+F308+F330+F355+F410+F439+F469+F499+F543+F551+F568</f>
        <v>4927000</v>
      </c>
      <c r="G4" s="604">
        <f>G5+G121+G178+G188+G218+G243+G308+G330+G355+G410+G439+G469+G499+G543+G551+G568</f>
        <v>5168000</v>
      </c>
      <c r="H4" s="637">
        <f>F4/C4</f>
        <v>0.52079699804450086</v>
      </c>
      <c r="I4" s="637">
        <f t="shared" si="0"/>
        <v>1.0489141465394765</v>
      </c>
      <c r="J4" s="638">
        <f>G4/C4</f>
        <v>0.54627133872416889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</row>
    <row r="5" spans="1:49" s="12" customFormat="1" ht="20.100000000000001" customHeight="1" x14ac:dyDescent="0.2">
      <c r="A5" s="959" t="s">
        <v>283</v>
      </c>
      <c r="B5" s="960"/>
      <c r="C5" s="581">
        <f>C6+C27+C94+C105+C114</f>
        <v>3422500</v>
      </c>
      <c r="D5" s="865">
        <f>D6+D27+D94+D105+D114</f>
        <v>120000</v>
      </c>
      <c r="E5" s="865">
        <f>C5+D5</f>
        <v>3542500</v>
      </c>
      <c r="F5" s="605">
        <f>F6+F27+F94+F105+F114</f>
        <v>2435000</v>
      </c>
      <c r="G5" s="605">
        <f>G6+G27+G94+G105+G114</f>
        <v>2640000</v>
      </c>
      <c r="H5" s="639">
        <f>F5/C5</f>
        <v>0.71146822498173845</v>
      </c>
      <c r="I5" s="639">
        <f t="shared" si="0"/>
        <v>1.0841889117043122</v>
      </c>
      <c r="J5" s="640">
        <f>G5/C5</f>
        <v>0.77136596055514972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</row>
    <row r="6" spans="1:49" s="12" customFormat="1" ht="15" customHeight="1" x14ac:dyDescent="0.2">
      <c r="A6" s="266" t="s">
        <v>318</v>
      </c>
      <c r="B6" s="384" t="s">
        <v>26</v>
      </c>
      <c r="C6" s="509">
        <f>C9</f>
        <v>1202000</v>
      </c>
      <c r="D6" s="866">
        <f>D9</f>
        <v>0</v>
      </c>
      <c r="E6" s="866">
        <f>C6+D6</f>
        <v>1202000</v>
      </c>
      <c r="F6" s="592">
        <v>1250000</v>
      </c>
      <c r="G6" s="592">
        <v>1300000</v>
      </c>
      <c r="H6" s="641">
        <f>F6/C6</f>
        <v>1.0399334442595674</v>
      </c>
      <c r="I6" s="641">
        <f t="shared" si="0"/>
        <v>1.04</v>
      </c>
      <c r="J6" s="642">
        <f>G6/C6</f>
        <v>1.08153078202995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</row>
    <row r="7" spans="1:49" s="12" customFormat="1" ht="15" customHeight="1" x14ac:dyDescent="0.2">
      <c r="A7" s="267"/>
      <c r="B7" s="384" t="s">
        <v>151</v>
      </c>
      <c r="C7" s="509"/>
      <c r="D7" s="866"/>
      <c r="E7" s="866"/>
      <c r="F7" s="591"/>
      <c r="G7" s="591"/>
      <c r="H7" s="594"/>
      <c r="I7" s="594"/>
      <c r="J7" s="595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</row>
    <row r="8" spans="1:49" s="49" customFormat="1" ht="12.75" customHeight="1" x14ac:dyDescent="0.2">
      <c r="A8" s="268" t="s">
        <v>100</v>
      </c>
      <c r="B8" s="423" t="s">
        <v>130</v>
      </c>
      <c r="C8" s="510"/>
      <c r="D8" s="867"/>
      <c r="E8" s="867"/>
      <c r="F8" s="606"/>
      <c r="G8" s="606"/>
      <c r="H8" s="607"/>
      <c r="I8" s="607"/>
      <c r="J8" s="60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</row>
    <row r="9" spans="1:49" s="4" customFormat="1" ht="12.75" customHeight="1" x14ac:dyDescent="0.2">
      <c r="A9" s="269">
        <v>3</v>
      </c>
      <c r="B9" s="424" t="s">
        <v>68</v>
      </c>
      <c r="C9" s="511">
        <f>C10+C20</f>
        <v>1202000</v>
      </c>
      <c r="D9" s="868">
        <f>D10+D20</f>
        <v>0</v>
      </c>
      <c r="E9" s="868">
        <f t="shared" ref="E9:E21" si="1">C9+D9</f>
        <v>1202000</v>
      </c>
      <c r="F9" s="624">
        <f>F10+F20</f>
        <v>1200000</v>
      </c>
      <c r="G9" s="624">
        <f>G10+G20</f>
        <v>1200000</v>
      </c>
      <c r="H9" s="643">
        <f>F9/C9</f>
        <v>0.99833610648918469</v>
      </c>
      <c r="I9" s="643">
        <f t="shared" ref="I9:I11" si="2">G9/F9</f>
        <v>1</v>
      </c>
      <c r="J9" s="644">
        <f>G9/C9</f>
        <v>0.99833610648918469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</row>
    <row r="10" spans="1:49" ht="12.75" customHeight="1" x14ac:dyDescent="0.2">
      <c r="A10" s="270">
        <v>31</v>
      </c>
      <c r="B10" s="425" t="s">
        <v>26</v>
      </c>
      <c r="C10" s="512">
        <f>C11+C13+C16</f>
        <v>1140000</v>
      </c>
      <c r="D10" s="869">
        <f>D11+D13+D16</f>
        <v>0</v>
      </c>
      <c r="E10" s="869">
        <f t="shared" si="1"/>
        <v>1140000</v>
      </c>
      <c r="F10" s="625">
        <v>1200000</v>
      </c>
      <c r="G10" s="625">
        <v>1200000</v>
      </c>
      <c r="H10" s="645">
        <f>F10/C10</f>
        <v>1.0526315789473684</v>
      </c>
      <c r="I10" s="645">
        <f t="shared" si="2"/>
        <v>1</v>
      </c>
      <c r="J10" s="646">
        <f>G10/C10</f>
        <v>1.0526315789473684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</row>
    <row r="11" spans="1:49" ht="12.75" customHeight="1" x14ac:dyDescent="0.2">
      <c r="A11" s="271">
        <v>311</v>
      </c>
      <c r="B11" s="426" t="s">
        <v>203</v>
      </c>
      <c r="C11" s="513">
        <f>C12</f>
        <v>910000</v>
      </c>
      <c r="D11" s="870">
        <f>D12</f>
        <v>0</v>
      </c>
      <c r="E11" s="870">
        <f t="shared" si="1"/>
        <v>910000</v>
      </c>
      <c r="F11" s="614">
        <f>F12</f>
        <v>0</v>
      </c>
      <c r="G11" s="614">
        <f>G12</f>
        <v>0</v>
      </c>
      <c r="H11" s="615">
        <f>F11/C11</f>
        <v>0</v>
      </c>
      <c r="I11" s="615" t="e">
        <f t="shared" si="2"/>
        <v>#DIV/0!</v>
      </c>
      <c r="J11" s="616">
        <f>G11/C11</f>
        <v>0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</row>
    <row r="12" spans="1:49" s="4" customFormat="1" ht="12.75" customHeight="1" x14ac:dyDescent="0.2">
      <c r="A12" s="272">
        <v>311</v>
      </c>
      <c r="B12" s="427" t="s">
        <v>58</v>
      </c>
      <c r="C12" s="514">
        <v>910000</v>
      </c>
      <c r="D12" s="742"/>
      <c r="E12" s="742">
        <f t="shared" si="1"/>
        <v>910000</v>
      </c>
      <c r="F12" s="617"/>
      <c r="G12" s="617"/>
      <c r="H12" s="607"/>
      <c r="I12" s="607"/>
      <c r="J12" s="60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49" ht="12.75" customHeight="1" x14ac:dyDescent="0.2">
      <c r="A13" s="271">
        <v>312</v>
      </c>
      <c r="B13" s="426" t="s">
        <v>28</v>
      </c>
      <c r="C13" s="513">
        <f>C14+C15</f>
        <v>55000</v>
      </c>
      <c r="D13" s="870">
        <f>D14+D15</f>
        <v>0</v>
      </c>
      <c r="E13" s="870">
        <f t="shared" si="1"/>
        <v>55000</v>
      </c>
      <c r="F13" s="614">
        <f>F14+F15</f>
        <v>0</v>
      </c>
      <c r="G13" s="614">
        <f>G14+G15</f>
        <v>0</v>
      </c>
      <c r="H13" s="615">
        <f>F13/C13</f>
        <v>0</v>
      </c>
      <c r="I13" s="615" t="e">
        <f>G13/F13</f>
        <v>#DIV/0!</v>
      </c>
      <c r="J13" s="616">
        <f>G13/C13</f>
        <v>0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49" s="4" customFormat="1" ht="12.75" customHeight="1" x14ac:dyDescent="0.2">
      <c r="A14" s="272">
        <v>312</v>
      </c>
      <c r="B14" s="427" t="s">
        <v>28</v>
      </c>
      <c r="C14" s="514">
        <v>35000</v>
      </c>
      <c r="D14" s="742"/>
      <c r="E14" s="742">
        <f t="shared" si="1"/>
        <v>35000</v>
      </c>
      <c r="F14" s="617"/>
      <c r="G14" s="617"/>
      <c r="H14" s="607"/>
      <c r="I14" s="607"/>
      <c r="J14" s="60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</row>
    <row r="15" spans="1:49" ht="12.75" customHeight="1" x14ac:dyDescent="0.2">
      <c r="A15" s="272">
        <v>312</v>
      </c>
      <c r="B15" s="427" t="s">
        <v>430</v>
      </c>
      <c r="C15" s="514">
        <v>20000</v>
      </c>
      <c r="D15" s="742"/>
      <c r="E15" s="742">
        <f t="shared" si="1"/>
        <v>20000</v>
      </c>
      <c r="F15" s="617"/>
      <c r="G15" s="617"/>
      <c r="H15" s="607"/>
      <c r="I15" s="607"/>
      <c r="J15" s="60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</row>
    <row r="16" spans="1:49" ht="12.75" customHeight="1" x14ac:dyDescent="0.2">
      <c r="A16" s="271">
        <v>313</v>
      </c>
      <c r="B16" s="426" t="s">
        <v>122</v>
      </c>
      <c r="C16" s="513">
        <f>C17+C18+C19</f>
        <v>175000</v>
      </c>
      <c r="D16" s="870">
        <f>D17+D18+D19</f>
        <v>0</v>
      </c>
      <c r="E16" s="870">
        <f t="shared" si="1"/>
        <v>175000</v>
      </c>
      <c r="F16" s="614">
        <f>F17+F18+F19</f>
        <v>0</v>
      </c>
      <c r="G16" s="614">
        <f>G17+G18+G19</f>
        <v>0</v>
      </c>
      <c r="H16" s="615">
        <f>F16/C16</f>
        <v>0</v>
      </c>
      <c r="I16" s="615" t="e">
        <f>G16/F16</f>
        <v>#DIV/0!</v>
      </c>
      <c r="J16" s="616">
        <f>G16/C16</f>
        <v>0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</row>
    <row r="17" spans="1:49" ht="12.75" customHeight="1" x14ac:dyDescent="0.2">
      <c r="A17" s="273">
        <v>313</v>
      </c>
      <c r="B17" s="428" t="s">
        <v>207</v>
      </c>
      <c r="C17" s="515">
        <v>140000</v>
      </c>
      <c r="D17" s="734"/>
      <c r="E17" s="734">
        <f t="shared" si="1"/>
        <v>140000</v>
      </c>
      <c r="F17" s="617"/>
      <c r="G17" s="617"/>
      <c r="H17" s="607"/>
      <c r="I17" s="607"/>
      <c r="J17" s="60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</row>
    <row r="18" spans="1:49" ht="12.75" customHeight="1" x14ac:dyDescent="0.2">
      <c r="A18" s="273">
        <v>313</v>
      </c>
      <c r="B18" s="428" t="s">
        <v>208</v>
      </c>
      <c r="C18" s="515">
        <v>10000</v>
      </c>
      <c r="D18" s="734"/>
      <c r="E18" s="734">
        <f t="shared" si="1"/>
        <v>10000</v>
      </c>
      <c r="F18" s="617"/>
      <c r="G18" s="617"/>
      <c r="H18" s="607"/>
      <c r="I18" s="607"/>
      <c r="J18" s="60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</row>
    <row r="19" spans="1:49" ht="12.75" customHeight="1" x14ac:dyDescent="0.2">
      <c r="A19" s="273">
        <v>313</v>
      </c>
      <c r="B19" s="428" t="s">
        <v>209</v>
      </c>
      <c r="C19" s="515">
        <v>25000</v>
      </c>
      <c r="D19" s="734"/>
      <c r="E19" s="734">
        <f t="shared" si="1"/>
        <v>25000</v>
      </c>
      <c r="F19" s="617"/>
      <c r="G19" s="617"/>
      <c r="H19" s="607"/>
      <c r="I19" s="607"/>
      <c r="J19" s="60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</row>
    <row r="20" spans="1:49" s="4" customFormat="1" ht="12.75" customHeight="1" x14ac:dyDescent="0.2">
      <c r="A20" s="270">
        <v>32</v>
      </c>
      <c r="B20" s="425" t="s">
        <v>30</v>
      </c>
      <c r="C20" s="512">
        <f>C21</f>
        <v>62000</v>
      </c>
      <c r="D20" s="869">
        <f>D21</f>
        <v>0</v>
      </c>
      <c r="E20" s="869">
        <f t="shared" si="1"/>
        <v>62000</v>
      </c>
      <c r="F20" s="611">
        <f>F21</f>
        <v>0</v>
      </c>
      <c r="G20" s="611">
        <f>G21</f>
        <v>0</v>
      </c>
      <c r="H20" s="612">
        <f>F20/C20</f>
        <v>0</v>
      </c>
      <c r="I20" s="612" t="e">
        <f>G20/F20</f>
        <v>#DIV/0!</v>
      </c>
      <c r="J20" s="613">
        <f>G20/C20</f>
        <v>0</v>
      </c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</row>
    <row r="21" spans="1:49" s="94" customFormat="1" ht="12.75" customHeight="1" x14ac:dyDescent="0.2">
      <c r="A21" s="271">
        <v>321</v>
      </c>
      <c r="B21" s="426" t="s">
        <v>204</v>
      </c>
      <c r="C21" s="513">
        <f>C22+C23+C24+C25+C26</f>
        <v>62000</v>
      </c>
      <c r="D21" s="870">
        <f>D22+D23+D24+D25+D26</f>
        <v>0</v>
      </c>
      <c r="E21" s="870">
        <f t="shared" si="1"/>
        <v>62000</v>
      </c>
      <c r="F21" s="614">
        <f>F22+F23+F24+F25+F26</f>
        <v>0</v>
      </c>
      <c r="G21" s="614">
        <f>G22+G23+G24+G25+G26</f>
        <v>0</v>
      </c>
      <c r="H21" s="615">
        <f>F21/C21</f>
        <v>0</v>
      </c>
      <c r="I21" s="615" t="e">
        <f>G21/F21</f>
        <v>#DIV/0!</v>
      </c>
      <c r="J21" s="616">
        <f>G21/C21</f>
        <v>0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</row>
    <row r="22" spans="1:49" s="94" customFormat="1" ht="12.75" customHeight="1" x14ac:dyDescent="0.2">
      <c r="A22" s="272">
        <v>321</v>
      </c>
      <c r="B22" s="427" t="s">
        <v>161</v>
      </c>
      <c r="C22" s="514">
        <v>5000</v>
      </c>
      <c r="D22" s="742"/>
      <c r="E22" s="742">
        <f>C11+D22</f>
        <v>910000</v>
      </c>
      <c r="F22" s="617"/>
      <c r="G22" s="617"/>
      <c r="H22" s="607"/>
      <c r="I22" s="607"/>
      <c r="J22" s="60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s="94" customFormat="1" ht="12.75" customHeight="1" x14ac:dyDescent="0.2">
      <c r="A23" s="272">
        <v>321</v>
      </c>
      <c r="B23" s="427" t="s">
        <v>162</v>
      </c>
      <c r="C23" s="514">
        <v>20000</v>
      </c>
      <c r="D23" s="742"/>
      <c r="E23" s="742">
        <f>C23+D23</f>
        <v>20000</v>
      </c>
      <c r="F23" s="617"/>
      <c r="G23" s="617"/>
      <c r="H23" s="607"/>
      <c r="I23" s="607"/>
      <c r="J23" s="60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</row>
    <row r="24" spans="1:49" s="4" customFormat="1" ht="12.75" customHeight="1" x14ac:dyDescent="0.2">
      <c r="A24" s="273">
        <v>321</v>
      </c>
      <c r="B24" s="428" t="s">
        <v>163</v>
      </c>
      <c r="C24" s="515">
        <v>25000</v>
      </c>
      <c r="D24" s="734"/>
      <c r="E24" s="734">
        <f>C24+D24</f>
        <v>25000</v>
      </c>
      <c r="F24" s="617"/>
      <c r="G24" s="617"/>
      <c r="H24" s="607"/>
      <c r="I24" s="607"/>
      <c r="J24" s="60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</row>
    <row r="25" spans="1:49" s="4" customFormat="1" ht="12.75" customHeight="1" x14ac:dyDescent="0.2">
      <c r="A25" s="272">
        <v>321</v>
      </c>
      <c r="B25" s="427" t="s">
        <v>205</v>
      </c>
      <c r="C25" s="514">
        <v>10000</v>
      </c>
      <c r="D25" s="742"/>
      <c r="E25" s="742">
        <f>C25+D25</f>
        <v>10000</v>
      </c>
      <c r="F25" s="617"/>
      <c r="G25" s="617"/>
      <c r="H25" s="607"/>
      <c r="I25" s="607"/>
      <c r="J25" s="60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</row>
    <row r="26" spans="1:49" s="45" customFormat="1" ht="12.75" customHeight="1" x14ac:dyDescent="0.2">
      <c r="A26" s="272">
        <v>321</v>
      </c>
      <c r="B26" s="427" t="s">
        <v>206</v>
      </c>
      <c r="C26" s="514">
        <v>2000</v>
      </c>
      <c r="D26" s="742"/>
      <c r="E26" s="742">
        <f>C26+D26</f>
        <v>2000</v>
      </c>
      <c r="F26" s="617"/>
      <c r="G26" s="617"/>
      <c r="H26" s="607"/>
      <c r="I26" s="607"/>
      <c r="J26" s="60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</row>
    <row r="27" spans="1:49" s="45" customFormat="1" ht="15" customHeight="1" x14ac:dyDescent="0.2">
      <c r="A27" s="274" t="s">
        <v>362</v>
      </c>
      <c r="B27" s="429" t="s">
        <v>30</v>
      </c>
      <c r="C27" s="509">
        <f>C30</f>
        <v>1624500</v>
      </c>
      <c r="D27" s="866">
        <f>D30</f>
        <v>20000</v>
      </c>
      <c r="E27" s="866">
        <f>C27+D27</f>
        <v>1644500</v>
      </c>
      <c r="F27" s="592">
        <v>1100000</v>
      </c>
      <c r="G27" s="592">
        <v>1200000</v>
      </c>
      <c r="H27" s="641">
        <f>F27/C27</f>
        <v>0.6771314250538627</v>
      </c>
      <c r="I27" s="641">
        <f>G27/F27</f>
        <v>1.0909090909090908</v>
      </c>
      <c r="J27" s="642">
        <f>G27/C27</f>
        <v>0.73868882733148666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</row>
    <row r="28" spans="1:49" s="62" customFormat="1" ht="15" customHeight="1" x14ac:dyDescent="0.2">
      <c r="A28" s="275"/>
      <c r="B28" s="384" t="s">
        <v>151</v>
      </c>
      <c r="C28" s="516"/>
      <c r="D28" s="871"/>
      <c r="E28" s="871"/>
      <c r="F28" s="591"/>
      <c r="G28" s="591"/>
      <c r="H28" s="594"/>
      <c r="I28" s="594"/>
      <c r="J28" s="595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</row>
    <row r="29" spans="1:49" s="45" customFormat="1" ht="12.75" customHeight="1" x14ac:dyDescent="0.2">
      <c r="A29" s="276" t="s">
        <v>102</v>
      </c>
      <c r="B29" s="423" t="s">
        <v>130</v>
      </c>
      <c r="C29" s="517"/>
      <c r="D29" s="872"/>
      <c r="E29" s="872"/>
      <c r="F29" s="606"/>
      <c r="G29" s="606"/>
      <c r="H29" s="607"/>
      <c r="I29" s="607"/>
      <c r="J29" s="60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</row>
    <row r="30" spans="1:49" s="46" customFormat="1" ht="12.75" customHeight="1" x14ac:dyDescent="0.2">
      <c r="A30" s="277">
        <v>3</v>
      </c>
      <c r="B30" s="424" t="s">
        <v>68</v>
      </c>
      <c r="C30" s="518">
        <f>C31</f>
        <v>1624500</v>
      </c>
      <c r="D30" s="873">
        <f>D31</f>
        <v>20000</v>
      </c>
      <c r="E30" s="873">
        <f t="shared" ref="E30:E61" si="3">C30+D30</f>
        <v>1644500</v>
      </c>
      <c r="F30" s="624">
        <f>F31</f>
        <v>0</v>
      </c>
      <c r="G30" s="624">
        <f>G31</f>
        <v>0</v>
      </c>
      <c r="H30" s="643">
        <f>F30/C30</f>
        <v>0</v>
      </c>
      <c r="I30" s="643" t="e">
        <f t="shared" ref="I30:I32" si="4">G30/F30</f>
        <v>#DIV/0!</v>
      </c>
      <c r="J30" s="644">
        <f>G30/C30</f>
        <v>0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</row>
    <row r="31" spans="1:49" s="46" customFormat="1" ht="12.75" customHeight="1" x14ac:dyDescent="0.2">
      <c r="A31" s="278">
        <v>32</v>
      </c>
      <c r="B31" s="425" t="s">
        <v>30</v>
      </c>
      <c r="C31" s="519">
        <f>C32+C44+C75+C78</f>
        <v>1624500</v>
      </c>
      <c r="D31" s="874">
        <f>D32+D44+D75+D78</f>
        <v>20000</v>
      </c>
      <c r="E31" s="874">
        <f t="shared" si="3"/>
        <v>1644500</v>
      </c>
      <c r="F31" s="625">
        <f>F32+F44+F75+F78</f>
        <v>0</v>
      </c>
      <c r="G31" s="625">
        <f>G32+G44+G75+G78</f>
        <v>0</v>
      </c>
      <c r="H31" s="645">
        <f>F31/C31</f>
        <v>0</v>
      </c>
      <c r="I31" s="645" t="e">
        <f t="shared" si="4"/>
        <v>#DIV/0!</v>
      </c>
      <c r="J31" s="646">
        <f>G31/C31</f>
        <v>0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</row>
    <row r="32" spans="1:49" s="63" customFormat="1" ht="12.75" customHeight="1" x14ac:dyDescent="0.2">
      <c r="A32" s="279">
        <v>322</v>
      </c>
      <c r="B32" s="430" t="s">
        <v>32</v>
      </c>
      <c r="C32" s="513">
        <f>C33+C34+C35+C36+C37+C38+C39+C40+C41+C42+C43</f>
        <v>294000</v>
      </c>
      <c r="D32" s="870">
        <f>D33+D34+D35+D36+D37+D38+D39+D40+D41+D42+D43</f>
        <v>0</v>
      </c>
      <c r="E32" s="870">
        <f t="shared" si="3"/>
        <v>294000</v>
      </c>
      <c r="F32" s="614">
        <f>F33+F34+F35+F36+F37+F38+F39+F40+F41+F42+F43</f>
        <v>0</v>
      </c>
      <c r="G32" s="614">
        <f>G33+G34+G35+G36+G37+G38+G39+G40+G41+G42+G43</f>
        <v>0</v>
      </c>
      <c r="H32" s="615">
        <f>F32/C32</f>
        <v>0</v>
      </c>
      <c r="I32" s="615" t="e">
        <f t="shared" si="4"/>
        <v>#DIV/0!</v>
      </c>
      <c r="J32" s="616">
        <f>G32/C32</f>
        <v>0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</row>
    <row r="33" spans="1:49" ht="12.75" customHeight="1" x14ac:dyDescent="0.2">
      <c r="A33" s="272">
        <v>322</v>
      </c>
      <c r="B33" s="427" t="s">
        <v>165</v>
      </c>
      <c r="C33" s="514">
        <v>30000</v>
      </c>
      <c r="D33" s="742"/>
      <c r="E33" s="742">
        <f t="shared" si="3"/>
        <v>30000</v>
      </c>
      <c r="F33" s="617"/>
      <c r="G33" s="617"/>
      <c r="H33" s="607"/>
      <c r="I33" s="607"/>
      <c r="J33" s="60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</row>
    <row r="34" spans="1:49" ht="12.75" customHeight="1" x14ac:dyDescent="0.2">
      <c r="A34" s="272">
        <v>322</v>
      </c>
      <c r="B34" s="427" t="s">
        <v>164</v>
      </c>
      <c r="C34" s="514">
        <v>6000</v>
      </c>
      <c r="D34" s="742"/>
      <c r="E34" s="742">
        <f t="shared" si="3"/>
        <v>6000</v>
      </c>
      <c r="F34" s="617"/>
      <c r="G34" s="617"/>
      <c r="H34" s="607"/>
      <c r="I34" s="607"/>
      <c r="J34" s="60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</row>
    <row r="35" spans="1:49" ht="12.75" customHeight="1" x14ac:dyDescent="0.2">
      <c r="A35" s="272">
        <v>322</v>
      </c>
      <c r="B35" s="427" t="s">
        <v>166</v>
      </c>
      <c r="C35" s="514">
        <v>6000</v>
      </c>
      <c r="D35" s="742"/>
      <c r="E35" s="742">
        <f t="shared" si="3"/>
        <v>6000</v>
      </c>
      <c r="F35" s="617"/>
      <c r="G35" s="617"/>
      <c r="H35" s="607"/>
      <c r="I35" s="607"/>
      <c r="J35" s="60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</row>
    <row r="36" spans="1:49" ht="12.75" customHeight="1" x14ac:dyDescent="0.2">
      <c r="A36" s="272">
        <v>322</v>
      </c>
      <c r="B36" s="427" t="s">
        <v>167</v>
      </c>
      <c r="C36" s="514">
        <v>85000</v>
      </c>
      <c r="D36" s="742"/>
      <c r="E36" s="742">
        <f t="shared" si="3"/>
        <v>85000</v>
      </c>
      <c r="F36" s="617"/>
      <c r="G36" s="617"/>
      <c r="H36" s="607"/>
      <c r="I36" s="607"/>
      <c r="J36" s="60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</row>
    <row r="37" spans="1:49" ht="12.75" customHeight="1" x14ac:dyDescent="0.2">
      <c r="A37" s="272">
        <v>322</v>
      </c>
      <c r="B37" s="427" t="s">
        <v>168</v>
      </c>
      <c r="C37" s="514">
        <v>80000</v>
      </c>
      <c r="D37" s="742"/>
      <c r="E37" s="742">
        <f t="shared" si="3"/>
        <v>80000</v>
      </c>
      <c r="F37" s="617"/>
      <c r="G37" s="617"/>
      <c r="H37" s="607"/>
      <c r="I37" s="607"/>
      <c r="J37" s="60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</row>
    <row r="38" spans="1:49" ht="12.75" customHeight="1" x14ac:dyDescent="0.2">
      <c r="A38" s="272">
        <v>322</v>
      </c>
      <c r="B38" s="427" t="s">
        <v>169</v>
      </c>
      <c r="C38" s="514">
        <v>8000</v>
      </c>
      <c r="D38" s="742"/>
      <c r="E38" s="742">
        <f t="shared" si="3"/>
        <v>8000</v>
      </c>
      <c r="F38" s="617"/>
      <c r="G38" s="617"/>
      <c r="H38" s="607"/>
      <c r="I38" s="607"/>
      <c r="J38" s="60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</row>
    <row r="39" spans="1:49" ht="12.75" customHeight="1" x14ac:dyDescent="0.2">
      <c r="A39" s="280">
        <v>322</v>
      </c>
      <c r="B39" s="431" t="s">
        <v>253</v>
      </c>
      <c r="C39" s="520">
        <v>10000</v>
      </c>
      <c r="D39" s="875"/>
      <c r="E39" s="875">
        <f t="shared" si="3"/>
        <v>10000</v>
      </c>
      <c r="F39" s="617"/>
      <c r="G39" s="617"/>
      <c r="H39" s="607"/>
      <c r="I39" s="607"/>
      <c r="J39" s="60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</row>
    <row r="40" spans="1:49" s="60" customFormat="1" ht="12.75" customHeight="1" x14ac:dyDescent="0.2">
      <c r="A40" s="272">
        <v>322</v>
      </c>
      <c r="B40" s="432" t="s">
        <v>254</v>
      </c>
      <c r="C40" s="520">
        <v>25000</v>
      </c>
      <c r="D40" s="875"/>
      <c r="E40" s="875">
        <f t="shared" si="3"/>
        <v>25000</v>
      </c>
      <c r="F40" s="617"/>
      <c r="G40" s="617"/>
      <c r="H40" s="607"/>
      <c r="I40" s="607"/>
      <c r="J40" s="60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</row>
    <row r="41" spans="1:49" ht="12.75" customHeight="1" x14ac:dyDescent="0.2">
      <c r="A41" s="272">
        <v>322</v>
      </c>
      <c r="B41" s="432" t="s">
        <v>135</v>
      </c>
      <c r="C41" s="520">
        <v>25000</v>
      </c>
      <c r="D41" s="875"/>
      <c r="E41" s="875">
        <f t="shared" si="3"/>
        <v>25000</v>
      </c>
      <c r="F41" s="617"/>
      <c r="G41" s="617"/>
      <c r="H41" s="607"/>
      <c r="I41" s="607"/>
      <c r="J41" s="60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1:49" ht="12.75" customHeight="1" x14ac:dyDescent="0.2">
      <c r="A42" s="272">
        <v>322</v>
      </c>
      <c r="B42" s="432" t="s">
        <v>170</v>
      </c>
      <c r="C42" s="520">
        <v>4000</v>
      </c>
      <c r="D42" s="875"/>
      <c r="E42" s="875">
        <f t="shared" si="3"/>
        <v>4000</v>
      </c>
      <c r="F42" s="617"/>
      <c r="G42" s="617"/>
      <c r="H42" s="607"/>
      <c r="I42" s="607"/>
      <c r="J42" s="60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</row>
    <row r="43" spans="1:49" ht="12.75" customHeight="1" x14ac:dyDescent="0.2">
      <c r="A43" s="272">
        <v>322</v>
      </c>
      <c r="B43" s="432" t="s">
        <v>171</v>
      </c>
      <c r="C43" s="520">
        <v>15000</v>
      </c>
      <c r="D43" s="875"/>
      <c r="E43" s="875">
        <f t="shared" si="3"/>
        <v>15000</v>
      </c>
      <c r="F43" s="617"/>
      <c r="G43" s="617"/>
      <c r="H43" s="607"/>
      <c r="I43" s="607"/>
      <c r="J43" s="60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</row>
    <row r="44" spans="1:49" ht="12.75" customHeight="1" x14ac:dyDescent="0.2">
      <c r="A44" s="281">
        <v>323</v>
      </c>
      <c r="B44" s="433" t="s">
        <v>33</v>
      </c>
      <c r="C44" s="521">
        <f>C45+C50+C55+C61+C68+C71</f>
        <v>1122000</v>
      </c>
      <c r="D44" s="876">
        <f>D45+D50+D55+D61+D68+D71</f>
        <v>20000</v>
      </c>
      <c r="E44" s="876">
        <f t="shared" si="3"/>
        <v>1142000</v>
      </c>
      <c r="F44" s="618">
        <f>F45+F50+F55+F61+F68+F71</f>
        <v>0</v>
      </c>
      <c r="G44" s="618">
        <f>G45+G50+G55+G61+G68+G71</f>
        <v>0</v>
      </c>
      <c r="H44" s="619">
        <f>F44/C44</f>
        <v>0</v>
      </c>
      <c r="I44" s="619" t="e">
        <f>G44/F44</f>
        <v>#DIV/0!</v>
      </c>
      <c r="J44" s="620">
        <f>G44/C44</f>
        <v>0</v>
      </c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</row>
    <row r="45" spans="1:49" ht="12.75" customHeight="1" x14ac:dyDescent="0.2">
      <c r="A45" s="282">
        <v>323</v>
      </c>
      <c r="B45" s="434" t="s">
        <v>274</v>
      </c>
      <c r="C45" s="522">
        <f>C46+C47+C48+C49</f>
        <v>155000</v>
      </c>
      <c r="D45" s="877">
        <f>D46+D47+D48+D49</f>
        <v>0</v>
      </c>
      <c r="E45" s="877">
        <f t="shared" si="3"/>
        <v>155000</v>
      </c>
      <c r="F45" s="621">
        <f>F46+F47+F48+F49</f>
        <v>0</v>
      </c>
      <c r="G45" s="621">
        <f>G46+G47+G48+G49</f>
        <v>0</v>
      </c>
      <c r="H45" s="622">
        <f>F45/C45</f>
        <v>0</v>
      </c>
      <c r="I45" s="622" t="e">
        <f>G45/F45</f>
        <v>#DIV/0!</v>
      </c>
      <c r="J45" s="623">
        <f>G45/C45</f>
        <v>0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</row>
    <row r="46" spans="1:49" s="60" customFormat="1" ht="12.75" customHeight="1" x14ac:dyDescent="0.2">
      <c r="A46" s="272">
        <v>323</v>
      </c>
      <c r="B46" s="432" t="s">
        <v>172</v>
      </c>
      <c r="C46" s="520">
        <v>65000</v>
      </c>
      <c r="D46" s="875"/>
      <c r="E46" s="875">
        <f t="shared" si="3"/>
        <v>65000</v>
      </c>
      <c r="F46" s="617"/>
      <c r="G46" s="617"/>
      <c r="H46" s="607"/>
      <c r="I46" s="607"/>
      <c r="J46" s="60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</row>
    <row r="47" spans="1:49" ht="12.75" customHeight="1" x14ac:dyDescent="0.2">
      <c r="A47" s="272">
        <v>323</v>
      </c>
      <c r="B47" s="432" t="s">
        <v>173</v>
      </c>
      <c r="C47" s="520">
        <v>20000</v>
      </c>
      <c r="D47" s="875"/>
      <c r="E47" s="875">
        <f t="shared" si="3"/>
        <v>20000</v>
      </c>
      <c r="F47" s="617"/>
      <c r="G47" s="617"/>
      <c r="H47" s="607"/>
      <c r="I47" s="607"/>
      <c r="J47" s="60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</row>
    <row r="48" spans="1:49" ht="12.75" customHeight="1" x14ac:dyDescent="0.2">
      <c r="A48" s="272">
        <v>323</v>
      </c>
      <c r="B48" s="432" t="s">
        <v>174</v>
      </c>
      <c r="C48" s="520">
        <v>55000</v>
      </c>
      <c r="D48" s="875"/>
      <c r="E48" s="875">
        <f t="shared" si="3"/>
        <v>55000</v>
      </c>
      <c r="F48" s="617"/>
      <c r="G48" s="617"/>
      <c r="H48" s="607"/>
      <c r="I48" s="607"/>
      <c r="J48" s="60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</row>
    <row r="49" spans="1:49" s="60" customFormat="1" ht="12.75" customHeight="1" x14ac:dyDescent="0.2">
      <c r="A49" s="272">
        <v>323</v>
      </c>
      <c r="B49" s="432" t="s">
        <v>175</v>
      </c>
      <c r="C49" s="520">
        <v>15000</v>
      </c>
      <c r="D49" s="875"/>
      <c r="E49" s="875">
        <f t="shared" si="3"/>
        <v>15000</v>
      </c>
      <c r="F49" s="617"/>
      <c r="G49" s="617"/>
      <c r="H49" s="607"/>
      <c r="I49" s="607"/>
      <c r="J49" s="60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</row>
    <row r="50" spans="1:49" s="60" customFormat="1" ht="12.75" customHeight="1" x14ac:dyDescent="0.2">
      <c r="A50" s="283">
        <v>323</v>
      </c>
      <c r="B50" s="435" t="s">
        <v>176</v>
      </c>
      <c r="C50" s="523">
        <f>C51++C52+C53+C54</f>
        <v>100000</v>
      </c>
      <c r="D50" s="878">
        <f>D51+D52+D53+D54</f>
        <v>20000</v>
      </c>
      <c r="E50" s="878">
        <f t="shared" si="3"/>
        <v>120000</v>
      </c>
      <c r="F50" s="621">
        <f>F51+F52+F53+F54</f>
        <v>0</v>
      </c>
      <c r="G50" s="621">
        <f>G51+G52+G53+G54</f>
        <v>0</v>
      </c>
      <c r="H50" s="622">
        <f>F50/C50</f>
        <v>0</v>
      </c>
      <c r="I50" s="622" t="e">
        <f>G50/F50</f>
        <v>#DIV/0!</v>
      </c>
      <c r="J50" s="623">
        <f>G50/C50</f>
        <v>0</v>
      </c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</row>
    <row r="51" spans="1:49" ht="12.75" customHeight="1" x14ac:dyDescent="0.2">
      <c r="A51" s="272">
        <v>323</v>
      </c>
      <c r="B51" s="432" t="s">
        <v>360</v>
      </c>
      <c r="C51" s="520">
        <v>45000</v>
      </c>
      <c r="D51" s="875">
        <v>20000</v>
      </c>
      <c r="E51" s="875">
        <f t="shared" si="3"/>
        <v>65000</v>
      </c>
      <c r="F51" s="617"/>
      <c r="G51" s="617"/>
      <c r="H51" s="607"/>
      <c r="I51" s="607"/>
      <c r="J51" s="60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</row>
    <row r="52" spans="1:49" ht="12.75" customHeight="1" x14ac:dyDescent="0.2">
      <c r="A52" s="272">
        <v>323</v>
      </c>
      <c r="B52" s="432" t="s">
        <v>255</v>
      </c>
      <c r="C52" s="520">
        <v>5000</v>
      </c>
      <c r="D52" s="875"/>
      <c r="E52" s="875">
        <f t="shared" si="3"/>
        <v>5000</v>
      </c>
      <c r="F52" s="617"/>
      <c r="G52" s="617"/>
      <c r="H52" s="607"/>
      <c r="I52" s="607"/>
      <c r="J52" s="60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</row>
    <row r="53" spans="1:49" s="11" customFormat="1" ht="12.75" customHeight="1" x14ac:dyDescent="0.2">
      <c r="A53" s="272">
        <v>323</v>
      </c>
      <c r="B53" s="432" t="s">
        <v>177</v>
      </c>
      <c r="C53" s="520">
        <v>25000</v>
      </c>
      <c r="D53" s="875"/>
      <c r="E53" s="875">
        <f t="shared" si="3"/>
        <v>25000</v>
      </c>
      <c r="F53" s="617"/>
      <c r="G53" s="617"/>
      <c r="H53" s="607"/>
      <c r="I53" s="607"/>
      <c r="J53" s="60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</row>
    <row r="54" spans="1:49" s="11" customFormat="1" ht="12.75" customHeight="1" x14ac:dyDescent="0.2">
      <c r="A54" s="272">
        <v>323</v>
      </c>
      <c r="B54" s="432" t="s">
        <v>256</v>
      </c>
      <c r="C54" s="520">
        <v>25000</v>
      </c>
      <c r="D54" s="875"/>
      <c r="E54" s="875">
        <f t="shared" si="3"/>
        <v>25000</v>
      </c>
      <c r="F54" s="617"/>
      <c r="G54" s="617"/>
      <c r="H54" s="607"/>
      <c r="I54" s="607"/>
      <c r="J54" s="60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</row>
    <row r="55" spans="1:49" ht="12.75" customHeight="1" x14ac:dyDescent="0.2">
      <c r="A55" s="283">
        <v>323</v>
      </c>
      <c r="B55" s="435" t="s">
        <v>178</v>
      </c>
      <c r="C55" s="523">
        <f>C56+C57+C58+C59+C60</f>
        <v>205000</v>
      </c>
      <c r="D55" s="878">
        <f>D56+D57+D58+D59+D60</f>
        <v>0</v>
      </c>
      <c r="E55" s="878">
        <f t="shared" si="3"/>
        <v>205000</v>
      </c>
      <c r="F55" s="621">
        <f>F56+F57+F58+F59+F60</f>
        <v>0</v>
      </c>
      <c r="G55" s="621">
        <f>G56+G57+G58+G59+G60</f>
        <v>0</v>
      </c>
      <c r="H55" s="622">
        <f>F55/C55</f>
        <v>0</v>
      </c>
      <c r="I55" s="622" t="e">
        <f>G55/F55</f>
        <v>#DIV/0!</v>
      </c>
      <c r="J55" s="623">
        <f>G55/C55</f>
        <v>0</v>
      </c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</row>
    <row r="56" spans="1:49" ht="12.75" customHeight="1" x14ac:dyDescent="0.2">
      <c r="A56" s="273">
        <v>323</v>
      </c>
      <c r="B56" s="436" t="s">
        <v>179</v>
      </c>
      <c r="C56" s="524">
        <v>30000</v>
      </c>
      <c r="D56" s="879"/>
      <c r="E56" s="879">
        <f t="shared" si="3"/>
        <v>30000</v>
      </c>
      <c r="F56" s="617"/>
      <c r="G56" s="617"/>
      <c r="H56" s="607"/>
      <c r="I56" s="607"/>
      <c r="J56" s="60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</row>
    <row r="57" spans="1:49" ht="12.75" customHeight="1" x14ac:dyDescent="0.2">
      <c r="A57" s="273">
        <v>323</v>
      </c>
      <c r="B57" s="436" t="s">
        <v>180</v>
      </c>
      <c r="C57" s="524">
        <v>15000</v>
      </c>
      <c r="D57" s="879"/>
      <c r="E57" s="879">
        <f t="shared" si="3"/>
        <v>15000</v>
      </c>
      <c r="F57" s="617"/>
      <c r="G57" s="617"/>
      <c r="H57" s="607"/>
      <c r="I57" s="607"/>
      <c r="J57" s="60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</row>
    <row r="58" spans="1:49" ht="12.75" customHeight="1" x14ac:dyDescent="0.2">
      <c r="A58" s="273">
        <v>323</v>
      </c>
      <c r="B58" s="436" t="s">
        <v>258</v>
      </c>
      <c r="C58" s="524">
        <v>130000</v>
      </c>
      <c r="D58" s="879"/>
      <c r="E58" s="879">
        <f t="shared" si="3"/>
        <v>130000</v>
      </c>
      <c r="F58" s="617"/>
      <c r="G58" s="617"/>
      <c r="H58" s="607"/>
      <c r="I58" s="607"/>
      <c r="J58" s="60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</row>
    <row r="59" spans="1:49" ht="12.75" customHeight="1" x14ac:dyDescent="0.2">
      <c r="A59" s="273">
        <v>323</v>
      </c>
      <c r="B59" s="436" t="s">
        <v>357</v>
      </c>
      <c r="C59" s="524">
        <v>10000</v>
      </c>
      <c r="D59" s="879"/>
      <c r="E59" s="879">
        <f t="shared" si="3"/>
        <v>10000</v>
      </c>
      <c r="F59" s="617"/>
      <c r="G59" s="617"/>
      <c r="H59" s="607"/>
      <c r="I59" s="607"/>
      <c r="J59" s="60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</row>
    <row r="60" spans="1:49" ht="12.75" customHeight="1" x14ac:dyDescent="0.2">
      <c r="A60" s="273">
        <v>323</v>
      </c>
      <c r="B60" s="436" t="s">
        <v>356</v>
      </c>
      <c r="C60" s="524">
        <v>20000</v>
      </c>
      <c r="D60" s="879"/>
      <c r="E60" s="879">
        <f t="shared" si="3"/>
        <v>20000</v>
      </c>
      <c r="F60" s="617"/>
      <c r="G60" s="617"/>
      <c r="H60" s="607"/>
      <c r="I60" s="607"/>
      <c r="J60" s="60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</row>
    <row r="61" spans="1:49" ht="12.75" customHeight="1" x14ac:dyDescent="0.2">
      <c r="A61" s="283">
        <v>323</v>
      </c>
      <c r="B61" s="435" t="s">
        <v>144</v>
      </c>
      <c r="C61" s="523">
        <f>C62+C63+C64+C65+C66+C67</f>
        <v>440000</v>
      </c>
      <c r="D61" s="878">
        <f>D62+D63+D64+D65+D66+D67</f>
        <v>0</v>
      </c>
      <c r="E61" s="878">
        <f t="shared" si="3"/>
        <v>440000</v>
      </c>
      <c r="F61" s="621">
        <f>F62+F63+F64+F65+F66+F67</f>
        <v>0</v>
      </c>
      <c r="G61" s="621">
        <f>G62+G63+G64+G65+G66+G67</f>
        <v>0</v>
      </c>
      <c r="H61" s="622">
        <f>F61/C61</f>
        <v>0</v>
      </c>
      <c r="I61" s="622" t="e">
        <f>G61/F61</f>
        <v>#DIV/0!</v>
      </c>
      <c r="J61" s="623">
        <f>G61/C61</f>
        <v>0</v>
      </c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</row>
    <row r="62" spans="1:49" s="67" customFormat="1" ht="12.75" customHeight="1" x14ac:dyDescent="0.2">
      <c r="A62" s="273">
        <v>323</v>
      </c>
      <c r="B62" s="436" t="s">
        <v>181</v>
      </c>
      <c r="C62" s="524">
        <v>30000</v>
      </c>
      <c r="D62" s="879"/>
      <c r="E62" s="879">
        <f t="shared" ref="E62:E93" si="5">C62+D62</f>
        <v>30000</v>
      </c>
      <c r="F62" s="617"/>
      <c r="G62" s="617"/>
      <c r="H62" s="607"/>
      <c r="I62" s="607"/>
      <c r="J62" s="60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</row>
    <row r="63" spans="1:49" ht="12.75" customHeight="1" x14ac:dyDescent="0.2">
      <c r="A63" s="273">
        <v>323</v>
      </c>
      <c r="B63" s="436" t="s">
        <v>259</v>
      </c>
      <c r="C63" s="524">
        <v>10000</v>
      </c>
      <c r="D63" s="879"/>
      <c r="E63" s="879">
        <f t="shared" si="5"/>
        <v>10000</v>
      </c>
      <c r="F63" s="617"/>
      <c r="G63" s="617"/>
      <c r="H63" s="607"/>
      <c r="I63" s="607"/>
      <c r="J63" s="60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</row>
    <row r="64" spans="1:49" s="67" customFormat="1" ht="12.75" customHeight="1" x14ac:dyDescent="0.2">
      <c r="A64" s="273">
        <v>323</v>
      </c>
      <c r="B64" s="436" t="s">
        <v>182</v>
      </c>
      <c r="C64" s="524">
        <v>30000</v>
      </c>
      <c r="D64" s="879"/>
      <c r="E64" s="879">
        <f t="shared" si="5"/>
        <v>30000</v>
      </c>
      <c r="F64" s="617"/>
      <c r="G64" s="617"/>
      <c r="H64" s="607"/>
      <c r="I64" s="607"/>
      <c r="J64" s="60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</row>
    <row r="65" spans="1:49" s="67" customFormat="1" ht="12.75" customHeight="1" x14ac:dyDescent="0.2">
      <c r="A65" s="273">
        <v>323</v>
      </c>
      <c r="B65" s="436" t="s">
        <v>183</v>
      </c>
      <c r="C65" s="524">
        <v>50000</v>
      </c>
      <c r="D65" s="879"/>
      <c r="E65" s="879">
        <f t="shared" si="5"/>
        <v>50000</v>
      </c>
      <c r="F65" s="617"/>
      <c r="G65" s="617"/>
      <c r="H65" s="607"/>
      <c r="I65" s="607"/>
      <c r="J65" s="60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</row>
    <row r="66" spans="1:49" s="67" customFormat="1" ht="12.75" customHeight="1" x14ac:dyDescent="0.2">
      <c r="A66" s="273">
        <v>323</v>
      </c>
      <c r="B66" s="436" t="s">
        <v>184</v>
      </c>
      <c r="C66" s="524">
        <v>20000</v>
      </c>
      <c r="D66" s="879"/>
      <c r="E66" s="879">
        <f t="shared" si="5"/>
        <v>20000</v>
      </c>
      <c r="F66" s="617"/>
      <c r="G66" s="617"/>
      <c r="H66" s="607"/>
      <c r="I66" s="607"/>
      <c r="J66" s="60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</row>
    <row r="67" spans="1:49" ht="12.75" customHeight="1" x14ac:dyDescent="0.2">
      <c r="A67" s="273">
        <v>323</v>
      </c>
      <c r="B67" s="436" t="s">
        <v>185</v>
      </c>
      <c r="C67" s="524">
        <v>300000</v>
      </c>
      <c r="D67" s="879"/>
      <c r="E67" s="879">
        <f t="shared" si="5"/>
        <v>300000</v>
      </c>
      <c r="F67" s="617"/>
      <c r="G67" s="617"/>
      <c r="H67" s="607"/>
      <c r="I67" s="607"/>
      <c r="J67" s="60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</row>
    <row r="68" spans="1:49" ht="12.75" customHeight="1" x14ac:dyDescent="0.2">
      <c r="A68" s="283">
        <v>323</v>
      </c>
      <c r="B68" s="435" t="s">
        <v>145</v>
      </c>
      <c r="C68" s="523">
        <f>C69+C70</f>
        <v>50000</v>
      </c>
      <c r="D68" s="878">
        <f>D69+D70</f>
        <v>0</v>
      </c>
      <c r="E68" s="878">
        <f t="shared" si="5"/>
        <v>50000</v>
      </c>
      <c r="F68" s="621">
        <f>F69+F70</f>
        <v>0</v>
      </c>
      <c r="G68" s="621">
        <f>G69+G70</f>
        <v>0</v>
      </c>
      <c r="H68" s="622">
        <f>F68/C68</f>
        <v>0</v>
      </c>
      <c r="I68" s="622" t="e">
        <f>G68/F68</f>
        <v>#DIV/0!</v>
      </c>
      <c r="J68" s="623">
        <f>G68/C68</f>
        <v>0</v>
      </c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</row>
    <row r="69" spans="1:49" ht="12.75" customHeight="1" x14ac:dyDescent="0.2">
      <c r="A69" s="273">
        <v>323</v>
      </c>
      <c r="B69" s="436" t="s">
        <v>186</v>
      </c>
      <c r="C69" s="524">
        <v>25000</v>
      </c>
      <c r="D69" s="879"/>
      <c r="E69" s="879">
        <f t="shared" si="5"/>
        <v>25000</v>
      </c>
      <c r="F69" s="617"/>
      <c r="G69" s="617"/>
      <c r="H69" s="607"/>
      <c r="I69" s="607"/>
      <c r="J69" s="60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</row>
    <row r="70" spans="1:49" ht="12.75" customHeight="1" x14ac:dyDescent="0.2">
      <c r="A70" s="273">
        <v>323</v>
      </c>
      <c r="B70" s="436" t="s">
        <v>187</v>
      </c>
      <c r="C70" s="524">
        <v>25000</v>
      </c>
      <c r="D70" s="879"/>
      <c r="E70" s="879">
        <f t="shared" si="5"/>
        <v>25000</v>
      </c>
      <c r="F70" s="617"/>
      <c r="G70" s="617"/>
      <c r="H70" s="607"/>
      <c r="I70" s="607"/>
      <c r="J70" s="60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</row>
    <row r="71" spans="1:49" ht="12.75" customHeight="1" x14ac:dyDescent="0.2">
      <c r="A71" s="283">
        <v>323</v>
      </c>
      <c r="B71" s="435" t="s">
        <v>146</v>
      </c>
      <c r="C71" s="523">
        <f>C72+C73+C74</f>
        <v>172000</v>
      </c>
      <c r="D71" s="878">
        <f>D72+D73+D74</f>
        <v>0</v>
      </c>
      <c r="E71" s="878">
        <f t="shared" si="5"/>
        <v>172000</v>
      </c>
      <c r="F71" s="621">
        <f>F72+F73+F74</f>
        <v>0</v>
      </c>
      <c r="G71" s="621">
        <f>G72+G73+G74</f>
        <v>0</v>
      </c>
      <c r="H71" s="622">
        <f>F71/C71</f>
        <v>0</v>
      </c>
      <c r="I71" s="622" t="e">
        <f>G71/F71</f>
        <v>#DIV/0!</v>
      </c>
      <c r="J71" s="623">
        <f>G71/C71</f>
        <v>0</v>
      </c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</row>
    <row r="72" spans="1:49" ht="12.75" customHeight="1" x14ac:dyDescent="0.2">
      <c r="A72" s="273">
        <v>323</v>
      </c>
      <c r="B72" s="436" t="s">
        <v>188</v>
      </c>
      <c r="C72" s="524">
        <v>150000</v>
      </c>
      <c r="D72" s="879"/>
      <c r="E72" s="879">
        <f t="shared" si="5"/>
        <v>150000</v>
      </c>
      <c r="F72" s="617"/>
      <c r="G72" s="617"/>
      <c r="H72" s="607"/>
      <c r="I72" s="607"/>
      <c r="J72" s="60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</row>
    <row r="73" spans="1:49" ht="12.75" customHeight="1" x14ac:dyDescent="0.2">
      <c r="A73" s="273">
        <v>323</v>
      </c>
      <c r="B73" s="436" t="s">
        <v>355</v>
      </c>
      <c r="C73" s="524">
        <v>2000</v>
      </c>
      <c r="D73" s="879"/>
      <c r="E73" s="879">
        <f t="shared" si="5"/>
        <v>2000</v>
      </c>
      <c r="F73" s="617"/>
      <c r="G73" s="617"/>
      <c r="H73" s="607"/>
      <c r="I73" s="607"/>
      <c r="J73" s="60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</row>
    <row r="74" spans="1:49" ht="12.75" customHeight="1" x14ac:dyDescent="0.2">
      <c r="A74" s="273">
        <v>323</v>
      </c>
      <c r="B74" s="436" t="s">
        <v>189</v>
      </c>
      <c r="C74" s="524">
        <v>20000</v>
      </c>
      <c r="D74" s="879"/>
      <c r="E74" s="879">
        <f t="shared" si="5"/>
        <v>20000</v>
      </c>
      <c r="F74" s="617"/>
      <c r="G74" s="617"/>
      <c r="H74" s="607"/>
      <c r="I74" s="607"/>
      <c r="J74" s="60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</row>
    <row r="75" spans="1:49" s="60" customFormat="1" ht="12.75" customHeight="1" x14ac:dyDescent="0.2">
      <c r="A75" s="284">
        <v>324</v>
      </c>
      <c r="B75" s="437" t="s">
        <v>190</v>
      </c>
      <c r="C75" s="525">
        <f>C76+C77</f>
        <v>3000</v>
      </c>
      <c r="D75" s="880">
        <f>D76+D77</f>
        <v>0</v>
      </c>
      <c r="E75" s="880">
        <f t="shared" si="5"/>
        <v>3000</v>
      </c>
      <c r="F75" s="614">
        <f>F76+F77</f>
        <v>0</v>
      </c>
      <c r="G75" s="614">
        <f>G76+G77</f>
        <v>0</v>
      </c>
      <c r="H75" s="615">
        <f>F75/C75</f>
        <v>0</v>
      </c>
      <c r="I75" s="615" t="e">
        <f>G75/F75</f>
        <v>#DIV/0!</v>
      </c>
      <c r="J75" s="616">
        <f>G75/C75</f>
        <v>0</v>
      </c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</row>
    <row r="76" spans="1:49" ht="12.75" customHeight="1" x14ac:dyDescent="0.2">
      <c r="A76" s="273">
        <v>324</v>
      </c>
      <c r="B76" s="436" t="s">
        <v>191</v>
      </c>
      <c r="C76" s="524">
        <v>2000</v>
      </c>
      <c r="D76" s="879"/>
      <c r="E76" s="879">
        <f t="shared" si="5"/>
        <v>2000</v>
      </c>
      <c r="F76" s="617"/>
      <c r="G76" s="617"/>
      <c r="H76" s="607"/>
      <c r="I76" s="607"/>
      <c r="J76" s="60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</row>
    <row r="77" spans="1:49" ht="12.75" customHeight="1" x14ac:dyDescent="0.2">
      <c r="A77" s="273">
        <v>324</v>
      </c>
      <c r="B77" s="436" t="s">
        <v>192</v>
      </c>
      <c r="C77" s="524">
        <v>1000</v>
      </c>
      <c r="D77" s="879"/>
      <c r="E77" s="879">
        <f t="shared" si="5"/>
        <v>1000</v>
      </c>
      <c r="F77" s="617"/>
      <c r="G77" s="617"/>
      <c r="H77" s="607"/>
      <c r="I77" s="607"/>
      <c r="J77" s="60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</row>
    <row r="78" spans="1:49" ht="12.75" customHeight="1" x14ac:dyDescent="0.2">
      <c r="A78" s="271">
        <v>329</v>
      </c>
      <c r="B78" s="437" t="s">
        <v>34</v>
      </c>
      <c r="C78" s="525">
        <f>C79+C83+C85+C90+C92</f>
        <v>205500</v>
      </c>
      <c r="D78" s="880">
        <f>D79+D83+D85+D90+D92</f>
        <v>0</v>
      </c>
      <c r="E78" s="880">
        <f t="shared" si="5"/>
        <v>205500</v>
      </c>
      <c r="F78" s="614">
        <f>F79+F83+F85+F90+F92</f>
        <v>0</v>
      </c>
      <c r="G78" s="614">
        <f>G79+G83+G85+G90+G92</f>
        <v>0</v>
      </c>
      <c r="H78" s="615">
        <f>F78/C78</f>
        <v>0</v>
      </c>
      <c r="I78" s="615" t="e">
        <f>G78/F78</f>
        <v>#DIV/0!</v>
      </c>
      <c r="J78" s="616">
        <f>G78/C78</f>
        <v>0</v>
      </c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</row>
    <row r="79" spans="1:49" s="60" customFormat="1" ht="12.75" customHeight="1" x14ac:dyDescent="0.2">
      <c r="A79" s="283">
        <v>329</v>
      </c>
      <c r="B79" s="434" t="s">
        <v>147</v>
      </c>
      <c r="C79" s="522">
        <f>C80+C81+C82</f>
        <v>37500</v>
      </c>
      <c r="D79" s="877">
        <f>D80+D81+D82</f>
        <v>0</v>
      </c>
      <c r="E79" s="877">
        <f t="shared" si="5"/>
        <v>37500</v>
      </c>
      <c r="F79" s="621">
        <f>F80+F81+F82</f>
        <v>0</v>
      </c>
      <c r="G79" s="621">
        <f>G80+G81+G82</f>
        <v>0</v>
      </c>
      <c r="H79" s="622">
        <f>F79/C79</f>
        <v>0</v>
      </c>
      <c r="I79" s="622" t="e">
        <f>G79/F79</f>
        <v>#DIV/0!</v>
      </c>
      <c r="J79" s="623">
        <f>G79/C79</f>
        <v>0</v>
      </c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</row>
    <row r="80" spans="1:49" s="60" customFormat="1" ht="12.75" customHeight="1" x14ac:dyDescent="0.2">
      <c r="A80" s="273">
        <v>329</v>
      </c>
      <c r="B80" s="428" t="s">
        <v>193</v>
      </c>
      <c r="C80" s="515">
        <v>2500</v>
      </c>
      <c r="D80" s="734"/>
      <c r="E80" s="734">
        <f t="shared" si="5"/>
        <v>2500</v>
      </c>
      <c r="F80" s="617"/>
      <c r="G80" s="617"/>
      <c r="H80" s="607"/>
      <c r="I80" s="607"/>
      <c r="J80" s="60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</row>
    <row r="81" spans="1:49" ht="12.75" customHeight="1" x14ac:dyDescent="0.2">
      <c r="A81" s="273">
        <v>329</v>
      </c>
      <c r="B81" s="436" t="s">
        <v>194</v>
      </c>
      <c r="C81" s="524">
        <v>15000</v>
      </c>
      <c r="D81" s="879"/>
      <c r="E81" s="879">
        <f t="shared" si="5"/>
        <v>15000</v>
      </c>
      <c r="F81" s="617"/>
      <c r="G81" s="617"/>
      <c r="H81" s="607"/>
      <c r="I81" s="607"/>
      <c r="J81" s="60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</row>
    <row r="82" spans="1:49" ht="12.75" customHeight="1" x14ac:dyDescent="0.2">
      <c r="A82" s="273">
        <v>329</v>
      </c>
      <c r="B82" s="428" t="s">
        <v>195</v>
      </c>
      <c r="C82" s="515">
        <v>20000</v>
      </c>
      <c r="D82" s="734"/>
      <c r="E82" s="734">
        <f t="shared" si="5"/>
        <v>20000</v>
      </c>
      <c r="F82" s="617"/>
      <c r="G82" s="617"/>
      <c r="H82" s="607"/>
      <c r="I82" s="607"/>
      <c r="J82" s="60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</row>
    <row r="83" spans="1:49" ht="12.75" customHeight="1" x14ac:dyDescent="0.2">
      <c r="A83" s="283">
        <v>329</v>
      </c>
      <c r="B83" s="434" t="s">
        <v>137</v>
      </c>
      <c r="C83" s="522">
        <f>C84</f>
        <v>60000</v>
      </c>
      <c r="D83" s="877">
        <f>D84</f>
        <v>0</v>
      </c>
      <c r="E83" s="877">
        <f t="shared" si="5"/>
        <v>60000</v>
      </c>
      <c r="F83" s="621">
        <f>F84</f>
        <v>0</v>
      </c>
      <c r="G83" s="621">
        <f>G84</f>
        <v>0</v>
      </c>
      <c r="H83" s="622">
        <f>F83/C83</f>
        <v>0</v>
      </c>
      <c r="I83" s="622" t="e">
        <f>G83/F83</f>
        <v>#DIV/0!</v>
      </c>
      <c r="J83" s="623">
        <f>G83/C83</f>
        <v>0</v>
      </c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</row>
    <row r="84" spans="1:49" s="60" customFormat="1" ht="12.75" customHeight="1" x14ac:dyDescent="0.2">
      <c r="A84" s="273">
        <v>329</v>
      </c>
      <c r="B84" s="428" t="s">
        <v>137</v>
      </c>
      <c r="C84" s="515">
        <v>60000</v>
      </c>
      <c r="D84" s="734"/>
      <c r="E84" s="734">
        <f t="shared" si="5"/>
        <v>60000</v>
      </c>
      <c r="F84" s="617"/>
      <c r="G84" s="617"/>
      <c r="H84" s="607"/>
      <c r="I84" s="607"/>
      <c r="J84" s="60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</row>
    <row r="85" spans="1:49" s="60" customFormat="1" ht="12.75" customHeight="1" x14ac:dyDescent="0.2">
      <c r="A85" s="283">
        <v>329</v>
      </c>
      <c r="B85" s="434" t="s">
        <v>196</v>
      </c>
      <c r="C85" s="522">
        <f>C86+C87+C88+C89</f>
        <v>8000</v>
      </c>
      <c r="D85" s="877">
        <f>D86+D87+D88+D89</f>
        <v>0</v>
      </c>
      <c r="E85" s="877">
        <f t="shared" si="5"/>
        <v>8000</v>
      </c>
      <c r="F85" s="621">
        <f>F86+F87+F88+F89</f>
        <v>0</v>
      </c>
      <c r="G85" s="621">
        <f>G86+G87+G88+G89</f>
        <v>0</v>
      </c>
      <c r="H85" s="622">
        <f>F85/C85</f>
        <v>0</v>
      </c>
      <c r="I85" s="622" t="e">
        <f>G85/F85</f>
        <v>#DIV/0!</v>
      </c>
      <c r="J85" s="623">
        <f>G85/C85</f>
        <v>0</v>
      </c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</row>
    <row r="86" spans="1:49" ht="12.75" customHeight="1" x14ac:dyDescent="0.2">
      <c r="A86" s="273">
        <v>329</v>
      </c>
      <c r="B86" s="428" t="s">
        <v>197</v>
      </c>
      <c r="C86" s="515">
        <v>2000</v>
      </c>
      <c r="D86" s="734"/>
      <c r="E86" s="734">
        <f t="shared" si="5"/>
        <v>2000</v>
      </c>
      <c r="F86" s="617"/>
      <c r="G86" s="617"/>
      <c r="H86" s="607"/>
      <c r="I86" s="607"/>
      <c r="J86" s="60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</row>
    <row r="87" spans="1:49" ht="12.75" customHeight="1" x14ac:dyDescent="0.2">
      <c r="A87" s="273">
        <v>329</v>
      </c>
      <c r="B87" s="428" t="s">
        <v>198</v>
      </c>
      <c r="C87" s="515">
        <v>2000</v>
      </c>
      <c r="D87" s="734"/>
      <c r="E87" s="734">
        <f t="shared" si="5"/>
        <v>2000</v>
      </c>
      <c r="F87" s="617"/>
      <c r="G87" s="617"/>
      <c r="H87" s="607"/>
      <c r="I87" s="607"/>
      <c r="J87" s="60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</row>
    <row r="88" spans="1:49" ht="12.75" customHeight="1" x14ac:dyDescent="0.2">
      <c r="A88" s="273">
        <v>329</v>
      </c>
      <c r="B88" s="428" t="s">
        <v>199</v>
      </c>
      <c r="C88" s="515">
        <v>2000</v>
      </c>
      <c r="D88" s="734"/>
      <c r="E88" s="734">
        <f t="shared" si="5"/>
        <v>2000</v>
      </c>
      <c r="F88" s="617"/>
      <c r="G88" s="617"/>
      <c r="H88" s="607"/>
      <c r="I88" s="607"/>
      <c r="J88" s="60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</row>
    <row r="89" spans="1:49" ht="12.75" customHeight="1" x14ac:dyDescent="0.2">
      <c r="A89" s="273">
        <v>329</v>
      </c>
      <c r="B89" s="428" t="s">
        <v>200</v>
      </c>
      <c r="C89" s="515">
        <v>2000</v>
      </c>
      <c r="D89" s="734"/>
      <c r="E89" s="734">
        <f t="shared" si="5"/>
        <v>2000</v>
      </c>
      <c r="F89" s="617"/>
      <c r="G89" s="617"/>
      <c r="H89" s="607"/>
      <c r="I89" s="607"/>
      <c r="J89" s="60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</row>
    <row r="90" spans="1:49" s="60" customFormat="1" ht="12.75" customHeight="1" x14ac:dyDescent="0.2">
      <c r="A90" s="283">
        <v>329</v>
      </c>
      <c r="B90" s="434" t="s">
        <v>201</v>
      </c>
      <c r="C90" s="522">
        <f>C91</f>
        <v>10000</v>
      </c>
      <c r="D90" s="877">
        <f>D91</f>
        <v>0</v>
      </c>
      <c r="E90" s="877">
        <f t="shared" si="5"/>
        <v>10000</v>
      </c>
      <c r="F90" s="621">
        <f>F91</f>
        <v>0</v>
      </c>
      <c r="G90" s="621">
        <f>G91</f>
        <v>0</v>
      </c>
      <c r="H90" s="622">
        <f>F90/C90</f>
        <v>0</v>
      </c>
      <c r="I90" s="622" t="e">
        <f>G90/F90</f>
        <v>#DIV/0!</v>
      </c>
      <c r="J90" s="623">
        <f>G90/C90</f>
        <v>0</v>
      </c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</row>
    <row r="91" spans="1:49" ht="12.75" customHeight="1" x14ac:dyDescent="0.2">
      <c r="A91" s="273">
        <v>329</v>
      </c>
      <c r="B91" s="428" t="s">
        <v>201</v>
      </c>
      <c r="C91" s="515">
        <v>10000</v>
      </c>
      <c r="D91" s="734"/>
      <c r="E91" s="734">
        <f t="shared" si="5"/>
        <v>10000</v>
      </c>
      <c r="F91" s="617"/>
      <c r="G91" s="617"/>
      <c r="H91" s="607"/>
      <c r="I91" s="607"/>
      <c r="J91" s="60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</row>
    <row r="92" spans="1:49" s="11" customFormat="1" ht="12.75" customHeight="1" x14ac:dyDescent="0.2">
      <c r="A92" s="283">
        <v>329</v>
      </c>
      <c r="B92" s="434" t="s">
        <v>34</v>
      </c>
      <c r="C92" s="522">
        <f>C93</f>
        <v>90000</v>
      </c>
      <c r="D92" s="877">
        <f>D93</f>
        <v>0</v>
      </c>
      <c r="E92" s="877">
        <f t="shared" si="5"/>
        <v>90000</v>
      </c>
      <c r="F92" s="621">
        <f>F93</f>
        <v>0</v>
      </c>
      <c r="G92" s="621">
        <f>G93</f>
        <v>0</v>
      </c>
      <c r="H92" s="622">
        <f>F92/C92</f>
        <v>0</v>
      </c>
      <c r="I92" s="622" t="e">
        <f>G92/F92</f>
        <v>#DIV/0!</v>
      </c>
      <c r="J92" s="623">
        <f>G92/C92</f>
        <v>0</v>
      </c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</row>
    <row r="93" spans="1:49" s="11" customFormat="1" ht="12.75" customHeight="1" x14ac:dyDescent="0.2">
      <c r="A93" s="285">
        <v>329</v>
      </c>
      <c r="B93" s="428" t="s">
        <v>34</v>
      </c>
      <c r="C93" s="515">
        <v>90000</v>
      </c>
      <c r="D93" s="734"/>
      <c r="E93" s="734">
        <f t="shared" si="5"/>
        <v>90000</v>
      </c>
      <c r="F93" s="617"/>
      <c r="G93" s="617"/>
      <c r="H93" s="607"/>
      <c r="I93" s="607"/>
      <c r="J93" s="60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</row>
    <row r="94" spans="1:49" s="18" customFormat="1" ht="15" customHeight="1" x14ac:dyDescent="0.2">
      <c r="A94" s="286" t="s">
        <v>316</v>
      </c>
      <c r="B94" s="438" t="s">
        <v>35</v>
      </c>
      <c r="C94" s="588">
        <f>C97</f>
        <v>96000</v>
      </c>
      <c r="D94" s="881">
        <f>D97</f>
        <v>100000</v>
      </c>
      <c r="E94" s="881">
        <f t="shared" ref="E94" si="6">C94+D94</f>
        <v>196000</v>
      </c>
      <c r="F94" s="597">
        <v>35000</v>
      </c>
      <c r="G94" s="597">
        <v>40000</v>
      </c>
      <c r="H94" s="641">
        <f>F94/C94</f>
        <v>0.36458333333333331</v>
      </c>
      <c r="I94" s="641">
        <f>G94/F94</f>
        <v>1.1428571428571428</v>
      </c>
      <c r="J94" s="642">
        <f>G94/C94</f>
        <v>0.41666666666666669</v>
      </c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</row>
    <row r="95" spans="1:49" s="18" customFormat="1" ht="15" customHeight="1" x14ac:dyDescent="0.2">
      <c r="A95" s="287"/>
      <c r="B95" s="384" t="s">
        <v>151</v>
      </c>
      <c r="C95" s="589"/>
      <c r="D95" s="882"/>
      <c r="E95" s="882"/>
      <c r="F95" s="593"/>
      <c r="G95" s="593"/>
      <c r="H95" s="594"/>
      <c r="I95" s="594"/>
      <c r="J95" s="595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</row>
    <row r="96" spans="1:49" s="58" customFormat="1" ht="12.75" customHeight="1" x14ac:dyDescent="0.2">
      <c r="A96" s="288" t="s">
        <v>152</v>
      </c>
      <c r="B96" s="439" t="s">
        <v>130</v>
      </c>
      <c r="C96" s="515"/>
      <c r="D96" s="734"/>
      <c r="E96" s="734"/>
      <c r="F96" s="617"/>
      <c r="G96" s="617"/>
      <c r="H96" s="607"/>
      <c r="I96" s="607"/>
      <c r="J96" s="60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</row>
    <row r="97" spans="1:49" s="18" customFormat="1" ht="12.75" customHeight="1" x14ac:dyDescent="0.2">
      <c r="A97" s="289">
        <v>3</v>
      </c>
      <c r="B97" s="424" t="s">
        <v>68</v>
      </c>
      <c r="C97" s="511">
        <f t="shared" ref="C97:G98" si="7">C98</f>
        <v>96000</v>
      </c>
      <c r="D97" s="868">
        <f>D98</f>
        <v>100000</v>
      </c>
      <c r="E97" s="868">
        <f t="shared" ref="E97:E105" si="8">C97+D97</f>
        <v>196000</v>
      </c>
      <c r="F97" s="624">
        <f t="shared" si="7"/>
        <v>0</v>
      </c>
      <c r="G97" s="624">
        <f t="shared" si="7"/>
        <v>0</v>
      </c>
      <c r="H97" s="643">
        <f>F97/C97</f>
        <v>0</v>
      </c>
      <c r="I97" s="643" t="e">
        <f t="shared" ref="I97:I99" si="9">G97/F97</f>
        <v>#DIV/0!</v>
      </c>
      <c r="J97" s="644">
        <f>G97/C97</f>
        <v>0</v>
      </c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</row>
    <row r="98" spans="1:49" s="18" customFormat="1" ht="12.75" customHeight="1" x14ac:dyDescent="0.2">
      <c r="A98" s="290">
        <v>34</v>
      </c>
      <c r="B98" s="440" t="s">
        <v>35</v>
      </c>
      <c r="C98" s="512">
        <f t="shared" si="7"/>
        <v>96000</v>
      </c>
      <c r="D98" s="869">
        <f>D99</f>
        <v>100000</v>
      </c>
      <c r="E98" s="869">
        <f t="shared" si="8"/>
        <v>196000</v>
      </c>
      <c r="F98" s="625">
        <f t="shared" si="7"/>
        <v>0</v>
      </c>
      <c r="G98" s="625">
        <f t="shared" si="7"/>
        <v>0</v>
      </c>
      <c r="H98" s="645">
        <f>F98/C98</f>
        <v>0</v>
      </c>
      <c r="I98" s="645" t="e">
        <f t="shared" si="9"/>
        <v>#DIV/0!</v>
      </c>
      <c r="J98" s="646">
        <f>G98/C98</f>
        <v>0</v>
      </c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</row>
    <row r="99" spans="1:49" s="18" customFormat="1" ht="12.75" customHeight="1" x14ac:dyDescent="0.2">
      <c r="A99" s="291">
        <v>343</v>
      </c>
      <c r="B99" s="426" t="s">
        <v>36</v>
      </c>
      <c r="C99" s="513">
        <f>C100+C101+C102+C103+C104</f>
        <v>96000</v>
      </c>
      <c r="D99" s="870">
        <f>D100+D101+D102+D103++D104</f>
        <v>100000</v>
      </c>
      <c r="E99" s="870">
        <f t="shared" si="8"/>
        <v>196000</v>
      </c>
      <c r="F99" s="614"/>
      <c r="G99" s="614"/>
      <c r="H99" s="615">
        <f>F99/C99</f>
        <v>0</v>
      </c>
      <c r="I99" s="615" t="e">
        <f t="shared" si="9"/>
        <v>#DIV/0!</v>
      </c>
      <c r="J99" s="616">
        <f>G99/C99</f>
        <v>0</v>
      </c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</row>
    <row r="100" spans="1:49" s="18" customFormat="1" ht="12.75" customHeight="1" x14ac:dyDescent="0.2">
      <c r="A100" s="292">
        <v>343</v>
      </c>
      <c r="B100" s="441" t="s">
        <v>136</v>
      </c>
      <c r="C100" s="515">
        <v>40000</v>
      </c>
      <c r="D100" s="734"/>
      <c r="E100" s="734">
        <f t="shared" si="8"/>
        <v>40000</v>
      </c>
      <c r="F100" s="617"/>
      <c r="G100" s="617"/>
      <c r="H100" s="607"/>
      <c r="I100" s="607"/>
      <c r="J100" s="60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</row>
    <row r="101" spans="1:49" s="18" customFormat="1" ht="12.75" customHeight="1" x14ac:dyDescent="0.2">
      <c r="A101" s="292">
        <v>343</v>
      </c>
      <c r="B101" s="441" t="s">
        <v>261</v>
      </c>
      <c r="C101" s="515">
        <v>3000</v>
      </c>
      <c r="D101" s="734"/>
      <c r="E101" s="734">
        <f t="shared" si="8"/>
        <v>3000</v>
      </c>
      <c r="F101" s="617"/>
      <c r="G101" s="617"/>
      <c r="H101" s="607"/>
      <c r="I101" s="607"/>
      <c r="J101" s="60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</row>
    <row r="102" spans="1:49" s="18" customFormat="1" ht="12.75" customHeight="1" x14ac:dyDescent="0.2">
      <c r="A102" s="292">
        <v>343</v>
      </c>
      <c r="B102" s="441" t="s">
        <v>260</v>
      </c>
      <c r="C102" s="515">
        <v>8000</v>
      </c>
      <c r="D102" s="734"/>
      <c r="E102" s="734">
        <f t="shared" si="8"/>
        <v>8000</v>
      </c>
      <c r="F102" s="617"/>
      <c r="G102" s="617"/>
      <c r="H102" s="607"/>
      <c r="I102" s="607"/>
      <c r="J102" s="60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</row>
    <row r="103" spans="1:49" s="18" customFormat="1" ht="12.75" customHeight="1" x14ac:dyDescent="0.2">
      <c r="A103" s="942">
        <v>343</v>
      </c>
      <c r="B103" s="441" t="s">
        <v>202</v>
      </c>
      <c r="C103" s="734">
        <v>45000</v>
      </c>
      <c r="D103" s="734"/>
      <c r="E103" s="734">
        <f t="shared" si="8"/>
        <v>45000</v>
      </c>
      <c r="F103" s="735"/>
      <c r="G103" s="735"/>
      <c r="H103" s="736"/>
      <c r="I103" s="736"/>
      <c r="J103" s="943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</row>
    <row r="104" spans="1:49" s="18" customFormat="1" ht="12.75" customHeight="1" x14ac:dyDescent="0.2">
      <c r="A104" s="292">
        <v>343</v>
      </c>
      <c r="B104" s="441" t="s">
        <v>466</v>
      </c>
      <c r="C104" s="515"/>
      <c r="D104" s="734">
        <v>100000</v>
      </c>
      <c r="E104" s="734">
        <f t="shared" si="8"/>
        <v>100000</v>
      </c>
      <c r="F104" s="617"/>
      <c r="G104" s="617"/>
      <c r="H104" s="607"/>
      <c r="I104" s="607"/>
      <c r="J104" s="60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</row>
    <row r="105" spans="1:49" s="18" customFormat="1" ht="15" customHeight="1" x14ac:dyDescent="0.2">
      <c r="A105" s="293" t="s">
        <v>148</v>
      </c>
      <c r="B105" s="383" t="s">
        <v>153</v>
      </c>
      <c r="C105" s="526">
        <f>C108</f>
        <v>450000</v>
      </c>
      <c r="D105" s="883">
        <f>D108</f>
        <v>0</v>
      </c>
      <c r="E105" s="883">
        <f t="shared" si="8"/>
        <v>450000</v>
      </c>
      <c r="F105" s="592">
        <v>50000</v>
      </c>
      <c r="G105" s="592">
        <v>100000</v>
      </c>
      <c r="H105" s="641">
        <f>F105/C105</f>
        <v>0.1111111111111111</v>
      </c>
      <c r="I105" s="641">
        <f>G105/F105</f>
        <v>2</v>
      </c>
      <c r="J105" s="642">
        <f>G105/C105</f>
        <v>0.22222222222222221</v>
      </c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</row>
    <row r="106" spans="1:49" s="58" customFormat="1" ht="15" customHeight="1" x14ac:dyDescent="0.2">
      <c r="A106" s="294" t="s">
        <v>291</v>
      </c>
      <c r="B106" s="384" t="s">
        <v>151</v>
      </c>
      <c r="C106" s="509"/>
      <c r="D106" s="866"/>
      <c r="E106" s="866"/>
      <c r="F106" s="591"/>
      <c r="G106" s="591"/>
      <c r="H106" s="594"/>
      <c r="I106" s="594"/>
      <c r="J106" s="595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</row>
    <row r="107" spans="1:49" s="18" customFormat="1" ht="12.75" customHeight="1" x14ac:dyDescent="0.2">
      <c r="A107" s="295" t="s">
        <v>103</v>
      </c>
      <c r="B107" s="442" t="s">
        <v>130</v>
      </c>
      <c r="C107" s="510"/>
      <c r="D107" s="867"/>
      <c r="E107" s="867"/>
      <c r="F107" s="606"/>
      <c r="G107" s="606"/>
      <c r="H107" s="607"/>
      <c r="I107" s="607"/>
      <c r="J107" s="60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</row>
    <row r="108" spans="1:49" s="18" customFormat="1" ht="12.75" customHeight="1" x14ac:dyDescent="0.2">
      <c r="A108" s="296">
        <v>4</v>
      </c>
      <c r="B108" s="443" t="s">
        <v>138</v>
      </c>
      <c r="C108" s="527">
        <f>C109</f>
        <v>450000</v>
      </c>
      <c r="D108" s="884">
        <f>D109</f>
        <v>0</v>
      </c>
      <c r="E108" s="884">
        <f t="shared" ref="E108:E114" si="10">C108+D108</f>
        <v>450000</v>
      </c>
      <c r="F108" s="624"/>
      <c r="G108" s="624"/>
      <c r="H108" s="643">
        <f>F108/C108</f>
        <v>0</v>
      </c>
      <c r="I108" s="643" t="e">
        <f t="shared" ref="I108:I109" si="11">G108/F108</f>
        <v>#DIV/0!</v>
      </c>
      <c r="J108" s="644">
        <f>G108/C108</f>
        <v>0</v>
      </c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</row>
    <row r="109" spans="1:49" s="18" customFormat="1" ht="12.75" customHeight="1" x14ac:dyDescent="0.2">
      <c r="A109" s="297">
        <v>41</v>
      </c>
      <c r="B109" s="444" t="s">
        <v>149</v>
      </c>
      <c r="C109" s="512">
        <f>C110</f>
        <v>450000</v>
      </c>
      <c r="D109" s="869">
        <f>D110</f>
        <v>0</v>
      </c>
      <c r="E109" s="869">
        <f t="shared" si="10"/>
        <v>450000</v>
      </c>
      <c r="F109" s="625">
        <f>F110</f>
        <v>0</v>
      </c>
      <c r="G109" s="625">
        <f>G110</f>
        <v>0</v>
      </c>
      <c r="H109" s="645">
        <f>F109/C109</f>
        <v>0</v>
      </c>
      <c r="I109" s="645" t="e">
        <f t="shared" si="11"/>
        <v>#DIV/0!</v>
      </c>
      <c r="J109" s="646">
        <f>G109/C109</f>
        <v>0</v>
      </c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</row>
    <row r="110" spans="1:49" s="58" customFormat="1" ht="12.75" customHeight="1" x14ac:dyDescent="0.2">
      <c r="A110" s="298">
        <v>412</v>
      </c>
      <c r="B110" s="430" t="s">
        <v>65</v>
      </c>
      <c r="C110" s="528">
        <f>C111+C112+C113</f>
        <v>450000</v>
      </c>
      <c r="D110" s="885">
        <f>D111+D112+D113</f>
        <v>0</v>
      </c>
      <c r="E110" s="885">
        <f t="shared" si="10"/>
        <v>450000</v>
      </c>
      <c r="F110" s="614">
        <f>F111+F112+F113</f>
        <v>0</v>
      </c>
      <c r="G110" s="614">
        <f>G111+G112+G113</f>
        <v>0</v>
      </c>
      <c r="H110" s="615">
        <f>F110/C110</f>
        <v>0</v>
      </c>
      <c r="I110" s="615" t="e">
        <f>G110/F110</f>
        <v>#DIV/0!</v>
      </c>
      <c r="J110" s="616">
        <f>G110/C110</f>
        <v>0</v>
      </c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</row>
    <row r="111" spans="1:49" s="18" customFormat="1" ht="12.75" customHeight="1" x14ac:dyDescent="0.2">
      <c r="A111" s="273">
        <v>412</v>
      </c>
      <c r="B111" s="428" t="s">
        <v>367</v>
      </c>
      <c r="C111" s="515">
        <v>150000</v>
      </c>
      <c r="D111" s="734"/>
      <c r="E111" s="734">
        <f t="shared" si="10"/>
        <v>150000</v>
      </c>
      <c r="F111" s="617"/>
      <c r="G111" s="617"/>
      <c r="H111" s="607"/>
      <c r="I111" s="607"/>
      <c r="J111" s="60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</row>
    <row r="112" spans="1:49" s="18" customFormat="1" ht="12.75" customHeight="1" x14ac:dyDescent="0.2">
      <c r="A112" s="737">
        <v>412</v>
      </c>
      <c r="B112" s="738" t="s">
        <v>408</v>
      </c>
      <c r="C112" s="734">
        <v>250000</v>
      </c>
      <c r="D112" s="734"/>
      <c r="E112" s="734">
        <f t="shared" si="10"/>
        <v>250000</v>
      </c>
      <c r="F112" s="735"/>
      <c r="G112" s="735"/>
      <c r="H112" s="736"/>
      <c r="I112" s="736"/>
      <c r="J112" s="736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</row>
    <row r="113" spans="1:49" s="18" customFormat="1" ht="12.75" customHeight="1" x14ac:dyDescent="0.2">
      <c r="A113" s="737">
        <v>412</v>
      </c>
      <c r="B113" s="738" t="s">
        <v>431</v>
      </c>
      <c r="C113" s="734">
        <v>50000</v>
      </c>
      <c r="D113" s="734"/>
      <c r="E113" s="734">
        <f t="shared" si="10"/>
        <v>50000</v>
      </c>
      <c r="F113" s="735"/>
      <c r="G113" s="735"/>
      <c r="H113" s="736"/>
      <c r="I113" s="736"/>
      <c r="J113" s="736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</row>
    <row r="114" spans="1:49" s="18" customFormat="1" ht="15" customHeight="1" x14ac:dyDescent="0.2">
      <c r="A114" s="300" t="s">
        <v>454</v>
      </c>
      <c r="B114" s="446" t="s">
        <v>421</v>
      </c>
      <c r="C114" s="509">
        <f>C117</f>
        <v>50000</v>
      </c>
      <c r="D114" s="866">
        <f>D117</f>
        <v>0</v>
      </c>
      <c r="E114" s="866">
        <f t="shared" si="10"/>
        <v>50000</v>
      </c>
      <c r="F114" s="592">
        <f>F117</f>
        <v>0</v>
      </c>
      <c r="G114" s="592">
        <f>G117</f>
        <v>0</v>
      </c>
      <c r="H114" s="641">
        <f>F114/C114</f>
        <v>0</v>
      </c>
      <c r="I114" s="641" t="e">
        <f>G114/F114</f>
        <v>#DIV/0!</v>
      </c>
      <c r="J114" s="642">
        <f>G114/C114</f>
        <v>0</v>
      </c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</row>
    <row r="115" spans="1:49" s="18" customFormat="1" ht="15" customHeight="1" x14ac:dyDescent="0.2">
      <c r="A115" s="301"/>
      <c r="B115" s="384" t="s">
        <v>151</v>
      </c>
      <c r="C115" s="516"/>
      <c r="D115" s="871"/>
      <c r="E115" s="871"/>
      <c r="F115" s="591"/>
      <c r="G115" s="591"/>
      <c r="H115" s="594"/>
      <c r="I115" s="594"/>
      <c r="J115" s="595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</row>
    <row r="116" spans="1:49" s="18" customFormat="1" ht="12.75" customHeight="1" x14ac:dyDescent="0.2">
      <c r="A116" s="302" t="s">
        <v>108</v>
      </c>
      <c r="B116" s="423" t="s">
        <v>129</v>
      </c>
      <c r="C116" s="510"/>
      <c r="D116" s="867"/>
      <c r="E116" s="867"/>
      <c r="F116" s="606"/>
      <c r="G116" s="606"/>
      <c r="H116" s="607"/>
      <c r="I116" s="607"/>
      <c r="J116" s="60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</row>
    <row r="117" spans="1:49" s="58" customFormat="1" ht="12.75" customHeight="1" x14ac:dyDescent="0.2">
      <c r="A117" s="277">
        <v>4</v>
      </c>
      <c r="B117" s="424" t="s">
        <v>138</v>
      </c>
      <c r="C117" s="511">
        <f t="shared" ref="C117:G119" si="12">C118</f>
        <v>50000</v>
      </c>
      <c r="D117" s="868">
        <v>0</v>
      </c>
      <c r="E117" s="868">
        <f t="shared" ref="E117:E122" si="13">C117+D117</f>
        <v>50000</v>
      </c>
      <c r="F117" s="624">
        <f t="shared" si="12"/>
        <v>0</v>
      </c>
      <c r="G117" s="624">
        <f t="shared" si="12"/>
        <v>0</v>
      </c>
      <c r="H117" s="643">
        <f t="shared" ref="H117:H119" si="14">F117/C117</f>
        <v>0</v>
      </c>
      <c r="I117" s="643" t="e">
        <f t="shared" ref="I117:I119" si="15">G117/F117</f>
        <v>#DIV/0!</v>
      </c>
      <c r="J117" s="644">
        <f>G117/C117</f>
        <v>0</v>
      </c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</row>
    <row r="118" spans="1:49" s="18" customFormat="1" ht="12.75" customHeight="1" x14ac:dyDescent="0.2">
      <c r="A118" s="270">
        <v>42</v>
      </c>
      <c r="B118" s="425" t="s">
        <v>422</v>
      </c>
      <c r="C118" s="512">
        <f t="shared" si="12"/>
        <v>50000</v>
      </c>
      <c r="D118" s="869">
        <f>D119</f>
        <v>0</v>
      </c>
      <c r="E118" s="869">
        <f t="shared" si="13"/>
        <v>50000</v>
      </c>
      <c r="F118" s="625">
        <f t="shared" si="12"/>
        <v>0</v>
      </c>
      <c r="G118" s="625">
        <f t="shared" si="12"/>
        <v>0</v>
      </c>
      <c r="H118" s="645">
        <f t="shared" si="14"/>
        <v>0</v>
      </c>
      <c r="I118" s="645" t="e">
        <f t="shared" si="15"/>
        <v>#DIV/0!</v>
      </c>
      <c r="J118" s="646">
        <f>G118/C118</f>
        <v>0</v>
      </c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</row>
    <row r="119" spans="1:49" s="18" customFormat="1" ht="12.75" customHeight="1" x14ac:dyDescent="0.2">
      <c r="A119" s="303">
        <v>423</v>
      </c>
      <c r="B119" s="447" t="s">
        <v>423</v>
      </c>
      <c r="C119" s="528">
        <f t="shared" si="12"/>
        <v>50000</v>
      </c>
      <c r="D119" s="885">
        <f>D120</f>
        <v>0</v>
      </c>
      <c r="E119" s="885">
        <f t="shared" si="13"/>
        <v>50000</v>
      </c>
      <c r="F119" s="614">
        <f t="shared" si="12"/>
        <v>0</v>
      </c>
      <c r="G119" s="614">
        <f t="shared" si="12"/>
        <v>0</v>
      </c>
      <c r="H119" s="615">
        <f t="shared" si="14"/>
        <v>0</v>
      </c>
      <c r="I119" s="615" t="e">
        <f t="shared" si="15"/>
        <v>#DIV/0!</v>
      </c>
      <c r="J119" s="616">
        <f>G119/C119</f>
        <v>0</v>
      </c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</row>
    <row r="120" spans="1:49" s="18" customFormat="1" ht="12.75" customHeight="1" x14ac:dyDescent="0.2">
      <c r="A120" s="304">
        <v>423</v>
      </c>
      <c r="B120" s="448" t="s">
        <v>424</v>
      </c>
      <c r="C120" s="529">
        <v>50000</v>
      </c>
      <c r="D120" s="886"/>
      <c r="E120" s="886">
        <f t="shared" si="13"/>
        <v>50000</v>
      </c>
      <c r="F120" s="617"/>
      <c r="G120" s="617"/>
      <c r="H120" s="607"/>
      <c r="I120" s="607"/>
      <c r="J120" s="60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</row>
    <row r="121" spans="1:49" s="18" customFormat="1" ht="20.100000000000001" customHeight="1" x14ac:dyDescent="0.2">
      <c r="A121" s="299" t="s">
        <v>284</v>
      </c>
      <c r="B121" s="445"/>
      <c r="C121" s="508">
        <f>C122+C129+C136+C143+C150+C157+C164+C171</f>
        <v>590000</v>
      </c>
      <c r="D121" s="887">
        <f>D122+D129+D136+D143+D150+D157+D164+D171</f>
        <v>150000</v>
      </c>
      <c r="E121" s="887">
        <f t="shared" si="13"/>
        <v>740000</v>
      </c>
      <c r="F121" s="590">
        <f>F122+F129+F136+F143+F150+F157+F164</f>
        <v>30000</v>
      </c>
      <c r="G121" s="590">
        <f>G122+G129+G136+G143+G150+G157+G164</f>
        <v>30000</v>
      </c>
      <c r="H121" s="647">
        <f>F121/C121</f>
        <v>5.0847457627118647E-2</v>
      </c>
      <c r="I121" s="647">
        <f>G121/F121</f>
        <v>1</v>
      </c>
      <c r="J121" s="648">
        <f>G121/C121</f>
        <v>5.0847457627118647E-2</v>
      </c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</row>
    <row r="122" spans="1:49" s="18" customFormat="1" ht="15" customHeight="1" x14ac:dyDescent="0.2">
      <c r="A122" s="300" t="s">
        <v>292</v>
      </c>
      <c r="B122" s="446" t="s">
        <v>157</v>
      </c>
      <c r="C122" s="509">
        <f>C125</f>
        <v>30000</v>
      </c>
      <c r="D122" s="866">
        <f>D125</f>
        <v>0</v>
      </c>
      <c r="E122" s="866">
        <f t="shared" si="13"/>
        <v>30000</v>
      </c>
      <c r="F122" s="592">
        <v>30000</v>
      </c>
      <c r="G122" s="592">
        <v>30000</v>
      </c>
      <c r="H122" s="641">
        <f>F122/C122</f>
        <v>1</v>
      </c>
      <c r="I122" s="641">
        <f>G122/F122</f>
        <v>1</v>
      </c>
      <c r="J122" s="642">
        <f>G122/C122</f>
        <v>1</v>
      </c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</row>
    <row r="123" spans="1:49" s="18" customFormat="1" ht="15" customHeight="1" x14ac:dyDescent="0.2">
      <c r="A123" s="301"/>
      <c r="B123" s="384" t="s">
        <v>151</v>
      </c>
      <c r="C123" s="516"/>
      <c r="D123" s="871"/>
      <c r="E123" s="871"/>
      <c r="F123" s="591" t="s">
        <v>457</v>
      </c>
      <c r="G123" s="591"/>
      <c r="H123" s="594"/>
      <c r="I123" s="594"/>
      <c r="J123" s="595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</row>
    <row r="124" spans="1:49" s="18" customFormat="1" ht="12.75" customHeight="1" x14ac:dyDescent="0.2">
      <c r="A124" s="302" t="s">
        <v>108</v>
      </c>
      <c r="B124" s="423" t="s">
        <v>129</v>
      </c>
      <c r="C124" s="510"/>
      <c r="D124" s="867"/>
      <c r="E124" s="867"/>
      <c r="F124" s="606"/>
      <c r="G124" s="606"/>
      <c r="H124" s="607"/>
      <c r="I124" s="607"/>
      <c r="J124" s="60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</row>
    <row r="125" spans="1:49" s="18" customFormat="1" ht="12.75" customHeight="1" x14ac:dyDescent="0.2">
      <c r="A125" s="277">
        <v>3</v>
      </c>
      <c r="B125" s="424" t="s">
        <v>68</v>
      </c>
      <c r="C125" s="511">
        <f t="shared" ref="C125:G127" si="16">C126</f>
        <v>30000</v>
      </c>
      <c r="D125" s="868">
        <f t="shared" ref="D125:D127" si="17">D126</f>
        <v>0</v>
      </c>
      <c r="E125" s="868">
        <f>C125+D125</f>
        <v>30000</v>
      </c>
      <c r="F125" s="624">
        <f t="shared" si="16"/>
        <v>0</v>
      </c>
      <c r="G125" s="624">
        <f t="shared" si="16"/>
        <v>0</v>
      </c>
      <c r="H125" s="643">
        <f>F125/C125</f>
        <v>0</v>
      </c>
      <c r="I125" s="643" t="e">
        <f t="shared" ref="I125:I127" si="18">G125/F125</f>
        <v>#DIV/0!</v>
      </c>
      <c r="J125" s="644">
        <f>G125/C125</f>
        <v>0</v>
      </c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</row>
    <row r="126" spans="1:49" s="18" customFormat="1" ht="12.75" customHeight="1" x14ac:dyDescent="0.2">
      <c r="A126" s="270">
        <v>32</v>
      </c>
      <c r="B126" s="425" t="s">
        <v>30</v>
      </c>
      <c r="C126" s="512">
        <f t="shared" si="16"/>
        <v>30000</v>
      </c>
      <c r="D126" s="869">
        <f t="shared" si="17"/>
        <v>0</v>
      </c>
      <c r="E126" s="869">
        <f>C126+D126</f>
        <v>30000</v>
      </c>
      <c r="F126" s="625">
        <f t="shared" si="16"/>
        <v>0</v>
      </c>
      <c r="G126" s="625">
        <f t="shared" si="16"/>
        <v>0</v>
      </c>
      <c r="H126" s="645">
        <f>F126/C126</f>
        <v>0</v>
      </c>
      <c r="I126" s="645" t="e">
        <f t="shared" si="18"/>
        <v>#DIV/0!</v>
      </c>
      <c r="J126" s="646">
        <f>G126/C126</f>
        <v>0</v>
      </c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</row>
    <row r="127" spans="1:49" s="51" customFormat="1" ht="12.75" customHeight="1" x14ac:dyDescent="0.2">
      <c r="A127" s="303">
        <v>323</v>
      </c>
      <c r="B127" s="447" t="s">
        <v>33</v>
      </c>
      <c r="C127" s="528">
        <f t="shared" si="16"/>
        <v>30000</v>
      </c>
      <c r="D127" s="885">
        <f t="shared" si="17"/>
        <v>0</v>
      </c>
      <c r="E127" s="885">
        <f>C127+D127</f>
        <v>30000</v>
      </c>
      <c r="F127" s="614">
        <f t="shared" si="16"/>
        <v>0</v>
      </c>
      <c r="G127" s="614">
        <f t="shared" si="16"/>
        <v>0</v>
      </c>
      <c r="H127" s="615">
        <f>F127/C127</f>
        <v>0</v>
      </c>
      <c r="I127" s="615" t="e">
        <f t="shared" si="18"/>
        <v>#DIV/0!</v>
      </c>
      <c r="J127" s="616">
        <f>G127/C127</f>
        <v>0</v>
      </c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</row>
    <row r="128" spans="1:49" s="18" customFormat="1" ht="12.75" customHeight="1" x14ac:dyDescent="0.2">
      <c r="A128" s="304">
        <v>323</v>
      </c>
      <c r="B128" s="448" t="s">
        <v>33</v>
      </c>
      <c r="C128" s="529">
        <v>30000</v>
      </c>
      <c r="D128" s="886"/>
      <c r="E128" s="886">
        <f>C128+D128</f>
        <v>30000</v>
      </c>
      <c r="F128" s="617"/>
      <c r="G128" s="617"/>
      <c r="H128" s="607"/>
      <c r="I128" s="607"/>
      <c r="J128" s="60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</row>
    <row r="129" spans="1:49" s="18" customFormat="1" ht="15" customHeight="1" x14ac:dyDescent="0.2">
      <c r="A129" s="300" t="s">
        <v>217</v>
      </c>
      <c r="B129" s="108" t="s">
        <v>368</v>
      </c>
      <c r="C129" s="509">
        <f>C132</f>
        <v>160000</v>
      </c>
      <c r="D129" s="866">
        <f>D132</f>
        <v>0</v>
      </c>
      <c r="E129" s="866">
        <f>C129+D129</f>
        <v>160000</v>
      </c>
      <c r="F129" s="592">
        <f>F132</f>
        <v>0</v>
      </c>
      <c r="G129" s="592">
        <f>G132</f>
        <v>0</v>
      </c>
      <c r="H129" s="594">
        <f>F129/C129</f>
        <v>0</v>
      </c>
      <c r="I129" s="594" t="e">
        <f>G129/F129</f>
        <v>#DIV/0!</v>
      </c>
      <c r="J129" s="595">
        <f>G129/C129</f>
        <v>0</v>
      </c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</row>
    <row r="130" spans="1:49" s="58" customFormat="1" ht="15" customHeight="1" x14ac:dyDescent="0.2">
      <c r="A130" s="301" t="s">
        <v>366</v>
      </c>
      <c r="B130" s="384" t="s">
        <v>151</v>
      </c>
      <c r="C130" s="509"/>
      <c r="D130" s="866"/>
      <c r="E130" s="866"/>
      <c r="F130" s="591"/>
      <c r="G130" s="591"/>
      <c r="H130" s="594"/>
      <c r="I130" s="594"/>
      <c r="J130" s="595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</row>
    <row r="131" spans="1:49" s="58" customFormat="1" ht="12.75" customHeight="1" x14ac:dyDescent="0.2">
      <c r="A131" s="305" t="s">
        <v>106</v>
      </c>
      <c r="B131" s="423" t="s">
        <v>130</v>
      </c>
      <c r="C131" s="510"/>
      <c r="D131" s="867"/>
      <c r="E131" s="867"/>
      <c r="F131" s="606"/>
      <c r="G131" s="606"/>
      <c r="H131" s="607"/>
      <c r="I131" s="607"/>
      <c r="J131" s="60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</row>
    <row r="132" spans="1:49" s="4" customFormat="1" ht="12.75" customHeight="1" x14ac:dyDescent="0.2">
      <c r="A132" s="296">
        <v>4</v>
      </c>
      <c r="B132" s="443" t="s">
        <v>138</v>
      </c>
      <c r="C132" s="511">
        <f t="shared" ref="C132:G134" si="19">C133</f>
        <v>160000</v>
      </c>
      <c r="D132" s="868">
        <f t="shared" ref="D132:D134" si="20">D133</f>
        <v>0</v>
      </c>
      <c r="E132" s="868">
        <f>C132+D132</f>
        <v>160000</v>
      </c>
      <c r="F132" s="624">
        <f t="shared" si="19"/>
        <v>0</v>
      </c>
      <c r="G132" s="624">
        <f t="shared" si="19"/>
        <v>0</v>
      </c>
      <c r="H132" s="609">
        <f>F132/C132</f>
        <v>0</v>
      </c>
      <c r="I132" s="609" t="e">
        <f t="shared" ref="I132:I134" si="21">G132/F132</f>
        <v>#DIV/0!</v>
      </c>
      <c r="J132" s="610">
        <f>G132/C132</f>
        <v>0</v>
      </c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</row>
    <row r="133" spans="1:49" s="4" customFormat="1" ht="12.75" customHeight="1" x14ac:dyDescent="0.2">
      <c r="A133" s="306">
        <v>42</v>
      </c>
      <c r="B133" s="444" t="s">
        <v>154</v>
      </c>
      <c r="C133" s="512">
        <f t="shared" si="19"/>
        <v>160000</v>
      </c>
      <c r="D133" s="869">
        <f t="shared" si="20"/>
        <v>0</v>
      </c>
      <c r="E133" s="869">
        <f>C133+D133</f>
        <v>160000</v>
      </c>
      <c r="F133" s="625">
        <f t="shared" si="19"/>
        <v>0</v>
      </c>
      <c r="G133" s="625">
        <f t="shared" si="19"/>
        <v>0</v>
      </c>
      <c r="H133" s="612">
        <f>F133/C133</f>
        <v>0</v>
      </c>
      <c r="I133" s="612" t="e">
        <f t="shared" si="21"/>
        <v>#DIV/0!</v>
      </c>
      <c r="J133" s="613">
        <f>G133/C133</f>
        <v>0</v>
      </c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</row>
    <row r="134" spans="1:49" ht="12.75" customHeight="1" x14ac:dyDescent="0.2">
      <c r="A134" s="307">
        <v>421</v>
      </c>
      <c r="B134" s="447" t="s">
        <v>43</v>
      </c>
      <c r="C134" s="528">
        <f t="shared" si="19"/>
        <v>160000</v>
      </c>
      <c r="D134" s="885">
        <f t="shared" si="20"/>
        <v>0</v>
      </c>
      <c r="E134" s="885">
        <f>C134+D134</f>
        <v>160000</v>
      </c>
      <c r="F134" s="614">
        <f t="shared" si="19"/>
        <v>0</v>
      </c>
      <c r="G134" s="614">
        <f t="shared" si="19"/>
        <v>0</v>
      </c>
      <c r="H134" s="615">
        <f>F134/C134</f>
        <v>0</v>
      </c>
      <c r="I134" s="615" t="e">
        <f t="shared" si="21"/>
        <v>#DIV/0!</v>
      </c>
      <c r="J134" s="616">
        <f>G134/C134</f>
        <v>0</v>
      </c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</row>
    <row r="135" spans="1:49" ht="12.75" customHeight="1" x14ac:dyDescent="0.2">
      <c r="A135" s="308">
        <v>421</v>
      </c>
      <c r="B135" s="423" t="s">
        <v>43</v>
      </c>
      <c r="C135" s="529">
        <v>160000</v>
      </c>
      <c r="D135" s="886"/>
      <c r="E135" s="886">
        <f>C135+D135</f>
        <v>160000</v>
      </c>
      <c r="F135" s="617"/>
      <c r="G135" s="617"/>
      <c r="H135" s="607"/>
      <c r="I135" s="607"/>
      <c r="J135" s="60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</row>
    <row r="136" spans="1:49" s="60" customFormat="1" ht="15" customHeight="1" x14ac:dyDescent="0.2">
      <c r="A136" s="300" t="s">
        <v>217</v>
      </c>
      <c r="B136" s="108" t="s">
        <v>409</v>
      </c>
      <c r="C136" s="509">
        <f>C139</f>
        <v>150000</v>
      </c>
      <c r="D136" s="866">
        <f>D139</f>
        <v>30000</v>
      </c>
      <c r="E136" s="866">
        <f>C136+D136</f>
        <v>180000</v>
      </c>
      <c r="F136" s="592">
        <f>F139</f>
        <v>0</v>
      </c>
      <c r="G136" s="592">
        <f>G139</f>
        <v>0</v>
      </c>
      <c r="H136" s="594">
        <f>F136/C136</f>
        <v>0</v>
      </c>
      <c r="I136" s="594" t="e">
        <f>G136/F136</f>
        <v>#DIV/0!</v>
      </c>
      <c r="J136" s="595">
        <f>G136/C136</f>
        <v>0</v>
      </c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</row>
    <row r="137" spans="1:49" s="60" customFormat="1" ht="15" customHeight="1" x14ac:dyDescent="0.2">
      <c r="A137" s="301" t="s">
        <v>411</v>
      </c>
      <c r="B137" s="384" t="s">
        <v>151</v>
      </c>
      <c r="C137" s="509"/>
      <c r="D137" s="866"/>
      <c r="E137" s="866"/>
      <c r="F137" s="591"/>
      <c r="G137" s="591"/>
      <c r="H137" s="594"/>
      <c r="I137" s="594"/>
      <c r="J137" s="595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</row>
    <row r="138" spans="1:49" ht="12.75" customHeight="1" x14ac:dyDescent="0.2">
      <c r="A138" s="305" t="s">
        <v>106</v>
      </c>
      <c r="B138" s="423" t="s">
        <v>130</v>
      </c>
      <c r="C138" s="510"/>
      <c r="D138" s="867"/>
      <c r="E138" s="867"/>
      <c r="F138" s="606"/>
      <c r="G138" s="606"/>
      <c r="H138" s="607"/>
      <c r="I138" s="607"/>
      <c r="J138" s="60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</row>
    <row r="139" spans="1:49" ht="12.75" customHeight="1" x14ac:dyDescent="0.2">
      <c r="A139" s="296">
        <v>4</v>
      </c>
      <c r="B139" s="443" t="s">
        <v>138</v>
      </c>
      <c r="C139" s="511">
        <f t="shared" ref="C139:G141" si="22">C140</f>
        <v>150000</v>
      </c>
      <c r="D139" s="868">
        <f t="shared" ref="D139:D141" si="23">D140</f>
        <v>30000</v>
      </c>
      <c r="E139" s="868">
        <f>C139+D139</f>
        <v>180000</v>
      </c>
      <c r="F139" s="624">
        <f t="shared" si="22"/>
        <v>0</v>
      </c>
      <c r="G139" s="624">
        <f t="shared" si="22"/>
        <v>0</v>
      </c>
      <c r="H139" s="609">
        <f t="shared" ref="H139:H141" si="24">F139/C139</f>
        <v>0</v>
      </c>
      <c r="I139" s="609" t="e">
        <f t="shared" ref="I139:I141" si="25">G139/F139</f>
        <v>#DIV/0!</v>
      </c>
      <c r="J139" s="610">
        <f>G139/C139</f>
        <v>0</v>
      </c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</row>
    <row r="140" spans="1:49" s="60" customFormat="1" ht="12.75" customHeight="1" x14ac:dyDescent="0.2">
      <c r="A140" s="306">
        <v>42</v>
      </c>
      <c r="B140" s="444" t="s">
        <v>154</v>
      </c>
      <c r="C140" s="512">
        <f t="shared" si="22"/>
        <v>150000</v>
      </c>
      <c r="D140" s="869">
        <f t="shared" si="23"/>
        <v>30000</v>
      </c>
      <c r="E140" s="869">
        <f>C140+D140</f>
        <v>180000</v>
      </c>
      <c r="F140" s="625">
        <f t="shared" si="22"/>
        <v>0</v>
      </c>
      <c r="G140" s="625">
        <f t="shared" si="22"/>
        <v>0</v>
      </c>
      <c r="H140" s="612">
        <f t="shared" si="24"/>
        <v>0</v>
      </c>
      <c r="I140" s="612" t="e">
        <f t="shared" si="25"/>
        <v>#DIV/0!</v>
      </c>
      <c r="J140" s="613">
        <f>G140/C140</f>
        <v>0</v>
      </c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</row>
    <row r="141" spans="1:49" ht="12.75" customHeight="1" x14ac:dyDescent="0.2">
      <c r="A141" s="307">
        <v>421</v>
      </c>
      <c r="B141" s="447" t="s">
        <v>43</v>
      </c>
      <c r="C141" s="528">
        <f t="shared" si="22"/>
        <v>150000</v>
      </c>
      <c r="D141" s="885">
        <f t="shared" si="23"/>
        <v>30000</v>
      </c>
      <c r="E141" s="885">
        <f>C141+D141</f>
        <v>180000</v>
      </c>
      <c r="F141" s="614">
        <f t="shared" si="22"/>
        <v>0</v>
      </c>
      <c r="G141" s="614">
        <f t="shared" si="22"/>
        <v>0</v>
      </c>
      <c r="H141" s="615">
        <f t="shared" si="24"/>
        <v>0</v>
      </c>
      <c r="I141" s="615" t="e">
        <f t="shared" si="25"/>
        <v>#DIV/0!</v>
      </c>
      <c r="J141" s="616">
        <f>G141/C141</f>
        <v>0</v>
      </c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</row>
    <row r="142" spans="1:49" s="72" customFormat="1" ht="12.75" customHeight="1" x14ac:dyDescent="0.2">
      <c r="A142" s="308">
        <v>421</v>
      </c>
      <c r="B142" s="423" t="s">
        <v>43</v>
      </c>
      <c r="C142" s="529">
        <v>150000</v>
      </c>
      <c r="D142" s="886">
        <v>30000</v>
      </c>
      <c r="E142" s="886">
        <f>C142+D142</f>
        <v>180000</v>
      </c>
      <c r="F142" s="617"/>
      <c r="G142" s="617"/>
      <c r="H142" s="607"/>
      <c r="I142" s="607"/>
      <c r="J142" s="60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</row>
    <row r="143" spans="1:49" s="72" customFormat="1" ht="15" customHeight="1" x14ac:dyDescent="0.2">
      <c r="A143" s="300" t="s">
        <v>217</v>
      </c>
      <c r="B143" s="108" t="s">
        <v>410</v>
      </c>
      <c r="C143" s="509">
        <f>C146</f>
        <v>100000</v>
      </c>
      <c r="D143" s="866">
        <f>D146</f>
        <v>0</v>
      </c>
      <c r="E143" s="866">
        <f>C143+D143</f>
        <v>100000</v>
      </c>
      <c r="F143" s="592">
        <f>F146</f>
        <v>0</v>
      </c>
      <c r="G143" s="592">
        <f>G146</f>
        <v>0</v>
      </c>
      <c r="H143" s="594">
        <f>F143/C143</f>
        <v>0</v>
      </c>
      <c r="I143" s="594" t="e">
        <f>G143/F143</f>
        <v>#DIV/0!</v>
      </c>
      <c r="J143" s="595">
        <f>G143/C143</f>
        <v>0</v>
      </c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</row>
    <row r="144" spans="1:49" s="72" customFormat="1" ht="15" customHeight="1" x14ac:dyDescent="0.2">
      <c r="A144" s="301" t="s">
        <v>412</v>
      </c>
      <c r="B144" s="384" t="s">
        <v>151</v>
      </c>
      <c r="C144" s="509"/>
      <c r="D144" s="866"/>
      <c r="E144" s="866"/>
      <c r="F144" s="591"/>
      <c r="G144" s="591"/>
      <c r="H144" s="594"/>
      <c r="I144" s="594"/>
      <c r="J144" s="595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</row>
    <row r="145" spans="1:49" s="72" customFormat="1" ht="12.75" customHeight="1" x14ac:dyDescent="0.2">
      <c r="A145" s="305" t="s">
        <v>106</v>
      </c>
      <c r="B145" s="423" t="s">
        <v>130</v>
      </c>
      <c r="C145" s="510"/>
      <c r="D145" s="867"/>
      <c r="E145" s="867"/>
      <c r="F145" s="606"/>
      <c r="G145" s="606"/>
      <c r="H145" s="607"/>
      <c r="I145" s="607"/>
      <c r="J145" s="60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</row>
    <row r="146" spans="1:49" s="72" customFormat="1" ht="12.75" customHeight="1" x14ac:dyDescent="0.2">
      <c r="A146" s="296">
        <v>4</v>
      </c>
      <c r="B146" s="443" t="s">
        <v>138</v>
      </c>
      <c r="C146" s="511">
        <f t="shared" ref="C146:G148" si="26">C147</f>
        <v>100000</v>
      </c>
      <c r="D146" s="868">
        <f t="shared" ref="D146:D148" si="27">D147</f>
        <v>0</v>
      </c>
      <c r="E146" s="868">
        <f>C146+D146</f>
        <v>100000</v>
      </c>
      <c r="F146" s="624">
        <f t="shared" si="26"/>
        <v>0</v>
      </c>
      <c r="G146" s="624">
        <f t="shared" si="26"/>
        <v>0</v>
      </c>
      <c r="H146" s="609">
        <f t="shared" ref="H146:H148" si="28">F146/C146</f>
        <v>0</v>
      </c>
      <c r="I146" s="609" t="e">
        <f t="shared" ref="I146:I148" si="29">G146/F146</f>
        <v>#DIV/0!</v>
      </c>
      <c r="J146" s="610">
        <f>G146/C146</f>
        <v>0</v>
      </c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</row>
    <row r="147" spans="1:49" s="72" customFormat="1" ht="12.75" customHeight="1" x14ac:dyDescent="0.2">
      <c r="A147" s="306">
        <v>42</v>
      </c>
      <c r="B147" s="444" t="s">
        <v>154</v>
      </c>
      <c r="C147" s="512">
        <f t="shared" si="26"/>
        <v>100000</v>
      </c>
      <c r="D147" s="869">
        <f t="shared" si="27"/>
        <v>0</v>
      </c>
      <c r="E147" s="869">
        <f>C147+D147</f>
        <v>100000</v>
      </c>
      <c r="F147" s="625">
        <f t="shared" si="26"/>
        <v>0</v>
      </c>
      <c r="G147" s="625">
        <f t="shared" si="26"/>
        <v>0</v>
      </c>
      <c r="H147" s="612">
        <f t="shared" si="28"/>
        <v>0</v>
      </c>
      <c r="I147" s="612" t="e">
        <f t="shared" si="29"/>
        <v>#DIV/0!</v>
      </c>
      <c r="J147" s="613">
        <f>G147/C147</f>
        <v>0</v>
      </c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</row>
    <row r="148" spans="1:49" ht="12.75" customHeight="1" x14ac:dyDescent="0.2">
      <c r="A148" s="307">
        <v>421</v>
      </c>
      <c r="B148" s="447" t="s">
        <v>43</v>
      </c>
      <c r="C148" s="528">
        <f t="shared" si="26"/>
        <v>100000</v>
      </c>
      <c r="D148" s="885">
        <f t="shared" si="27"/>
        <v>0</v>
      </c>
      <c r="E148" s="885">
        <f>C148+D148</f>
        <v>100000</v>
      </c>
      <c r="F148" s="614">
        <f t="shared" si="26"/>
        <v>0</v>
      </c>
      <c r="G148" s="614">
        <f t="shared" si="26"/>
        <v>0</v>
      </c>
      <c r="H148" s="615">
        <f t="shared" si="28"/>
        <v>0</v>
      </c>
      <c r="I148" s="615" t="e">
        <f t="shared" si="29"/>
        <v>#DIV/0!</v>
      </c>
      <c r="J148" s="616">
        <f>G148/C148</f>
        <v>0</v>
      </c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</row>
    <row r="149" spans="1:49" ht="12.75" customHeight="1" x14ac:dyDescent="0.2">
      <c r="A149" s="308">
        <v>421</v>
      </c>
      <c r="B149" s="423" t="s">
        <v>43</v>
      </c>
      <c r="C149" s="529">
        <v>100000</v>
      </c>
      <c r="D149" s="886"/>
      <c r="E149" s="886">
        <f>C149+D149</f>
        <v>100000</v>
      </c>
      <c r="F149" s="617"/>
      <c r="G149" s="617"/>
      <c r="H149" s="607"/>
      <c r="I149" s="607"/>
      <c r="J149" s="60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</row>
    <row r="150" spans="1:49" ht="15" customHeight="1" x14ac:dyDescent="0.2">
      <c r="A150" s="300" t="s">
        <v>217</v>
      </c>
      <c r="B150" s="108" t="s">
        <v>414</v>
      </c>
      <c r="C150" s="509">
        <f>C153</f>
        <v>70000</v>
      </c>
      <c r="D150" s="866">
        <f>D153</f>
        <v>0</v>
      </c>
      <c r="E150" s="866">
        <f>C150+D150</f>
        <v>70000</v>
      </c>
      <c r="F150" s="592">
        <f>F153</f>
        <v>0</v>
      </c>
      <c r="G150" s="592">
        <f>G153</f>
        <v>0</v>
      </c>
      <c r="H150" s="594">
        <f>F150/C150</f>
        <v>0</v>
      </c>
      <c r="I150" s="594" t="e">
        <f>G150/F150</f>
        <v>#DIV/0!</v>
      </c>
      <c r="J150" s="595">
        <f>G150/C150</f>
        <v>0</v>
      </c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</row>
    <row r="151" spans="1:49" ht="15" customHeight="1" x14ac:dyDescent="0.2">
      <c r="A151" s="301" t="s">
        <v>413</v>
      </c>
      <c r="B151" s="384" t="s">
        <v>151</v>
      </c>
      <c r="C151" s="509"/>
      <c r="D151" s="866"/>
      <c r="E151" s="866"/>
      <c r="F151" s="591"/>
      <c r="G151" s="591"/>
      <c r="H151" s="594"/>
      <c r="I151" s="594"/>
      <c r="J151" s="595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</row>
    <row r="152" spans="1:49" ht="12.75" customHeight="1" x14ac:dyDescent="0.2">
      <c r="A152" s="305" t="s">
        <v>106</v>
      </c>
      <c r="B152" s="423" t="s">
        <v>130</v>
      </c>
      <c r="C152" s="510"/>
      <c r="D152" s="867"/>
      <c r="E152" s="867"/>
      <c r="F152" s="606"/>
      <c r="G152" s="606"/>
      <c r="H152" s="607"/>
      <c r="I152" s="607"/>
      <c r="J152" s="60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</row>
    <row r="153" spans="1:49" ht="12.75" customHeight="1" x14ac:dyDescent="0.2">
      <c r="A153" s="296">
        <v>4</v>
      </c>
      <c r="B153" s="443" t="s">
        <v>138</v>
      </c>
      <c r="C153" s="511">
        <f t="shared" ref="C153:G155" si="30">C154</f>
        <v>70000</v>
      </c>
      <c r="D153" s="868">
        <f t="shared" ref="D153:D155" si="31">D154</f>
        <v>0</v>
      </c>
      <c r="E153" s="868">
        <f>C153+D153</f>
        <v>70000</v>
      </c>
      <c r="F153" s="624">
        <f t="shared" si="30"/>
        <v>0</v>
      </c>
      <c r="G153" s="624">
        <f t="shared" si="30"/>
        <v>0</v>
      </c>
      <c r="H153" s="609">
        <f t="shared" ref="H153:H155" si="32">F153/C153</f>
        <v>0</v>
      </c>
      <c r="I153" s="609" t="e">
        <f t="shared" ref="I153:I155" si="33">G153/F153</f>
        <v>#DIV/0!</v>
      </c>
      <c r="J153" s="610">
        <f>G153/C153</f>
        <v>0</v>
      </c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</row>
    <row r="154" spans="1:49" ht="12.75" customHeight="1" x14ac:dyDescent="0.2">
      <c r="A154" s="306">
        <v>42</v>
      </c>
      <c r="B154" s="444" t="s">
        <v>154</v>
      </c>
      <c r="C154" s="512">
        <f t="shared" si="30"/>
        <v>70000</v>
      </c>
      <c r="D154" s="869">
        <f t="shared" si="31"/>
        <v>0</v>
      </c>
      <c r="E154" s="869">
        <f>C154+D154</f>
        <v>70000</v>
      </c>
      <c r="F154" s="625">
        <f t="shared" si="30"/>
        <v>0</v>
      </c>
      <c r="G154" s="625">
        <f t="shared" si="30"/>
        <v>0</v>
      </c>
      <c r="H154" s="612">
        <f t="shared" si="32"/>
        <v>0</v>
      </c>
      <c r="I154" s="612" t="e">
        <f t="shared" si="33"/>
        <v>#DIV/0!</v>
      </c>
      <c r="J154" s="613">
        <f>G154/C154</f>
        <v>0</v>
      </c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</row>
    <row r="155" spans="1:49" ht="12.75" customHeight="1" x14ac:dyDescent="0.2">
      <c r="A155" s="307">
        <v>421</v>
      </c>
      <c r="B155" s="447" t="s">
        <v>43</v>
      </c>
      <c r="C155" s="528">
        <f t="shared" si="30"/>
        <v>70000</v>
      </c>
      <c r="D155" s="885">
        <f t="shared" si="31"/>
        <v>0</v>
      </c>
      <c r="E155" s="885">
        <f>C155+D155</f>
        <v>70000</v>
      </c>
      <c r="F155" s="614">
        <f t="shared" si="30"/>
        <v>0</v>
      </c>
      <c r="G155" s="614">
        <f t="shared" si="30"/>
        <v>0</v>
      </c>
      <c r="H155" s="615">
        <f t="shared" si="32"/>
        <v>0</v>
      </c>
      <c r="I155" s="615" t="e">
        <f t="shared" si="33"/>
        <v>#DIV/0!</v>
      </c>
      <c r="J155" s="616">
        <f>G155/C155</f>
        <v>0</v>
      </c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</row>
    <row r="156" spans="1:49" ht="12.75" customHeight="1" x14ac:dyDescent="0.2">
      <c r="A156" s="308">
        <v>421</v>
      </c>
      <c r="B156" s="423" t="s">
        <v>43</v>
      </c>
      <c r="C156" s="529">
        <v>70000</v>
      </c>
      <c r="D156" s="886"/>
      <c r="E156" s="886">
        <f>C156+D156</f>
        <v>70000</v>
      </c>
      <c r="F156" s="617"/>
      <c r="G156" s="617"/>
      <c r="H156" s="607"/>
      <c r="I156" s="607"/>
      <c r="J156" s="60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</row>
    <row r="157" spans="1:49" ht="15" customHeight="1" x14ac:dyDescent="0.2">
      <c r="A157" s="300" t="s">
        <v>217</v>
      </c>
      <c r="B157" s="108" t="s">
        <v>426</v>
      </c>
      <c r="C157" s="509">
        <f>C160</f>
        <v>70000</v>
      </c>
      <c r="D157" s="866">
        <f>D160</f>
        <v>0</v>
      </c>
      <c r="E157" s="866">
        <f>C157+D157</f>
        <v>70000</v>
      </c>
      <c r="F157" s="592">
        <f>F160</f>
        <v>0</v>
      </c>
      <c r="G157" s="592">
        <f>G160</f>
        <v>0</v>
      </c>
      <c r="H157" s="594">
        <f>F157/C157</f>
        <v>0</v>
      </c>
      <c r="I157" s="594" t="e">
        <f>G157/F157</f>
        <v>#DIV/0!</v>
      </c>
      <c r="J157" s="595">
        <f>G157/C157</f>
        <v>0</v>
      </c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</row>
    <row r="158" spans="1:49" ht="15" customHeight="1" x14ac:dyDescent="0.2">
      <c r="A158" s="301" t="s">
        <v>425</v>
      </c>
      <c r="B158" s="384" t="s">
        <v>151</v>
      </c>
      <c r="C158" s="509"/>
      <c r="D158" s="866"/>
      <c r="E158" s="866"/>
      <c r="F158" s="591"/>
      <c r="G158" s="591"/>
      <c r="H158" s="594"/>
      <c r="I158" s="594"/>
      <c r="J158" s="595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</row>
    <row r="159" spans="1:49" ht="12.75" customHeight="1" x14ac:dyDescent="0.2">
      <c r="A159" s="305" t="s">
        <v>106</v>
      </c>
      <c r="B159" s="423" t="s">
        <v>130</v>
      </c>
      <c r="C159" s="510"/>
      <c r="D159" s="867"/>
      <c r="E159" s="867"/>
      <c r="F159" s="606"/>
      <c r="G159" s="606"/>
      <c r="H159" s="607"/>
      <c r="I159" s="607"/>
      <c r="J159" s="60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</row>
    <row r="160" spans="1:49" ht="12.75" customHeight="1" x14ac:dyDescent="0.2">
      <c r="A160" s="296">
        <v>4</v>
      </c>
      <c r="B160" s="443" t="s">
        <v>138</v>
      </c>
      <c r="C160" s="511">
        <f t="shared" ref="C160:G162" si="34">C161</f>
        <v>70000</v>
      </c>
      <c r="D160" s="868">
        <f t="shared" ref="D160:D162" si="35">D161</f>
        <v>0</v>
      </c>
      <c r="E160" s="868">
        <f>C160+D160</f>
        <v>70000</v>
      </c>
      <c r="F160" s="624">
        <f t="shared" si="34"/>
        <v>0</v>
      </c>
      <c r="G160" s="624">
        <f t="shared" si="34"/>
        <v>0</v>
      </c>
      <c r="H160" s="609">
        <f t="shared" ref="H160:H162" si="36">F160/C160</f>
        <v>0</v>
      </c>
      <c r="I160" s="609" t="e">
        <f t="shared" ref="I160:I162" si="37">G160/F160</f>
        <v>#DIV/0!</v>
      </c>
      <c r="J160" s="610">
        <f>G160/C160</f>
        <v>0</v>
      </c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</row>
    <row r="161" spans="1:49" ht="12.75" customHeight="1" x14ac:dyDescent="0.2">
      <c r="A161" s="306">
        <v>42</v>
      </c>
      <c r="B161" s="444" t="s">
        <v>154</v>
      </c>
      <c r="C161" s="512">
        <f t="shared" si="34"/>
        <v>70000</v>
      </c>
      <c r="D161" s="869">
        <f t="shared" si="35"/>
        <v>0</v>
      </c>
      <c r="E161" s="869">
        <f>C161+D161</f>
        <v>70000</v>
      </c>
      <c r="F161" s="625">
        <f t="shared" si="34"/>
        <v>0</v>
      </c>
      <c r="G161" s="625">
        <f t="shared" si="34"/>
        <v>0</v>
      </c>
      <c r="H161" s="612">
        <f t="shared" si="36"/>
        <v>0</v>
      </c>
      <c r="I161" s="612" t="e">
        <f t="shared" si="37"/>
        <v>#DIV/0!</v>
      </c>
      <c r="J161" s="613">
        <f>G161/C161</f>
        <v>0</v>
      </c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</row>
    <row r="162" spans="1:49" ht="12.75" customHeight="1" x14ac:dyDescent="0.2">
      <c r="A162" s="307">
        <v>421</v>
      </c>
      <c r="B162" s="447" t="s">
        <v>43</v>
      </c>
      <c r="C162" s="528">
        <f t="shared" si="34"/>
        <v>70000</v>
      </c>
      <c r="D162" s="885">
        <f t="shared" si="35"/>
        <v>0</v>
      </c>
      <c r="E162" s="885">
        <f>C162+D162</f>
        <v>70000</v>
      </c>
      <c r="F162" s="614">
        <f t="shared" si="34"/>
        <v>0</v>
      </c>
      <c r="G162" s="614">
        <f t="shared" si="34"/>
        <v>0</v>
      </c>
      <c r="H162" s="615">
        <f t="shared" si="36"/>
        <v>0</v>
      </c>
      <c r="I162" s="615" t="e">
        <f t="shared" si="37"/>
        <v>#DIV/0!</v>
      </c>
      <c r="J162" s="616">
        <f>G162/C162</f>
        <v>0</v>
      </c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</row>
    <row r="163" spans="1:49" s="64" customFormat="1" ht="12.75" customHeight="1" x14ac:dyDescent="0.2">
      <c r="A163" s="308">
        <v>421</v>
      </c>
      <c r="B163" s="423" t="s">
        <v>43</v>
      </c>
      <c r="C163" s="529">
        <v>70000</v>
      </c>
      <c r="D163" s="886"/>
      <c r="E163" s="886">
        <f>C163+D163</f>
        <v>70000</v>
      </c>
      <c r="F163" s="617"/>
      <c r="G163" s="617"/>
      <c r="H163" s="607"/>
      <c r="I163" s="607"/>
      <c r="J163" s="60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</row>
    <row r="164" spans="1:49" s="65" customFormat="1" ht="15" customHeight="1" x14ac:dyDescent="0.2">
      <c r="A164" s="300" t="s">
        <v>217</v>
      </c>
      <c r="B164" s="108" t="s">
        <v>427</v>
      </c>
      <c r="C164" s="509">
        <f>C167</f>
        <v>10000</v>
      </c>
      <c r="D164" s="866">
        <f>D167</f>
        <v>0</v>
      </c>
      <c r="E164" s="866">
        <f>C164+D164</f>
        <v>10000</v>
      </c>
      <c r="F164" s="592">
        <f>F167</f>
        <v>0</v>
      </c>
      <c r="G164" s="592">
        <f>G167</f>
        <v>0</v>
      </c>
      <c r="H164" s="594">
        <f>F164/C164</f>
        <v>0</v>
      </c>
      <c r="I164" s="594" t="e">
        <f>G164/F164</f>
        <v>#DIV/0!</v>
      </c>
      <c r="J164" s="595">
        <f>G164/C164</f>
        <v>0</v>
      </c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</row>
    <row r="165" spans="1:49" ht="15" customHeight="1" x14ac:dyDescent="0.2">
      <c r="A165" s="301" t="s">
        <v>425</v>
      </c>
      <c r="B165" s="384" t="s">
        <v>151</v>
      </c>
      <c r="C165" s="509"/>
      <c r="D165" s="866"/>
      <c r="E165" s="866"/>
      <c r="F165" s="591"/>
      <c r="G165" s="591"/>
      <c r="H165" s="594"/>
      <c r="I165" s="594"/>
      <c r="J165" s="595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</row>
    <row r="166" spans="1:49" ht="12.75" customHeight="1" x14ac:dyDescent="0.2">
      <c r="A166" s="305" t="s">
        <v>106</v>
      </c>
      <c r="B166" s="423" t="s">
        <v>130</v>
      </c>
      <c r="C166" s="510"/>
      <c r="D166" s="867"/>
      <c r="E166" s="867"/>
      <c r="F166" s="606"/>
      <c r="G166" s="606"/>
      <c r="H166" s="607"/>
      <c r="I166" s="607"/>
      <c r="J166" s="60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</row>
    <row r="167" spans="1:49" ht="12.75" customHeight="1" x14ac:dyDescent="0.2">
      <c r="A167" s="296">
        <v>4</v>
      </c>
      <c r="B167" s="443" t="s">
        <v>138</v>
      </c>
      <c r="C167" s="511">
        <f t="shared" ref="C167:G169" si="38">C168</f>
        <v>10000</v>
      </c>
      <c r="D167" s="868">
        <f t="shared" ref="D167:D169" si="39">D168</f>
        <v>0</v>
      </c>
      <c r="E167" s="868">
        <f>C167+D167</f>
        <v>10000</v>
      </c>
      <c r="F167" s="624">
        <f t="shared" si="38"/>
        <v>0</v>
      </c>
      <c r="G167" s="624">
        <f t="shared" si="38"/>
        <v>0</v>
      </c>
      <c r="H167" s="609">
        <f t="shared" ref="H167:H169" si="40">F167/C167</f>
        <v>0</v>
      </c>
      <c r="I167" s="609" t="e">
        <f t="shared" ref="I167:I169" si="41">G167/F167</f>
        <v>#DIV/0!</v>
      </c>
      <c r="J167" s="610">
        <f>G167/C167</f>
        <v>0</v>
      </c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</row>
    <row r="168" spans="1:49" ht="12.75" customHeight="1" x14ac:dyDescent="0.2">
      <c r="A168" s="306">
        <v>42</v>
      </c>
      <c r="B168" s="444" t="s">
        <v>154</v>
      </c>
      <c r="C168" s="512">
        <f t="shared" si="38"/>
        <v>10000</v>
      </c>
      <c r="D168" s="869">
        <f t="shared" si="39"/>
        <v>0</v>
      </c>
      <c r="E168" s="869">
        <f>C168+D168</f>
        <v>10000</v>
      </c>
      <c r="F168" s="625">
        <f t="shared" si="38"/>
        <v>0</v>
      </c>
      <c r="G168" s="625">
        <f t="shared" si="38"/>
        <v>0</v>
      </c>
      <c r="H168" s="612">
        <f t="shared" si="40"/>
        <v>0</v>
      </c>
      <c r="I168" s="612" t="e">
        <f t="shared" si="41"/>
        <v>#DIV/0!</v>
      </c>
      <c r="J168" s="613">
        <f>G168/C168</f>
        <v>0</v>
      </c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</row>
    <row r="169" spans="1:49" s="66" customFormat="1" ht="12.75" customHeight="1" x14ac:dyDescent="0.2">
      <c r="A169" s="307">
        <v>421</v>
      </c>
      <c r="B169" s="447" t="s">
        <v>43</v>
      </c>
      <c r="C169" s="528">
        <f t="shared" si="38"/>
        <v>10000</v>
      </c>
      <c r="D169" s="885">
        <f t="shared" si="39"/>
        <v>0</v>
      </c>
      <c r="E169" s="885">
        <f>C169+D169</f>
        <v>10000</v>
      </c>
      <c r="F169" s="614">
        <f t="shared" si="38"/>
        <v>0</v>
      </c>
      <c r="G169" s="614">
        <f t="shared" si="38"/>
        <v>0</v>
      </c>
      <c r="H169" s="615">
        <f t="shared" si="40"/>
        <v>0</v>
      </c>
      <c r="I169" s="615" t="e">
        <f t="shared" si="41"/>
        <v>#DIV/0!</v>
      </c>
      <c r="J169" s="616">
        <f>G169/C169</f>
        <v>0</v>
      </c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</row>
    <row r="170" spans="1:49" ht="12.75" customHeight="1" x14ac:dyDescent="0.2">
      <c r="A170" s="308">
        <v>421</v>
      </c>
      <c r="B170" s="423" t="s">
        <v>43</v>
      </c>
      <c r="C170" s="529">
        <v>10000</v>
      </c>
      <c r="D170" s="886"/>
      <c r="E170" s="886">
        <f>C170+D170</f>
        <v>10000</v>
      </c>
      <c r="F170" s="617"/>
      <c r="G170" s="617"/>
      <c r="H170" s="607"/>
      <c r="I170" s="607"/>
      <c r="J170" s="608"/>
      <c r="K170" s="98"/>
      <c r="L170" s="265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</row>
    <row r="171" spans="1:49" ht="20.100000000000001" customHeight="1" x14ac:dyDescent="0.2">
      <c r="A171" s="300" t="s">
        <v>217</v>
      </c>
      <c r="B171" s="108" t="s">
        <v>471</v>
      </c>
      <c r="C171" s="509">
        <f>C174</f>
        <v>0</v>
      </c>
      <c r="D171" s="866">
        <f>D174</f>
        <v>120000</v>
      </c>
      <c r="E171" s="866">
        <f>C171+D171</f>
        <v>120000</v>
      </c>
      <c r="F171" s="592">
        <f>F174</f>
        <v>0</v>
      </c>
      <c r="G171" s="592">
        <f>G174</f>
        <v>0</v>
      </c>
      <c r="H171" s="594" t="e">
        <f>F171/C171</f>
        <v>#DIV/0!</v>
      </c>
      <c r="I171" s="594" t="e">
        <f>G171/F171</f>
        <v>#DIV/0!</v>
      </c>
      <c r="J171" s="595" t="e">
        <f>G171/C171</f>
        <v>#DIV/0!</v>
      </c>
      <c r="K171" s="265"/>
      <c r="L171" s="264"/>
      <c r="M171" s="264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</row>
    <row r="172" spans="1:49" ht="15" customHeight="1" x14ac:dyDescent="0.2">
      <c r="A172" s="301" t="s">
        <v>470</v>
      </c>
      <c r="B172" s="384" t="s">
        <v>151</v>
      </c>
      <c r="C172" s="509"/>
      <c r="D172" s="866"/>
      <c r="E172" s="866"/>
      <c r="F172" s="591"/>
      <c r="G172" s="591"/>
      <c r="H172" s="594"/>
      <c r="I172" s="594"/>
      <c r="J172" s="595"/>
      <c r="K172" s="264"/>
      <c r="L172" s="98"/>
      <c r="M172" s="264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</row>
    <row r="173" spans="1:49" ht="15" customHeight="1" x14ac:dyDescent="0.2">
      <c r="A173" s="305" t="s">
        <v>106</v>
      </c>
      <c r="B173" s="423" t="s">
        <v>130</v>
      </c>
      <c r="C173" s="510"/>
      <c r="D173" s="867"/>
      <c r="E173" s="867"/>
      <c r="F173" s="606"/>
      <c r="G173" s="606"/>
      <c r="H173" s="607"/>
      <c r="I173" s="607"/>
      <c r="J173" s="60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</row>
    <row r="174" spans="1:49" ht="12.75" customHeight="1" x14ac:dyDescent="0.2">
      <c r="A174" s="296">
        <v>4</v>
      </c>
      <c r="B174" s="443" t="s">
        <v>138</v>
      </c>
      <c r="C174" s="511">
        <f t="shared" ref="C174:G176" si="42">C175</f>
        <v>0</v>
      </c>
      <c r="D174" s="868">
        <f t="shared" si="42"/>
        <v>120000</v>
      </c>
      <c r="E174" s="868">
        <f t="shared" ref="E174:E179" si="43">C174+D174</f>
        <v>120000</v>
      </c>
      <c r="F174" s="624">
        <f t="shared" si="42"/>
        <v>0</v>
      </c>
      <c r="G174" s="624">
        <f t="shared" si="42"/>
        <v>0</v>
      </c>
      <c r="H174" s="609" t="e">
        <f t="shared" ref="H174:H176" si="44">F174/C174</f>
        <v>#DIV/0!</v>
      </c>
      <c r="I174" s="609" t="e">
        <f t="shared" ref="I174:I176" si="45">G174/F174</f>
        <v>#DIV/0!</v>
      </c>
      <c r="J174" s="610" t="e">
        <f>G174/C174</f>
        <v>#DIV/0!</v>
      </c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</row>
    <row r="175" spans="1:49" s="66" customFormat="1" ht="12.75" customHeight="1" x14ac:dyDescent="0.2">
      <c r="A175" s="306">
        <v>42</v>
      </c>
      <c r="B175" s="444" t="s">
        <v>154</v>
      </c>
      <c r="C175" s="512">
        <f t="shared" si="42"/>
        <v>0</v>
      </c>
      <c r="D175" s="869">
        <f t="shared" si="42"/>
        <v>120000</v>
      </c>
      <c r="E175" s="869">
        <f t="shared" si="43"/>
        <v>120000</v>
      </c>
      <c r="F175" s="625">
        <f t="shared" si="42"/>
        <v>0</v>
      </c>
      <c r="G175" s="625">
        <f t="shared" si="42"/>
        <v>0</v>
      </c>
      <c r="H175" s="612" t="e">
        <f t="shared" si="44"/>
        <v>#DIV/0!</v>
      </c>
      <c r="I175" s="612" t="e">
        <f t="shared" si="45"/>
        <v>#DIV/0!</v>
      </c>
      <c r="J175" s="613" t="e">
        <f>G175/C175</f>
        <v>#DIV/0!</v>
      </c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</row>
    <row r="176" spans="1:49" ht="12.75" customHeight="1" x14ac:dyDescent="0.2">
      <c r="A176" s="307">
        <v>422</v>
      </c>
      <c r="B176" s="447" t="s">
        <v>43</v>
      </c>
      <c r="C176" s="528">
        <f t="shared" si="42"/>
        <v>0</v>
      </c>
      <c r="D176" s="885">
        <f t="shared" si="42"/>
        <v>120000</v>
      </c>
      <c r="E176" s="885">
        <f t="shared" si="43"/>
        <v>120000</v>
      </c>
      <c r="F176" s="614">
        <f t="shared" si="42"/>
        <v>0</v>
      </c>
      <c r="G176" s="614">
        <f t="shared" si="42"/>
        <v>0</v>
      </c>
      <c r="H176" s="615" t="e">
        <f t="shared" si="44"/>
        <v>#DIV/0!</v>
      </c>
      <c r="I176" s="615" t="e">
        <f t="shared" si="45"/>
        <v>#DIV/0!</v>
      </c>
      <c r="J176" s="616" t="e">
        <f>G176/C176</f>
        <v>#DIV/0!</v>
      </c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</row>
    <row r="177" spans="1:49" ht="12.75" customHeight="1" x14ac:dyDescent="0.2">
      <c r="A177" s="308">
        <v>422</v>
      </c>
      <c r="B177" s="423" t="s">
        <v>43</v>
      </c>
      <c r="C177" s="529"/>
      <c r="D177" s="886">
        <v>120000</v>
      </c>
      <c r="E177" s="886">
        <f t="shared" si="43"/>
        <v>120000</v>
      </c>
      <c r="F177" s="617"/>
      <c r="G177" s="617"/>
      <c r="H177" s="607"/>
      <c r="I177" s="607"/>
      <c r="J177" s="60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</row>
    <row r="178" spans="1:49" ht="12.75" customHeight="1" x14ac:dyDescent="0.2">
      <c r="A178" s="972" t="s">
        <v>375</v>
      </c>
      <c r="B178" s="973"/>
      <c r="C178" s="508">
        <f>C179</f>
        <v>60000</v>
      </c>
      <c r="D178" s="887">
        <f>D179</f>
        <v>0</v>
      </c>
      <c r="E178" s="887">
        <f t="shared" si="43"/>
        <v>60000</v>
      </c>
      <c r="F178" s="590">
        <f>F179</f>
        <v>15000</v>
      </c>
      <c r="G178" s="590">
        <f>G179</f>
        <v>25000</v>
      </c>
      <c r="H178" s="647">
        <f>F178/C178</f>
        <v>0.25</v>
      </c>
      <c r="I178" s="647">
        <f>G178/F178</f>
        <v>1.6666666666666667</v>
      </c>
      <c r="J178" s="648">
        <f>G178/C178</f>
        <v>0.41666666666666669</v>
      </c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</row>
    <row r="179" spans="1:49" ht="12.75" customHeight="1" x14ac:dyDescent="0.2">
      <c r="A179" s="293" t="s">
        <v>148</v>
      </c>
      <c r="B179" s="383" t="s">
        <v>376</v>
      </c>
      <c r="C179" s="526">
        <f>C182</f>
        <v>60000</v>
      </c>
      <c r="D179" s="883">
        <f>D182</f>
        <v>0</v>
      </c>
      <c r="E179" s="883">
        <f t="shared" si="43"/>
        <v>60000</v>
      </c>
      <c r="F179" s="592">
        <v>15000</v>
      </c>
      <c r="G179" s="592">
        <v>25000</v>
      </c>
      <c r="H179" s="641">
        <f>F179/C179</f>
        <v>0.25</v>
      </c>
      <c r="I179" s="641">
        <f>G179/F179</f>
        <v>1.6666666666666667</v>
      </c>
      <c r="J179" s="642">
        <f>G179/C179</f>
        <v>0.41666666666666669</v>
      </c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</row>
    <row r="180" spans="1:49" ht="12.75" customHeight="1" x14ac:dyDescent="0.2">
      <c r="A180" s="294" t="s">
        <v>377</v>
      </c>
      <c r="B180" s="384" t="s">
        <v>151</v>
      </c>
      <c r="C180" s="509"/>
      <c r="D180" s="866"/>
      <c r="E180" s="866"/>
      <c r="F180" s="591"/>
      <c r="G180" s="591"/>
      <c r="H180" s="594"/>
      <c r="I180" s="594"/>
      <c r="J180" s="595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</row>
    <row r="181" spans="1:49" s="67" customFormat="1" x14ac:dyDescent="0.2">
      <c r="A181" s="295" t="s">
        <v>152</v>
      </c>
      <c r="B181" s="423" t="s">
        <v>130</v>
      </c>
      <c r="C181" s="510"/>
      <c r="D181" s="867"/>
      <c r="E181" s="867"/>
      <c r="F181" s="606"/>
      <c r="G181" s="606"/>
      <c r="H181" s="607"/>
      <c r="I181" s="607"/>
      <c r="J181" s="60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</row>
    <row r="182" spans="1:49" ht="15" customHeight="1" x14ac:dyDescent="0.2">
      <c r="A182" s="296">
        <v>4</v>
      </c>
      <c r="B182" s="443" t="s">
        <v>138</v>
      </c>
      <c r="C182" s="530">
        <f>C183</f>
        <v>60000</v>
      </c>
      <c r="D182" s="888">
        <f>D183</f>
        <v>0</v>
      </c>
      <c r="E182" s="888">
        <f t="shared" ref="E182:E189" si="46">C182+D182</f>
        <v>60000</v>
      </c>
      <c r="F182" s="626">
        <f>F183</f>
        <v>0</v>
      </c>
      <c r="G182" s="626">
        <f>G183</f>
        <v>0</v>
      </c>
      <c r="H182" s="643">
        <f>F182/C182</f>
        <v>0</v>
      </c>
      <c r="I182" s="643" t="e">
        <f t="shared" ref="I182:I184" si="47">G182/F182</f>
        <v>#DIV/0!</v>
      </c>
      <c r="J182" s="644">
        <f>G182/C182</f>
        <v>0</v>
      </c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</row>
    <row r="183" spans="1:49" ht="15" customHeight="1" x14ac:dyDescent="0.2">
      <c r="A183" s="306">
        <v>42</v>
      </c>
      <c r="B183" s="444" t="s">
        <v>154</v>
      </c>
      <c r="C183" s="531">
        <f>C184+C186</f>
        <v>60000</v>
      </c>
      <c r="D183" s="889">
        <f>D184+D186</f>
        <v>0</v>
      </c>
      <c r="E183" s="889">
        <f t="shared" si="46"/>
        <v>60000</v>
      </c>
      <c r="F183" s="627"/>
      <c r="G183" s="627"/>
      <c r="H183" s="645">
        <f>F183/C183</f>
        <v>0</v>
      </c>
      <c r="I183" s="645" t="e">
        <f t="shared" si="47"/>
        <v>#DIV/0!</v>
      </c>
      <c r="J183" s="646">
        <f>G183/C183</f>
        <v>0</v>
      </c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</row>
    <row r="184" spans="1:49" ht="12.75" customHeight="1" x14ac:dyDescent="0.2">
      <c r="A184" s="303">
        <v>422</v>
      </c>
      <c r="B184" s="447" t="s">
        <v>44</v>
      </c>
      <c r="C184" s="532">
        <f>C185</f>
        <v>30000</v>
      </c>
      <c r="D184" s="890">
        <f>D185</f>
        <v>0</v>
      </c>
      <c r="E184" s="890">
        <f t="shared" si="46"/>
        <v>30000</v>
      </c>
      <c r="F184" s="628">
        <f>F185</f>
        <v>0</v>
      </c>
      <c r="G184" s="628">
        <f>G185</f>
        <v>0</v>
      </c>
      <c r="H184" s="615">
        <f>F184/C184</f>
        <v>0</v>
      </c>
      <c r="I184" s="615" t="e">
        <f t="shared" si="47"/>
        <v>#DIV/0!</v>
      </c>
      <c r="J184" s="616">
        <f>G184/C184</f>
        <v>0</v>
      </c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</row>
    <row r="185" spans="1:49" ht="12.75" customHeight="1" x14ac:dyDescent="0.2">
      <c r="A185" s="385">
        <v>422</v>
      </c>
      <c r="B185" s="449" t="s">
        <v>378</v>
      </c>
      <c r="C185" s="533">
        <v>30000</v>
      </c>
      <c r="D185" s="891"/>
      <c r="E185" s="891">
        <f t="shared" si="46"/>
        <v>30000</v>
      </c>
      <c r="F185" s="606"/>
      <c r="G185" s="606"/>
      <c r="H185" s="607"/>
      <c r="I185" s="607"/>
      <c r="J185" s="60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</row>
    <row r="186" spans="1:49" s="67" customFormat="1" x14ac:dyDescent="0.2">
      <c r="A186" s="303">
        <v>426</v>
      </c>
      <c r="B186" s="447" t="s">
        <v>379</v>
      </c>
      <c r="C186" s="532">
        <f>C187</f>
        <v>30000</v>
      </c>
      <c r="D186" s="890">
        <f>D187</f>
        <v>0</v>
      </c>
      <c r="E186" s="890">
        <f t="shared" si="46"/>
        <v>30000</v>
      </c>
      <c r="F186" s="628">
        <f>F187</f>
        <v>0</v>
      </c>
      <c r="G186" s="628">
        <f>G187</f>
        <v>0</v>
      </c>
      <c r="H186" s="615">
        <f>F186/C186</f>
        <v>0</v>
      </c>
      <c r="I186" s="615" t="e">
        <f>G186/F186</f>
        <v>#DIV/0!</v>
      </c>
      <c r="J186" s="616">
        <f>G186/C186</f>
        <v>0</v>
      </c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</row>
    <row r="187" spans="1:49" x14ac:dyDescent="0.2">
      <c r="A187" s="385">
        <v>426</v>
      </c>
      <c r="B187" s="449" t="s">
        <v>150</v>
      </c>
      <c r="C187" s="533">
        <v>30000</v>
      </c>
      <c r="D187" s="891"/>
      <c r="E187" s="891">
        <f t="shared" si="46"/>
        <v>30000</v>
      </c>
      <c r="F187" s="606"/>
      <c r="G187" s="606"/>
      <c r="H187" s="607"/>
      <c r="I187" s="607"/>
      <c r="J187" s="60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</row>
    <row r="188" spans="1:49" ht="12.75" customHeight="1" x14ac:dyDescent="0.2">
      <c r="A188" s="309" t="s">
        <v>380</v>
      </c>
      <c r="B188" s="450"/>
      <c r="C188" s="534">
        <f>C189+C196+C203+C210</f>
        <v>1300000</v>
      </c>
      <c r="D188" s="892">
        <f>D189+D196+D203+D210</f>
        <v>75000</v>
      </c>
      <c r="E188" s="892">
        <f t="shared" si="46"/>
        <v>1375000</v>
      </c>
      <c r="F188" s="590">
        <f>F189+F196+F203</f>
        <v>0</v>
      </c>
      <c r="G188" s="590">
        <f>G189+G196+G203</f>
        <v>0</v>
      </c>
      <c r="H188" s="647">
        <f>F188/C188</f>
        <v>0</v>
      </c>
      <c r="I188" s="647" t="e">
        <f>G188/F188</f>
        <v>#DIV/0!</v>
      </c>
      <c r="J188" s="648">
        <f>G188/C188</f>
        <v>0</v>
      </c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</row>
    <row r="189" spans="1:49" ht="15" customHeight="1" x14ac:dyDescent="0.2">
      <c r="A189" s="300" t="s">
        <v>217</v>
      </c>
      <c r="B189" s="108" t="s">
        <v>415</v>
      </c>
      <c r="C189" s="509">
        <f>C192</f>
        <v>200000</v>
      </c>
      <c r="D189" s="866">
        <f>D192</f>
        <v>0</v>
      </c>
      <c r="E189" s="866">
        <f t="shared" si="46"/>
        <v>200000</v>
      </c>
      <c r="F189" s="592">
        <f>F192</f>
        <v>0</v>
      </c>
      <c r="G189" s="592">
        <f>G192</f>
        <v>0</v>
      </c>
      <c r="H189" s="641">
        <f>F189/C189</f>
        <v>0</v>
      </c>
      <c r="I189" s="641" t="e">
        <f>G189/F189</f>
        <v>#DIV/0!</v>
      </c>
      <c r="J189" s="642">
        <f>G189/C189</f>
        <v>0</v>
      </c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</row>
    <row r="190" spans="1:49" s="67" customFormat="1" ht="15" customHeight="1" x14ac:dyDescent="0.2">
      <c r="A190" s="301" t="s">
        <v>381</v>
      </c>
      <c r="B190" s="384" t="s">
        <v>331</v>
      </c>
      <c r="C190" s="509"/>
      <c r="D190" s="866"/>
      <c r="E190" s="866"/>
      <c r="F190" s="591"/>
      <c r="G190" s="591"/>
      <c r="H190" s="594"/>
      <c r="I190" s="594"/>
      <c r="J190" s="595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</row>
    <row r="191" spans="1:49" ht="12.75" customHeight="1" x14ac:dyDescent="0.2">
      <c r="A191" s="305" t="s">
        <v>106</v>
      </c>
      <c r="B191" s="423" t="s">
        <v>130</v>
      </c>
      <c r="C191" s="510"/>
      <c r="D191" s="867"/>
      <c r="E191" s="867"/>
      <c r="F191" s="606"/>
      <c r="G191" s="606"/>
      <c r="H191" s="607"/>
      <c r="I191" s="607"/>
      <c r="J191" s="60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</row>
    <row r="192" spans="1:49" ht="12.75" customHeight="1" x14ac:dyDescent="0.2">
      <c r="A192" s="296">
        <v>4</v>
      </c>
      <c r="B192" s="443" t="s">
        <v>138</v>
      </c>
      <c r="C192" s="511">
        <f t="shared" ref="C192:G194" si="48">C193</f>
        <v>200000</v>
      </c>
      <c r="D192" s="868">
        <f t="shared" ref="D192:D194" si="49">D193</f>
        <v>0</v>
      </c>
      <c r="E192" s="868">
        <f>C192+D192</f>
        <v>200000</v>
      </c>
      <c r="F192" s="624">
        <f t="shared" si="48"/>
        <v>0</v>
      </c>
      <c r="G192" s="624">
        <f t="shared" si="48"/>
        <v>0</v>
      </c>
      <c r="H192" s="643">
        <f>F192/C192</f>
        <v>0</v>
      </c>
      <c r="I192" s="643" t="e">
        <f t="shared" ref="I192:I194" si="50">G192/F192</f>
        <v>#DIV/0!</v>
      </c>
      <c r="J192" s="644">
        <f>G192/C192</f>
        <v>0</v>
      </c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</row>
    <row r="193" spans="1:49" ht="12.75" customHeight="1" x14ac:dyDescent="0.2">
      <c r="A193" s="306">
        <v>42</v>
      </c>
      <c r="B193" s="444" t="s">
        <v>154</v>
      </c>
      <c r="C193" s="512">
        <f t="shared" si="48"/>
        <v>200000</v>
      </c>
      <c r="D193" s="869">
        <f t="shared" si="49"/>
        <v>0</v>
      </c>
      <c r="E193" s="869">
        <f>C193+D193</f>
        <v>200000</v>
      </c>
      <c r="F193" s="625">
        <f t="shared" si="48"/>
        <v>0</v>
      </c>
      <c r="G193" s="625">
        <f t="shared" si="48"/>
        <v>0</v>
      </c>
      <c r="H193" s="645">
        <f>F193/C193</f>
        <v>0</v>
      </c>
      <c r="I193" s="645" t="e">
        <f t="shared" si="50"/>
        <v>#DIV/0!</v>
      </c>
      <c r="J193" s="646">
        <f>G193/C193</f>
        <v>0</v>
      </c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</row>
    <row r="194" spans="1:49" ht="12.75" customHeight="1" x14ac:dyDescent="0.2">
      <c r="A194" s="307">
        <v>421</v>
      </c>
      <c r="B194" s="447" t="s">
        <v>43</v>
      </c>
      <c r="C194" s="528">
        <f t="shared" si="48"/>
        <v>200000</v>
      </c>
      <c r="D194" s="885">
        <f t="shared" si="49"/>
        <v>0</v>
      </c>
      <c r="E194" s="885">
        <f>C194+D194</f>
        <v>200000</v>
      </c>
      <c r="F194" s="614">
        <f t="shared" si="48"/>
        <v>0</v>
      </c>
      <c r="G194" s="614">
        <f t="shared" si="48"/>
        <v>0</v>
      </c>
      <c r="H194" s="615">
        <f>F194/C194</f>
        <v>0</v>
      </c>
      <c r="I194" s="615" t="e">
        <f t="shared" si="50"/>
        <v>#DIV/0!</v>
      </c>
      <c r="J194" s="616">
        <f>G194/C194</f>
        <v>0</v>
      </c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</row>
    <row r="195" spans="1:49" ht="12.75" customHeight="1" x14ac:dyDescent="0.2">
      <c r="A195" s="308">
        <v>421</v>
      </c>
      <c r="B195" s="423" t="s">
        <v>43</v>
      </c>
      <c r="C195" s="529">
        <v>200000</v>
      </c>
      <c r="D195" s="886"/>
      <c r="E195" s="886">
        <f>C195+D195</f>
        <v>200000</v>
      </c>
      <c r="F195" s="617"/>
      <c r="G195" s="617"/>
      <c r="H195" s="607"/>
      <c r="I195" s="607"/>
      <c r="J195" s="60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</row>
    <row r="196" spans="1:49" x14ac:dyDescent="0.2">
      <c r="A196" s="300" t="s">
        <v>217</v>
      </c>
      <c r="B196" s="108" t="s">
        <v>440</v>
      </c>
      <c r="C196" s="509">
        <f>C199</f>
        <v>100000</v>
      </c>
      <c r="D196" s="866">
        <f>D199</f>
        <v>0</v>
      </c>
      <c r="E196" s="866">
        <f>C196+D196</f>
        <v>100000</v>
      </c>
      <c r="F196" s="592">
        <f>F199</f>
        <v>0</v>
      </c>
      <c r="G196" s="592">
        <f>G199</f>
        <v>0</v>
      </c>
      <c r="H196" s="641">
        <f>F196/C196</f>
        <v>0</v>
      </c>
      <c r="I196" s="641" t="e">
        <f>G196/F196</f>
        <v>#DIV/0!</v>
      </c>
      <c r="J196" s="642">
        <f>G196/C196</f>
        <v>0</v>
      </c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</row>
    <row r="197" spans="1:49" ht="15" customHeight="1" x14ac:dyDescent="0.2">
      <c r="A197" s="301" t="s">
        <v>441</v>
      </c>
      <c r="B197" s="384" t="s">
        <v>331</v>
      </c>
      <c r="C197" s="509"/>
      <c r="D197" s="866"/>
      <c r="E197" s="866"/>
      <c r="F197" s="591"/>
      <c r="G197" s="591"/>
      <c r="H197" s="594"/>
      <c r="I197" s="594"/>
      <c r="J197" s="595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</row>
    <row r="198" spans="1:49" ht="12.75" customHeight="1" x14ac:dyDescent="0.2">
      <c r="A198" s="305" t="s">
        <v>106</v>
      </c>
      <c r="B198" s="423" t="s">
        <v>130</v>
      </c>
      <c r="C198" s="510"/>
      <c r="D198" s="867"/>
      <c r="E198" s="867"/>
      <c r="F198" s="606"/>
      <c r="G198" s="606"/>
      <c r="H198" s="607"/>
      <c r="I198" s="607"/>
      <c r="J198" s="60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</row>
    <row r="199" spans="1:49" ht="12.75" customHeight="1" x14ac:dyDescent="0.2">
      <c r="A199" s="296">
        <v>4</v>
      </c>
      <c r="B199" s="443" t="s">
        <v>138</v>
      </c>
      <c r="C199" s="511">
        <f t="shared" ref="C199:G201" si="51">C200</f>
        <v>100000</v>
      </c>
      <c r="D199" s="868">
        <f t="shared" ref="D199:D201" si="52">D200</f>
        <v>0</v>
      </c>
      <c r="E199" s="868">
        <f>C199+D199</f>
        <v>100000</v>
      </c>
      <c r="F199" s="624">
        <f t="shared" si="51"/>
        <v>0</v>
      </c>
      <c r="G199" s="624">
        <f t="shared" si="51"/>
        <v>0</v>
      </c>
      <c r="H199" s="643">
        <f t="shared" ref="H199:H201" si="53">F199/C199</f>
        <v>0</v>
      </c>
      <c r="I199" s="643" t="e">
        <f t="shared" ref="I199:I201" si="54">G199/F199</f>
        <v>#DIV/0!</v>
      </c>
      <c r="J199" s="644">
        <f>G199/C199</f>
        <v>0</v>
      </c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</row>
    <row r="200" spans="1:49" ht="12.75" customHeight="1" x14ac:dyDescent="0.2">
      <c r="A200" s="306">
        <v>42</v>
      </c>
      <c r="B200" s="444" t="s">
        <v>154</v>
      </c>
      <c r="C200" s="512">
        <f t="shared" si="51"/>
        <v>100000</v>
      </c>
      <c r="D200" s="869">
        <f t="shared" si="52"/>
        <v>0</v>
      </c>
      <c r="E200" s="869">
        <f>C200+D200</f>
        <v>100000</v>
      </c>
      <c r="F200" s="625">
        <f t="shared" si="51"/>
        <v>0</v>
      </c>
      <c r="G200" s="625">
        <f t="shared" si="51"/>
        <v>0</v>
      </c>
      <c r="H200" s="645">
        <f t="shared" si="53"/>
        <v>0</v>
      </c>
      <c r="I200" s="645" t="e">
        <f t="shared" si="54"/>
        <v>#DIV/0!</v>
      </c>
      <c r="J200" s="646">
        <f>G200/C200</f>
        <v>0</v>
      </c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</row>
    <row r="201" spans="1:49" ht="12.75" customHeight="1" x14ac:dyDescent="0.2">
      <c r="A201" s="307">
        <v>421</v>
      </c>
      <c r="B201" s="447" t="s">
        <v>43</v>
      </c>
      <c r="C201" s="528">
        <f t="shared" si="51"/>
        <v>100000</v>
      </c>
      <c r="D201" s="885">
        <f t="shared" si="52"/>
        <v>0</v>
      </c>
      <c r="E201" s="885">
        <f>C201+D201</f>
        <v>100000</v>
      </c>
      <c r="F201" s="614">
        <f t="shared" si="51"/>
        <v>0</v>
      </c>
      <c r="G201" s="614">
        <f t="shared" si="51"/>
        <v>0</v>
      </c>
      <c r="H201" s="615">
        <f t="shared" si="53"/>
        <v>0</v>
      </c>
      <c r="I201" s="615" t="e">
        <f t="shared" si="54"/>
        <v>#DIV/0!</v>
      </c>
      <c r="J201" s="616">
        <f>G201/C201</f>
        <v>0</v>
      </c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</row>
    <row r="202" spans="1:49" x14ac:dyDescent="0.2">
      <c r="A202" s="308">
        <v>421</v>
      </c>
      <c r="B202" s="423" t="s">
        <v>43</v>
      </c>
      <c r="C202" s="529">
        <v>100000</v>
      </c>
      <c r="D202" s="886"/>
      <c r="E202" s="886">
        <f>C202+D202</f>
        <v>100000</v>
      </c>
      <c r="F202" s="617"/>
      <c r="G202" s="617"/>
      <c r="H202" s="607"/>
      <c r="I202" s="607"/>
      <c r="J202" s="60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</row>
    <row r="203" spans="1:49" ht="22.5" x14ac:dyDescent="0.2">
      <c r="A203" s="300" t="s">
        <v>217</v>
      </c>
      <c r="B203" s="749" t="s">
        <v>443</v>
      </c>
      <c r="C203" s="509">
        <f>C209</f>
        <v>1000000</v>
      </c>
      <c r="D203" s="866">
        <f>D206</f>
        <v>0</v>
      </c>
      <c r="E203" s="866">
        <f>C203+D203</f>
        <v>1000000</v>
      </c>
      <c r="F203" s="592">
        <f>F206</f>
        <v>0</v>
      </c>
      <c r="G203" s="592">
        <f>G206</f>
        <v>0</v>
      </c>
      <c r="H203" s="641">
        <f>F203/C203</f>
        <v>0</v>
      </c>
      <c r="I203" s="641" t="e">
        <f>G203/F203</f>
        <v>#DIV/0!</v>
      </c>
      <c r="J203" s="642">
        <f>G203/C203</f>
        <v>0</v>
      </c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</row>
    <row r="204" spans="1:49" ht="15" customHeight="1" x14ac:dyDescent="0.2">
      <c r="A204" s="301" t="s">
        <v>442</v>
      </c>
      <c r="B204" s="384" t="s">
        <v>331</v>
      </c>
      <c r="C204" s="509"/>
      <c r="D204" s="866"/>
      <c r="E204" s="866"/>
      <c r="F204" s="591"/>
      <c r="G204" s="591"/>
      <c r="H204" s="594"/>
      <c r="I204" s="594"/>
      <c r="J204" s="595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</row>
    <row r="205" spans="1:49" ht="12.75" customHeight="1" x14ac:dyDescent="0.2">
      <c r="A205" s="305" t="s">
        <v>106</v>
      </c>
      <c r="B205" s="423" t="s">
        <v>130</v>
      </c>
      <c r="C205" s="510"/>
      <c r="D205" s="867"/>
      <c r="E205" s="867"/>
      <c r="F205" s="606"/>
      <c r="G205" s="606"/>
      <c r="H205" s="607"/>
      <c r="I205" s="607"/>
      <c r="J205" s="60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</row>
    <row r="206" spans="1:49" ht="12.75" customHeight="1" x14ac:dyDescent="0.2">
      <c r="A206" s="296">
        <v>4</v>
      </c>
      <c r="B206" s="443" t="s">
        <v>138</v>
      </c>
      <c r="C206" s="511">
        <f t="shared" ref="C206:G208" si="55">C207</f>
        <v>1000000</v>
      </c>
      <c r="D206" s="868">
        <f t="shared" ref="D206:D208" si="56">D207</f>
        <v>0</v>
      </c>
      <c r="E206" s="868">
        <f>C206+D206</f>
        <v>1000000</v>
      </c>
      <c r="F206" s="624">
        <f t="shared" si="55"/>
        <v>0</v>
      </c>
      <c r="G206" s="624">
        <f t="shared" si="55"/>
        <v>0</v>
      </c>
      <c r="H206" s="643">
        <f t="shared" ref="H206:H208" si="57">F206/C206</f>
        <v>0</v>
      </c>
      <c r="I206" s="643" t="e">
        <f t="shared" ref="I206:I208" si="58">G206/F206</f>
        <v>#DIV/0!</v>
      </c>
      <c r="J206" s="644">
        <f>G206/C206</f>
        <v>0</v>
      </c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</row>
    <row r="207" spans="1:49" ht="12.75" customHeight="1" x14ac:dyDescent="0.2">
      <c r="A207" s="306">
        <v>42</v>
      </c>
      <c r="B207" s="444" t="s">
        <v>154</v>
      </c>
      <c r="C207" s="512">
        <f t="shared" si="55"/>
        <v>1000000</v>
      </c>
      <c r="D207" s="869">
        <f t="shared" si="56"/>
        <v>0</v>
      </c>
      <c r="E207" s="869">
        <f>C207+D207</f>
        <v>1000000</v>
      </c>
      <c r="F207" s="625">
        <f t="shared" si="55"/>
        <v>0</v>
      </c>
      <c r="G207" s="625">
        <f t="shared" si="55"/>
        <v>0</v>
      </c>
      <c r="H207" s="645">
        <f t="shared" si="57"/>
        <v>0</v>
      </c>
      <c r="I207" s="645" t="e">
        <f t="shared" si="58"/>
        <v>#DIV/0!</v>
      </c>
      <c r="J207" s="646">
        <f>G207/C207</f>
        <v>0</v>
      </c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</row>
    <row r="208" spans="1:49" ht="12.75" customHeight="1" x14ac:dyDescent="0.2">
      <c r="A208" s="307">
        <v>421</v>
      </c>
      <c r="B208" s="447" t="s">
        <v>43</v>
      </c>
      <c r="C208" s="528">
        <f t="shared" si="55"/>
        <v>1000000</v>
      </c>
      <c r="D208" s="885">
        <f t="shared" si="56"/>
        <v>0</v>
      </c>
      <c r="E208" s="885">
        <f>C208+D208</f>
        <v>1000000</v>
      </c>
      <c r="F208" s="614">
        <f t="shared" si="55"/>
        <v>0</v>
      </c>
      <c r="G208" s="614">
        <f t="shared" si="55"/>
        <v>0</v>
      </c>
      <c r="H208" s="615">
        <f t="shared" si="57"/>
        <v>0</v>
      </c>
      <c r="I208" s="615" t="e">
        <f t="shared" si="58"/>
        <v>#DIV/0!</v>
      </c>
      <c r="J208" s="616">
        <f>G208/C208</f>
        <v>0</v>
      </c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</row>
    <row r="209" spans="1:49" ht="12.75" customHeight="1" x14ac:dyDescent="0.2">
      <c r="A209" s="308">
        <v>421</v>
      </c>
      <c r="B209" s="423" t="s">
        <v>43</v>
      </c>
      <c r="C209" s="529">
        <v>1000000</v>
      </c>
      <c r="D209" s="886"/>
      <c r="E209" s="886">
        <f>C209+D209</f>
        <v>1000000</v>
      </c>
      <c r="F209" s="617"/>
      <c r="G209" s="617"/>
      <c r="H209" s="607"/>
      <c r="I209" s="607"/>
      <c r="J209" s="60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</row>
    <row r="210" spans="1:49" ht="20.100000000000001" customHeight="1" x14ac:dyDescent="0.2">
      <c r="A210" s="300" t="s">
        <v>217</v>
      </c>
      <c r="B210" s="749" t="s">
        <v>468</v>
      </c>
      <c r="C210" s="509">
        <f>C216</f>
        <v>0</v>
      </c>
      <c r="D210" s="866">
        <f>D213</f>
        <v>75000</v>
      </c>
      <c r="E210" s="866">
        <f>C210+D210</f>
        <v>75000</v>
      </c>
      <c r="F210" s="592">
        <f>F213</f>
        <v>0</v>
      </c>
      <c r="G210" s="592">
        <f>G213</f>
        <v>0</v>
      </c>
      <c r="H210" s="641" t="e">
        <f>F210/C210</f>
        <v>#DIV/0!</v>
      </c>
      <c r="I210" s="641" t="e">
        <f>G210/F210</f>
        <v>#DIV/0!</v>
      </c>
      <c r="J210" s="642" t="e">
        <f>G210/C210</f>
        <v>#DIV/0!</v>
      </c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</row>
    <row r="211" spans="1:49" ht="20.100000000000001" customHeight="1" x14ac:dyDescent="0.2">
      <c r="A211" s="301" t="s">
        <v>467</v>
      </c>
      <c r="B211" s="384" t="s">
        <v>331</v>
      </c>
      <c r="C211" s="509"/>
      <c r="D211" s="866"/>
      <c r="E211" s="866"/>
      <c r="F211" s="591"/>
      <c r="G211" s="591"/>
      <c r="H211" s="594"/>
      <c r="I211" s="594"/>
      <c r="J211" s="595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</row>
    <row r="212" spans="1:49" ht="15" customHeight="1" x14ac:dyDescent="0.2">
      <c r="A212" s="305" t="s">
        <v>106</v>
      </c>
      <c r="B212" s="423" t="s">
        <v>130</v>
      </c>
      <c r="C212" s="510"/>
      <c r="D212" s="867"/>
      <c r="E212" s="867"/>
      <c r="F212" s="606"/>
      <c r="G212" s="606"/>
      <c r="H212" s="607"/>
      <c r="I212" s="607"/>
      <c r="J212" s="60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</row>
    <row r="213" spans="1:49" ht="15" customHeight="1" x14ac:dyDescent="0.2">
      <c r="A213" s="296">
        <v>4</v>
      </c>
      <c r="B213" s="443" t="s">
        <v>138</v>
      </c>
      <c r="C213" s="511">
        <f t="shared" ref="C213:G215" si="59">C214</f>
        <v>0</v>
      </c>
      <c r="D213" s="868">
        <f t="shared" si="59"/>
        <v>75000</v>
      </c>
      <c r="E213" s="868">
        <f>C213+D213</f>
        <v>75000</v>
      </c>
      <c r="F213" s="624">
        <f t="shared" si="59"/>
        <v>0</v>
      </c>
      <c r="G213" s="624">
        <f t="shared" si="59"/>
        <v>0</v>
      </c>
      <c r="H213" s="643" t="e">
        <f t="shared" ref="H213:H215" si="60">F213/C213</f>
        <v>#DIV/0!</v>
      </c>
      <c r="I213" s="643" t="e">
        <f t="shared" ref="I213:I215" si="61">G213/F213</f>
        <v>#DIV/0!</v>
      </c>
      <c r="J213" s="644" t="e">
        <f>G213/C213</f>
        <v>#DIV/0!</v>
      </c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</row>
    <row r="214" spans="1:49" ht="12.75" customHeight="1" x14ac:dyDescent="0.2">
      <c r="A214" s="306">
        <v>42</v>
      </c>
      <c r="B214" s="444" t="s">
        <v>154</v>
      </c>
      <c r="C214" s="512">
        <f t="shared" si="59"/>
        <v>0</v>
      </c>
      <c r="D214" s="869">
        <f t="shared" si="59"/>
        <v>75000</v>
      </c>
      <c r="E214" s="869">
        <f>C214+D214</f>
        <v>75000</v>
      </c>
      <c r="F214" s="625">
        <f t="shared" si="59"/>
        <v>0</v>
      </c>
      <c r="G214" s="625">
        <f t="shared" si="59"/>
        <v>0</v>
      </c>
      <c r="H214" s="645" t="e">
        <f t="shared" si="60"/>
        <v>#DIV/0!</v>
      </c>
      <c r="I214" s="645" t="e">
        <f t="shared" si="61"/>
        <v>#DIV/0!</v>
      </c>
      <c r="J214" s="646" t="e">
        <f>G214/C214</f>
        <v>#DIV/0!</v>
      </c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</row>
    <row r="215" spans="1:49" ht="12.75" customHeight="1" x14ac:dyDescent="0.2">
      <c r="A215" s="307">
        <v>421</v>
      </c>
      <c r="B215" s="447" t="s">
        <v>43</v>
      </c>
      <c r="C215" s="528">
        <f t="shared" si="59"/>
        <v>0</v>
      </c>
      <c r="D215" s="885">
        <f t="shared" si="59"/>
        <v>75000</v>
      </c>
      <c r="E215" s="885">
        <f>C215+D215</f>
        <v>75000</v>
      </c>
      <c r="F215" s="614">
        <f t="shared" si="59"/>
        <v>0</v>
      </c>
      <c r="G215" s="614">
        <f t="shared" si="59"/>
        <v>0</v>
      </c>
      <c r="H215" s="615" t="e">
        <f t="shared" si="60"/>
        <v>#DIV/0!</v>
      </c>
      <c r="I215" s="615" t="e">
        <f t="shared" si="61"/>
        <v>#DIV/0!</v>
      </c>
      <c r="J215" s="616" t="e">
        <f>G215/C215</f>
        <v>#DIV/0!</v>
      </c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</row>
    <row r="216" spans="1:49" ht="12.75" customHeight="1" x14ac:dyDescent="0.2">
      <c r="A216" s="308">
        <v>421</v>
      </c>
      <c r="B216" s="423" t="s">
        <v>43</v>
      </c>
      <c r="C216" s="529"/>
      <c r="D216" s="886">
        <v>75000</v>
      </c>
      <c r="E216" s="886">
        <f>C216+D216</f>
        <v>75000</v>
      </c>
      <c r="F216" s="617"/>
      <c r="G216" s="617"/>
      <c r="H216" s="607"/>
      <c r="I216" s="607"/>
      <c r="J216" s="60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</row>
    <row r="217" spans="1:49" ht="12.75" customHeight="1" x14ac:dyDescent="0.2">
      <c r="A217" s="968" t="s">
        <v>109</v>
      </c>
      <c r="B217" s="969"/>
      <c r="C217" s="535"/>
      <c r="D217" s="893"/>
      <c r="E217" s="893"/>
      <c r="F217" s="629"/>
      <c r="G217" s="629"/>
      <c r="H217" s="630"/>
      <c r="I217" s="630"/>
      <c r="J217" s="631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</row>
    <row r="218" spans="1:49" ht="12.75" customHeight="1" x14ac:dyDescent="0.2">
      <c r="A218" s="310" t="s">
        <v>285</v>
      </c>
      <c r="B218" s="451"/>
      <c r="C218" s="508">
        <f>C219+C228+C235</f>
        <v>250000</v>
      </c>
      <c r="D218" s="887">
        <f>D219+D228+D235</f>
        <v>6000</v>
      </c>
      <c r="E218" s="887">
        <f>E219+E228+E235</f>
        <v>256000</v>
      </c>
      <c r="F218" s="590">
        <f>F219+F228+F235</f>
        <v>260000</v>
      </c>
      <c r="G218" s="590">
        <f>G219+G228+G235</f>
        <v>220000</v>
      </c>
      <c r="H218" s="647">
        <f>F218/C218</f>
        <v>1.04</v>
      </c>
      <c r="I218" s="647">
        <f>G218/F218</f>
        <v>0.84615384615384615</v>
      </c>
      <c r="J218" s="648">
        <f>G218/C218</f>
        <v>0.88</v>
      </c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</row>
    <row r="219" spans="1:49" ht="15" customHeight="1" x14ac:dyDescent="0.2">
      <c r="A219" s="311" t="s">
        <v>293</v>
      </c>
      <c r="B219" s="452" t="s">
        <v>210</v>
      </c>
      <c r="C219" s="509">
        <f>C222</f>
        <v>240000</v>
      </c>
      <c r="D219" s="866">
        <f>D222</f>
        <v>6000</v>
      </c>
      <c r="E219" s="866">
        <f>E222</f>
        <v>246000</v>
      </c>
      <c r="F219" s="592">
        <v>250000</v>
      </c>
      <c r="G219" s="592">
        <v>210000</v>
      </c>
      <c r="H219" s="641">
        <f>F219/C219</f>
        <v>1.0416666666666667</v>
      </c>
      <c r="I219" s="641">
        <f>G219/F219</f>
        <v>0.84</v>
      </c>
      <c r="J219" s="642">
        <f>G219/C219</f>
        <v>0.875</v>
      </c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</row>
    <row r="220" spans="1:49" ht="15" customHeight="1" x14ac:dyDescent="0.2">
      <c r="A220" s="301"/>
      <c r="B220" s="446" t="s">
        <v>330</v>
      </c>
      <c r="C220" s="509"/>
      <c r="D220" s="866"/>
      <c r="E220" s="866"/>
      <c r="F220" s="591"/>
      <c r="G220" s="591"/>
      <c r="H220" s="594"/>
      <c r="I220" s="594"/>
      <c r="J220" s="595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</row>
    <row r="221" spans="1:49" ht="12.75" customHeight="1" x14ac:dyDescent="0.2">
      <c r="A221" s="302" t="s">
        <v>110</v>
      </c>
      <c r="B221" s="453" t="s">
        <v>129</v>
      </c>
      <c r="C221" s="510"/>
      <c r="D221" s="867"/>
      <c r="E221" s="867"/>
      <c r="F221" s="606"/>
      <c r="G221" s="606"/>
      <c r="H221" s="607"/>
      <c r="I221" s="607"/>
      <c r="J221" s="60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</row>
    <row r="222" spans="1:49" ht="12.75" customHeight="1" x14ac:dyDescent="0.2">
      <c r="A222" s="277">
        <v>3</v>
      </c>
      <c r="B222" s="424" t="s">
        <v>68</v>
      </c>
      <c r="C222" s="511">
        <f t="shared" ref="C222:G223" si="62">C223</f>
        <v>240000</v>
      </c>
      <c r="D222" s="868">
        <f>D223</f>
        <v>6000</v>
      </c>
      <c r="E222" s="868">
        <f t="shared" ref="E222:E228" si="63">C222+D222</f>
        <v>246000</v>
      </c>
      <c r="F222" s="624">
        <f t="shared" si="62"/>
        <v>0</v>
      </c>
      <c r="G222" s="624">
        <f t="shared" si="62"/>
        <v>0</v>
      </c>
      <c r="H222" s="643">
        <f>F222/C222</f>
        <v>0</v>
      </c>
      <c r="I222" s="643" t="e">
        <f>G222/F222</f>
        <v>#DIV/0!</v>
      </c>
      <c r="J222" s="644">
        <f>G222/C222</f>
        <v>0</v>
      </c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</row>
    <row r="223" spans="1:49" ht="12.75" customHeight="1" x14ac:dyDescent="0.2">
      <c r="A223" s="270">
        <v>38</v>
      </c>
      <c r="B223" s="425" t="s">
        <v>38</v>
      </c>
      <c r="C223" s="512">
        <f t="shared" si="62"/>
        <v>240000</v>
      </c>
      <c r="D223" s="869">
        <f>D224</f>
        <v>6000</v>
      </c>
      <c r="E223" s="869">
        <f t="shared" si="63"/>
        <v>246000</v>
      </c>
      <c r="F223" s="625">
        <f t="shared" si="62"/>
        <v>0</v>
      </c>
      <c r="G223" s="625">
        <f t="shared" si="62"/>
        <v>0</v>
      </c>
      <c r="H223" s="645">
        <f>F223/C223</f>
        <v>0</v>
      </c>
      <c r="I223" s="645" t="e">
        <f>G223/F223</f>
        <v>#DIV/0!</v>
      </c>
      <c r="J223" s="646">
        <f>G223/C223</f>
        <v>0</v>
      </c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</row>
    <row r="224" spans="1:49" ht="12.75" customHeight="1" x14ac:dyDescent="0.2">
      <c r="A224" s="298">
        <v>381</v>
      </c>
      <c r="B224" s="430" t="s">
        <v>121</v>
      </c>
      <c r="C224" s="528">
        <f>C225+C226+C227</f>
        <v>240000</v>
      </c>
      <c r="D224" s="885">
        <f>D225+D226+D227</f>
        <v>6000</v>
      </c>
      <c r="E224" s="885">
        <f t="shared" si="63"/>
        <v>246000</v>
      </c>
      <c r="F224" s="614">
        <f>F225+F227</f>
        <v>0</v>
      </c>
      <c r="G224" s="614">
        <f>G225+G227</f>
        <v>0</v>
      </c>
      <c r="H224" s="615">
        <f>F224/C224</f>
        <v>0</v>
      </c>
      <c r="I224" s="615" t="e">
        <f>G224/F225</f>
        <v>#DIV/0!</v>
      </c>
      <c r="J224" s="616">
        <f>G224/C224</f>
        <v>0</v>
      </c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</row>
    <row r="225" spans="1:49" ht="12.75" customHeight="1" x14ac:dyDescent="0.2">
      <c r="A225" s="272">
        <v>381</v>
      </c>
      <c r="B225" s="427" t="s">
        <v>121</v>
      </c>
      <c r="C225" s="514">
        <v>210000</v>
      </c>
      <c r="D225" s="742">
        <v>-59000</v>
      </c>
      <c r="E225" s="742">
        <f t="shared" si="63"/>
        <v>151000</v>
      </c>
      <c r="F225" s="617"/>
      <c r="G225" s="617"/>
      <c r="H225" s="607"/>
      <c r="I225" s="607"/>
      <c r="J225" s="60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</row>
    <row r="226" spans="1:49" x14ac:dyDescent="0.2">
      <c r="A226" s="944">
        <v>381</v>
      </c>
      <c r="B226" s="427" t="s">
        <v>432</v>
      </c>
      <c r="C226" s="742">
        <v>30000</v>
      </c>
      <c r="D226" s="742">
        <v>30000</v>
      </c>
      <c r="E226" s="742">
        <f t="shared" si="63"/>
        <v>60000</v>
      </c>
      <c r="F226" s="735"/>
      <c r="G226" s="735"/>
      <c r="H226" s="736"/>
      <c r="I226" s="736"/>
      <c r="J226" s="943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</row>
    <row r="227" spans="1:49" x14ac:dyDescent="0.2">
      <c r="A227" s="272">
        <v>381</v>
      </c>
      <c r="B227" s="427" t="s">
        <v>469</v>
      </c>
      <c r="C227" s="514"/>
      <c r="D227" s="742">
        <v>35000</v>
      </c>
      <c r="E227" s="742">
        <f t="shared" si="63"/>
        <v>35000</v>
      </c>
      <c r="F227" s="617"/>
      <c r="G227" s="617"/>
      <c r="H227" s="607"/>
      <c r="I227" s="607"/>
      <c r="J227" s="60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</row>
    <row r="228" spans="1:49" x14ac:dyDescent="0.2">
      <c r="A228" s="300" t="s">
        <v>294</v>
      </c>
      <c r="B228" s="108" t="s">
        <v>211</v>
      </c>
      <c r="C228" s="509">
        <f>C231</f>
        <v>5000</v>
      </c>
      <c r="D228" s="866">
        <f>D231</f>
        <v>0</v>
      </c>
      <c r="E228" s="866">
        <f t="shared" si="63"/>
        <v>5000</v>
      </c>
      <c r="F228" s="592">
        <v>5000</v>
      </c>
      <c r="G228" s="592">
        <v>5000</v>
      </c>
      <c r="H228" s="641">
        <f>F228/C228</f>
        <v>1</v>
      </c>
      <c r="I228" s="641">
        <f>G228/F228</f>
        <v>1</v>
      </c>
      <c r="J228" s="642">
        <f>G228/C228</f>
        <v>1</v>
      </c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</row>
    <row r="229" spans="1:49" ht="15" customHeight="1" x14ac:dyDescent="0.2">
      <c r="A229" s="312"/>
      <c r="B229" s="384" t="s">
        <v>330</v>
      </c>
      <c r="C229" s="516"/>
      <c r="D229" s="871"/>
      <c r="E229" s="871"/>
      <c r="F229" s="591"/>
      <c r="G229" s="591"/>
      <c r="H229" s="594"/>
      <c r="I229" s="594"/>
      <c r="J229" s="595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</row>
    <row r="230" spans="1:49" ht="12.75" customHeight="1" x14ac:dyDescent="0.2">
      <c r="A230" s="313" t="s">
        <v>108</v>
      </c>
      <c r="B230" s="427" t="s">
        <v>129</v>
      </c>
      <c r="C230" s="536"/>
      <c r="D230" s="894"/>
      <c r="E230" s="894"/>
      <c r="F230" s="606"/>
      <c r="G230" s="606"/>
      <c r="H230" s="607"/>
      <c r="I230" s="607"/>
      <c r="J230" s="60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</row>
    <row r="231" spans="1:49" ht="12.75" customHeight="1" x14ac:dyDescent="0.2">
      <c r="A231" s="277">
        <v>3</v>
      </c>
      <c r="B231" s="424" t="s">
        <v>68</v>
      </c>
      <c r="C231" s="511">
        <f t="shared" ref="C231:G233" si="64">C232</f>
        <v>5000</v>
      </c>
      <c r="D231" s="868">
        <f t="shared" ref="D231:D233" si="65">D232</f>
        <v>0</v>
      </c>
      <c r="E231" s="868">
        <f>C231+D231</f>
        <v>5000</v>
      </c>
      <c r="F231" s="624">
        <f t="shared" si="64"/>
        <v>0</v>
      </c>
      <c r="G231" s="624">
        <f t="shared" si="64"/>
        <v>0</v>
      </c>
      <c r="H231" s="643">
        <f>F231/C231</f>
        <v>0</v>
      </c>
      <c r="I231" s="643" t="e">
        <f t="shared" ref="I231:I233" si="66">G231/F231</f>
        <v>#DIV/0!</v>
      </c>
      <c r="J231" s="644">
        <f>G231/C231</f>
        <v>0</v>
      </c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</row>
    <row r="232" spans="1:49" ht="12.75" customHeight="1" x14ac:dyDescent="0.2">
      <c r="A232" s="270">
        <v>38</v>
      </c>
      <c r="B232" s="425" t="s">
        <v>38</v>
      </c>
      <c r="C232" s="512">
        <f t="shared" si="64"/>
        <v>5000</v>
      </c>
      <c r="D232" s="869">
        <f t="shared" si="65"/>
        <v>0</v>
      </c>
      <c r="E232" s="869">
        <f>C232+D232</f>
        <v>5000</v>
      </c>
      <c r="F232" s="625">
        <f t="shared" si="64"/>
        <v>0</v>
      </c>
      <c r="G232" s="625">
        <f t="shared" si="64"/>
        <v>0</v>
      </c>
      <c r="H232" s="645">
        <f>F232/C232</f>
        <v>0</v>
      </c>
      <c r="I232" s="645" t="e">
        <f t="shared" si="66"/>
        <v>#DIV/0!</v>
      </c>
      <c r="J232" s="646">
        <f>G232/C232</f>
        <v>0</v>
      </c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</row>
    <row r="233" spans="1:49" ht="12.75" customHeight="1" x14ac:dyDescent="0.2">
      <c r="A233" s="298">
        <v>381</v>
      </c>
      <c r="B233" s="430" t="s">
        <v>121</v>
      </c>
      <c r="C233" s="528">
        <f t="shared" si="64"/>
        <v>5000</v>
      </c>
      <c r="D233" s="885">
        <f t="shared" si="65"/>
        <v>0</v>
      </c>
      <c r="E233" s="885">
        <f>C233+D233</f>
        <v>5000</v>
      </c>
      <c r="F233" s="614">
        <f t="shared" si="64"/>
        <v>0</v>
      </c>
      <c r="G233" s="614">
        <f t="shared" si="64"/>
        <v>0</v>
      </c>
      <c r="H233" s="615">
        <f>F233/C233</f>
        <v>0</v>
      </c>
      <c r="I233" s="615" t="e">
        <f t="shared" si="66"/>
        <v>#DIV/0!</v>
      </c>
      <c r="J233" s="616">
        <f>G233/C233</f>
        <v>0</v>
      </c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</row>
    <row r="234" spans="1:49" ht="12.75" customHeight="1" x14ac:dyDescent="0.2">
      <c r="A234" s="272">
        <v>381</v>
      </c>
      <c r="B234" s="427" t="s">
        <v>121</v>
      </c>
      <c r="C234" s="537">
        <v>5000</v>
      </c>
      <c r="D234" s="895"/>
      <c r="E234" s="895">
        <f>C234+D234</f>
        <v>5000</v>
      </c>
      <c r="F234" s="617"/>
      <c r="G234" s="617"/>
      <c r="H234" s="607"/>
      <c r="I234" s="607"/>
      <c r="J234" s="60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</row>
    <row r="235" spans="1:49" ht="15" customHeight="1" x14ac:dyDescent="0.2">
      <c r="A235" s="300" t="s">
        <v>295</v>
      </c>
      <c r="B235" s="452" t="s">
        <v>212</v>
      </c>
      <c r="C235" s="509">
        <f>C238</f>
        <v>5000</v>
      </c>
      <c r="D235" s="866">
        <f>D238</f>
        <v>0</v>
      </c>
      <c r="E235" s="866">
        <f>C235+D235</f>
        <v>5000</v>
      </c>
      <c r="F235" s="592">
        <v>5000</v>
      </c>
      <c r="G235" s="592">
        <v>5000</v>
      </c>
      <c r="H235" s="641">
        <f>F235/C235</f>
        <v>1</v>
      </c>
      <c r="I235" s="641">
        <f>G235/F235</f>
        <v>1</v>
      </c>
      <c r="J235" s="642">
        <f>G235/C235</f>
        <v>1</v>
      </c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</row>
    <row r="236" spans="1:49" ht="15" customHeight="1" x14ac:dyDescent="0.2">
      <c r="A236" s="301"/>
      <c r="B236" s="384" t="s">
        <v>330</v>
      </c>
      <c r="C236" s="509"/>
      <c r="D236" s="866"/>
      <c r="E236" s="866"/>
      <c r="F236" s="591"/>
      <c r="G236" s="591"/>
      <c r="H236" s="594"/>
      <c r="I236" s="594"/>
      <c r="J236" s="595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</row>
    <row r="237" spans="1:49" ht="12.75" customHeight="1" x14ac:dyDescent="0.2">
      <c r="A237" s="313" t="s">
        <v>108</v>
      </c>
      <c r="B237" s="427" t="s">
        <v>129</v>
      </c>
      <c r="C237" s="536"/>
      <c r="D237" s="894"/>
      <c r="E237" s="894"/>
      <c r="F237" s="606"/>
      <c r="G237" s="606"/>
      <c r="H237" s="607"/>
      <c r="I237" s="607"/>
      <c r="J237" s="60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</row>
    <row r="238" spans="1:49" ht="12.75" customHeight="1" x14ac:dyDescent="0.2">
      <c r="A238" s="277">
        <v>3</v>
      </c>
      <c r="B238" s="424" t="s">
        <v>68</v>
      </c>
      <c r="C238" s="511">
        <f t="shared" ref="C238:G240" si="67">C239</f>
        <v>5000</v>
      </c>
      <c r="D238" s="868">
        <f t="shared" ref="D238:D240" si="68">D239</f>
        <v>0</v>
      </c>
      <c r="E238" s="868">
        <f>C238+D238</f>
        <v>5000</v>
      </c>
      <c r="F238" s="624">
        <f t="shared" si="67"/>
        <v>0</v>
      </c>
      <c r="G238" s="624">
        <f t="shared" si="67"/>
        <v>0</v>
      </c>
      <c r="H238" s="643">
        <f>F238/C238</f>
        <v>0</v>
      </c>
      <c r="I238" s="643" t="e">
        <f t="shared" ref="I238:I240" si="69">G238/F238</f>
        <v>#DIV/0!</v>
      </c>
      <c r="J238" s="644">
        <f>G238/C238</f>
        <v>0</v>
      </c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</row>
    <row r="239" spans="1:49" ht="12.75" customHeight="1" x14ac:dyDescent="0.2">
      <c r="A239" s="270">
        <v>38</v>
      </c>
      <c r="B239" s="425" t="s">
        <v>38</v>
      </c>
      <c r="C239" s="512">
        <f t="shared" si="67"/>
        <v>5000</v>
      </c>
      <c r="D239" s="869">
        <f t="shared" si="68"/>
        <v>0</v>
      </c>
      <c r="E239" s="869">
        <f>C239+D239</f>
        <v>5000</v>
      </c>
      <c r="F239" s="625">
        <f t="shared" si="67"/>
        <v>0</v>
      </c>
      <c r="G239" s="625">
        <f t="shared" si="67"/>
        <v>0</v>
      </c>
      <c r="H239" s="645">
        <f>F239/C239</f>
        <v>0</v>
      </c>
      <c r="I239" s="645" t="e">
        <f t="shared" si="69"/>
        <v>#DIV/0!</v>
      </c>
      <c r="J239" s="646">
        <f>G239/C239</f>
        <v>0</v>
      </c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</row>
    <row r="240" spans="1:49" ht="12.75" customHeight="1" x14ac:dyDescent="0.2">
      <c r="A240" s="298">
        <v>381</v>
      </c>
      <c r="B240" s="430" t="s">
        <v>121</v>
      </c>
      <c r="C240" s="528">
        <f t="shared" si="67"/>
        <v>5000</v>
      </c>
      <c r="D240" s="885">
        <f t="shared" si="68"/>
        <v>0</v>
      </c>
      <c r="E240" s="885">
        <f>C240+D240</f>
        <v>5000</v>
      </c>
      <c r="F240" s="614">
        <f t="shared" si="67"/>
        <v>0</v>
      </c>
      <c r="G240" s="614">
        <f t="shared" si="67"/>
        <v>0</v>
      </c>
      <c r="H240" s="615">
        <f>F240/C240</f>
        <v>0</v>
      </c>
      <c r="I240" s="615" t="e">
        <f t="shared" si="69"/>
        <v>#DIV/0!</v>
      </c>
      <c r="J240" s="616">
        <f>G240/C240</f>
        <v>0</v>
      </c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</row>
    <row r="241" spans="1:49" ht="12.75" customHeight="1" x14ac:dyDescent="0.2">
      <c r="A241" s="272">
        <v>381</v>
      </c>
      <c r="B241" s="427" t="s">
        <v>121</v>
      </c>
      <c r="C241" s="537">
        <v>5000</v>
      </c>
      <c r="D241" s="895"/>
      <c r="E241" s="895">
        <f>C241+D241</f>
        <v>5000</v>
      </c>
      <c r="F241" s="617"/>
      <c r="G241" s="617"/>
      <c r="H241" s="607"/>
      <c r="I241" s="607"/>
      <c r="J241" s="60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</row>
    <row r="242" spans="1:49" ht="15" customHeight="1" x14ac:dyDescent="0.2">
      <c r="A242" s="966" t="s">
        <v>72</v>
      </c>
      <c r="B242" s="967"/>
      <c r="C242" s="538"/>
      <c r="D242" s="896"/>
      <c r="E242" s="896"/>
      <c r="F242" s="629"/>
      <c r="G242" s="629"/>
      <c r="H242" s="630"/>
      <c r="I242" s="630"/>
      <c r="J242" s="631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</row>
    <row r="243" spans="1:49" ht="15" customHeight="1" x14ac:dyDescent="0.2">
      <c r="A243" s="970" t="s">
        <v>361</v>
      </c>
      <c r="B243" s="971"/>
      <c r="C243" s="534">
        <f>C244+C251+C258+C265+C272+C279+C286+C293+C300</f>
        <v>1885000</v>
      </c>
      <c r="D243" s="892">
        <f>D244+D251+D258+D265+D272+D279+D286+D293+D300</f>
        <v>200000</v>
      </c>
      <c r="E243" s="892">
        <f>C243+D243</f>
        <v>2085000</v>
      </c>
      <c r="F243" s="590">
        <f>F244+F251+F258+F265+F272+F279+F286+F293</f>
        <v>685000</v>
      </c>
      <c r="G243" s="590">
        <f>G244+G251+G258+G265+G272+G279+G286+G293</f>
        <v>725000</v>
      </c>
      <c r="H243" s="647">
        <f>F243/C243</f>
        <v>0.36339522546419101</v>
      </c>
      <c r="I243" s="647">
        <f>G243/F243</f>
        <v>1.0583941605839415</v>
      </c>
      <c r="J243" s="648">
        <f>G243/C243</f>
        <v>0.38461538461538464</v>
      </c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</row>
    <row r="244" spans="1:49" ht="12.75" customHeight="1" x14ac:dyDescent="0.2">
      <c r="A244" s="314" t="s">
        <v>296</v>
      </c>
      <c r="B244" s="454" t="s">
        <v>134</v>
      </c>
      <c r="C244" s="539">
        <f>C247</f>
        <v>250000</v>
      </c>
      <c r="D244" s="897">
        <f>D247</f>
        <v>0</v>
      </c>
      <c r="E244" s="897">
        <f>C244+D244</f>
        <v>250000</v>
      </c>
      <c r="F244" s="592">
        <v>200000</v>
      </c>
      <c r="G244" s="592">
        <v>200000</v>
      </c>
      <c r="H244" s="641">
        <f>F244/C244</f>
        <v>0.8</v>
      </c>
      <c r="I244" s="641">
        <f>G244/F244</f>
        <v>1</v>
      </c>
      <c r="J244" s="642">
        <f>G244/C244</f>
        <v>0.8</v>
      </c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</row>
    <row r="245" spans="1:49" ht="12.75" customHeight="1" x14ac:dyDescent="0.2">
      <c r="A245" s="315"/>
      <c r="B245" s="455" t="s">
        <v>327</v>
      </c>
      <c r="C245" s="539"/>
      <c r="D245" s="897"/>
      <c r="E245" s="897"/>
      <c r="F245" s="591"/>
      <c r="G245" s="591"/>
      <c r="H245" s="594"/>
      <c r="I245" s="594"/>
      <c r="J245" s="595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</row>
    <row r="246" spans="1:49" ht="12.75" customHeight="1" x14ac:dyDescent="0.2">
      <c r="A246" s="316" t="s">
        <v>102</v>
      </c>
      <c r="B246" s="456" t="s">
        <v>129</v>
      </c>
      <c r="C246" s="540"/>
      <c r="D246" s="898"/>
      <c r="E246" s="898"/>
      <c r="F246" s="606"/>
      <c r="G246" s="606"/>
      <c r="H246" s="607"/>
      <c r="I246" s="607"/>
      <c r="J246" s="632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</row>
    <row r="247" spans="1:49" ht="12.75" customHeight="1" x14ac:dyDescent="0.2">
      <c r="A247" s="277">
        <v>3</v>
      </c>
      <c r="B247" s="424" t="s">
        <v>68</v>
      </c>
      <c r="C247" s="527">
        <f t="shared" ref="C247:G249" si="70">C248</f>
        <v>250000</v>
      </c>
      <c r="D247" s="884">
        <f t="shared" ref="D247:D249" si="71">D248</f>
        <v>0</v>
      </c>
      <c r="E247" s="884">
        <f>C247+D247</f>
        <v>250000</v>
      </c>
      <c r="F247" s="624">
        <f t="shared" si="70"/>
        <v>0</v>
      </c>
      <c r="G247" s="624"/>
      <c r="H247" s="643">
        <f>F247/C247</f>
        <v>0</v>
      </c>
      <c r="I247" s="643" t="e">
        <f t="shared" ref="I247:I249" si="72">G247/F247</f>
        <v>#DIV/0!</v>
      </c>
      <c r="J247" s="644">
        <f>G247/C247</f>
        <v>0</v>
      </c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</row>
    <row r="248" spans="1:49" ht="12.75" customHeight="1" x14ac:dyDescent="0.2">
      <c r="A248" s="270">
        <v>32</v>
      </c>
      <c r="B248" s="425" t="s">
        <v>30</v>
      </c>
      <c r="C248" s="541">
        <f t="shared" si="70"/>
        <v>250000</v>
      </c>
      <c r="D248" s="899">
        <f t="shared" si="71"/>
        <v>0</v>
      </c>
      <c r="E248" s="899">
        <f>C248+D248</f>
        <v>250000</v>
      </c>
      <c r="F248" s="625">
        <f t="shared" si="70"/>
        <v>0</v>
      </c>
      <c r="G248" s="625">
        <f>G249</f>
        <v>0</v>
      </c>
      <c r="H248" s="645">
        <f>F248/C248</f>
        <v>0</v>
      </c>
      <c r="I248" s="645" t="e">
        <f t="shared" si="72"/>
        <v>#DIV/0!</v>
      </c>
      <c r="J248" s="646">
        <f>G248/C248</f>
        <v>0</v>
      </c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</row>
    <row r="249" spans="1:49" x14ac:dyDescent="0.2">
      <c r="A249" s="303">
        <v>323</v>
      </c>
      <c r="B249" s="447" t="s">
        <v>33</v>
      </c>
      <c r="C249" s="542">
        <f t="shared" si="70"/>
        <v>250000</v>
      </c>
      <c r="D249" s="900">
        <f t="shared" si="71"/>
        <v>0</v>
      </c>
      <c r="E249" s="900">
        <f>C249+D249</f>
        <v>250000</v>
      </c>
      <c r="F249" s="614">
        <f t="shared" si="70"/>
        <v>0</v>
      </c>
      <c r="G249" s="614">
        <f t="shared" si="70"/>
        <v>0</v>
      </c>
      <c r="H249" s="615">
        <f>F249/C249</f>
        <v>0</v>
      </c>
      <c r="I249" s="615" t="e">
        <f t="shared" si="72"/>
        <v>#DIV/0!</v>
      </c>
      <c r="J249" s="616">
        <f>G249/C249</f>
        <v>0</v>
      </c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</row>
    <row r="250" spans="1:49" x14ac:dyDescent="0.2">
      <c r="A250" s="304">
        <v>323</v>
      </c>
      <c r="B250" s="448" t="s">
        <v>33</v>
      </c>
      <c r="C250" s="543">
        <v>250000</v>
      </c>
      <c r="D250" s="901"/>
      <c r="E250" s="901">
        <f>C250+D250</f>
        <v>250000</v>
      </c>
      <c r="F250" s="617"/>
      <c r="G250" s="617"/>
      <c r="H250" s="607"/>
      <c r="I250" s="607"/>
      <c r="J250" s="60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</row>
    <row r="251" spans="1:49" ht="12.75" customHeight="1" x14ac:dyDescent="0.2">
      <c r="A251" s="317" t="s">
        <v>297</v>
      </c>
      <c r="B251" s="457" t="s">
        <v>213</v>
      </c>
      <c r="C251" s="539">
        <f>C254</f>
        <v>200000</v>
      </c>
      <c r="D251" s="897">
        <f>D254</f>
        <v>0</v>
      </c>
      <c r="E251" s="897">
        <f>C251+D251</f>
        <v>200000</v>
      </c>
      <c r="F251" s="592">
        <v>200000</v>
      </c>
      <c r="G251" s="592">
        <v>200000</v>
      </c>
      <c r="H251" s="641">
        <f>F251/C251</f>
        <v>1</v>
      </c>
      <c r="I251" s="641">
        <f>G251/F251</f>
        <v>1</v>
      </c>
      <c r="J251" s="642">
        <f>G251/C251</f>
        <v>1</v>
      </c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</row>
    <row r="252" spans="1:49" ht="12.75" customHeight="1" x14ac:dyDescent="0.2">
      <c r="A252" s="315"/>
      <c r="B252" s="458" t="s">
        <v>327</v>
      </c>
      <c r="C252" s="539"/>
      <c r="D252" s="897"/>
      <c r="E252" s="897"/>
      <c r="F252" s="591"/>
      <c r="G252" s="591"/>
      <c r="H252" s="594"/>
      <c r="I252" s="594"/>
      <c r="J252" s="595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</row>
    <row r="253" spans="1:49" ht="12.75" customHeight="1" x14ac:dyDescent="0.2">
      <c r="A253" s="318" t="s">
        <v>103</v>
      </c>
      <c r="B253" s="459" t="s">
        <v>129</v>
      </c>
      <c r="C253" s="544"/>
      <c r="D253" s="902"/>
      <c r="E253" s="902"/>
      <c r="F253" s="606"/>
      <c r="G253" s="606"/>
      <c r="H253" s="607"/>
      <c r="I253" s="607"/>
      <c r="J253" s="60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</row>
    <row r="254" spans="1:49" ht="12.75" customHeight="1" x14ac:dyDescent="0.2">
      <c r="A254" s="277">
        <v>3</v>
      </c>
      <c r="B254" s="424" t="s">
        <v>68</v>
      </c>
      <c r="C254" s="527">
        <f t="shared" ref="C254:G256" si="73">C255</f>
        <v>200000</v>
      </c>
      <c r="D254" s="884">
        <f t="shared" ref="D254:D256" si="74">D255</f>
        <v>0</v>
      </c>
      <c r="E254" s="884">
        <f>C254+D254</f>
        <v>200000</v>
      </c>
      <c r="F254" s="624">
        <f t="shared" si="73"/>
        <v>0</v>
      </c>
      <c r="G254" s="624">
        <f t="shared" si="73"/>
        <v>0</v>
      </c>
      <c r="H254" s="643">
        <f>F254/C254</f>
        <v>0</v>
      </c>
      <c r="I254" s="643" t="e">
        <f t="shared" ref="I254:I256" si="75">G254/F254</f>
        <v>#DIV/0!</v>
      </c>
      <c r="J254" s="644">
        <f>G254/C254</f>
        <v>0</v>
      </c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</row>
    <row r="255" spans="1:49" ht="12.75" customHeight="1" x14ac:dyDescent="0.2">
      <c r="A255" s="270">
        <v>32</v>
      </c>
      <c r="B255" s="425" t="s">
        <v>30</v>
      </c>
      <c r="C255" s="541">
        <f t="shared" si="73"/>
        <v>200000</v>
      </c>
      <c r="D255" s="899">
        <f t="shared" si="74"/>
        <v>0</v>
      </c>
      <c r="E255" s="899">
        <f>C255+D255</f>
        <v>200000</v>
      </c>
      <c r="F255" s="625">
        <f t="shared" si="73"/>
        <v>0</v>
      </c>
      <c r="G255" s="625">
        <f t="shared" si="73"/>
        <v>0</v>
      </c>
      <c r="H255" s="645">
        <f>F255/C255</f>
        <v>0</v>
      </c>
      <c r="I255" s="645" t="e">
        <f t="shared" si="75"/>
        <v>#DIV/0!</v>
      </c>
      <c r="J255" s="646">
        <f>G255/C255</f>
        <v>0</v>
      </c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</row>
    <row r="256" spans="1:49" x14ac:dyDescent="0.2">
      <c r="A256" s="303">
        <v>323</v>
      </c>
      <c r="B256" s="447" t="s">
        <v>33</v>
      </c>
      <c r="C256" s="542">
        <f t="shared" si="73"/>
        <v>200000</v>
      </c>
      <c r="D256" s="900">
        <f t="shared" si="74"/>
        <v>0</v>
      </c>
      <c r="E256" s="900">
        <f>C256+D256</f>
        <v>200000</v>
      </c>
      <c r="F256" s="614">
        <f t="shared" si="73"/>
        <v>0</v>
      </c>
      <c r="G256" s="614">
        <f t="shared" si="73"/>
        <v>0</v>
      </c>
      <c r="H256" s="615">
        <f>F256/C256</f>
        <v>0</v>
      </c>
      <c r="I256" s="615" t="e">
        <f t="shared" si="75"/>
        <v>#DIV/0!</v>
      </c>
      <c r="J256" s="616">
        <f>G256/C256</f>
        <v>0</v>
      </c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</row>
    <row r="257" spans="1:49" x14ac:dyDescent="0.2">
      <c r="A257" s="304">
        <v>323</v>
      </c>
      <c r="B257" s="448" t="s">
        <v>33</v>
      </c>
      <c r="C257" s="543">
        <v>200000</v>
      </c>
      <c r="D257" s="901"/>
      <c r="E257" s="901">
        <f>C257+D257</f>
        <v>200000</v>
      </c>
      <c r="F257" s="617"/>
      <c r="G257" s="617"/>
      <c r="H257" s="607"/>
      <c r="I257" s="607"/>
      <c r="J257" s="60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</row>
    <row r="258" spans="1:49" ht="12.75" customHeight="1" x14ac:dyDescent="0.2">
      <c r="A258" s="317" t="s">
        <v>298</v>
      </c>
      <c r="B258" s="457" t="s">
        <v>214</v>
      </c>
      <c r="C258" s="539">
        <f>C261</f>
        <v>200000</v>
      </c>
      <c r="D258" s="897">
        <f>D261</f>
        <v>0</v>
      </c>
      <c r="E258" s="897">
        <f>C258+D258</f>
        <v>200000</v>
      </c>
      <c r="F258" s="592">
        <v>220000</v>
      </c>
      <c r="G258" s="592">
        <v>220000</v>
      </c>
      <c r="H258" s="641">
        <f>F258/C258</f>
        <v>1.1000000000000001</v>
      </c>
      <c r="I258" s="641">
        <f>G258/F258</f>
        <v>1</v>
      </c>
      <c r="J258" s="642">
        <f>G258/C258</f>
        <v>1.1000000000000001</v>
      </c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</row>
    <row r="259" spans="1:49" ht="12.75" customHeight="1" x14ac:dyDescent="0.2">
      <c r="A259" s="315" t="s">
        <v>105</v>
      </c>
      <c r="B259" s="458" t="s">
        <v>327</v>
      </c>
      <c r="C259" s="539"/>
      <c r="D259" s="897"/>
      <c r="E259" s="897"/>
      <c r="F259" s="591"/>
      <c r="G259" s="591"/>
      <c r="H259" s="594"/>
      <c r="I259" s="594"/>
      <c r="J259" s="595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</row>
    <row r="260" spans="1:49" ht="12.75" customHeight="1" x14ac:dyDescent="0.2">
      <c r="A260" s="318" t="s">
        <v>103</v>
      </c>
      <c r="B260" s="459" t="s">
        <v>129</v>
      </c>
      <c r="C260" s="540"/>
      <c r="D260" s="898"/>
      <c r="E260" s="898"/>
      <c r="F260" s="606"/>
      <c r="G260" s="606"/>
      <c r="H260" s="607"/>
      <c r="I260" s="607"/>
      <c r="J260" s="60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</row>
    <row r="261" spans="1:49" ht="12.75" customHeight="1" x14ac:dyDescent="0.2">
      <c r="A261" s="277">
        <v>3</v>
      </c>
      <c r="B261" s="424" t="s">
        <v>68</v>
      </c>
      <c r="C261" s="527">
        <f t="shared" ref="C261:G263" si="76">C262</f>
        <v>200000</v>
      </c>
      <c r="D261" s="884">
        <f t="shared" ref="D261:D263" si="77">D262</f>
        <v>0</v>
      </c>
      <c r="E261" s="884">
        <f>C261+D261</f>
        <v>200000</v>
      </c>
      <c r="F261" s="624">
        <f t="shared" si="76"/>
        <v>0</v>
      </c>
      <c r="G261" s="624">
        <f t="shared" si="76"/>
        <v>0</v>
      </c>
      <c r="H261" s="643">
        <f>F261/C261</f>
        <v>0</v>
      </c>
      <c r="I261" s="643" t="e">
        <f t="shared" ref="I261:I263" si="78">G261/F261</f>
        <v>#DIV/0!</v>
      </c>
      <c r="J261" s="644">
        <f>G261/C261</f>
        <v>0</v>
      </c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</row>
    <row r="262" spans="1:49" ht="12.75" customHeight="1" x14ac:dyDescent="0.2">
      <c r="A262" s="270">
        <v>32</v>
      </c>
      <c r="B262" s="425" t="s">
        <v>30</v>
      </c>
      <c r="C262" s="541">
        <f t="shared" si="76"/>
        <v>200000</v>
      </c>
      <c r="D262" s="899">
        <f t="shared" si="77"/>
        <v>0</v>
      </c>
      <c r="E262" s="899">
        <f>C262+D262</f>
        <v>200000</v>
      </c>
      <c r="F262" s="625">
        <f t="shared" si="76"/>
        <v>0</v>
      </c>
      <c r="G262" s="625">
        <f t="shared" si="76"/>
        <v>0</v>
      </c>
      <c r="H262" s="645">
        <f>F262/C262</f>
        <v>0</v>
      </c>
      <c r="I262" s="645" t="e">
        <f t="shared" si="78"/>
        <v>#DIV/0!</v>
      </c>
      <c r="J262" s="646">
        <f>G262/C262</f>
        <v>0</v>
      </c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</row>
    <row r="263" spans="1:49" x14ac:dyDescent="0.2">
      <c r="A263" s="303">
        <v>323</v>
      </c>
      <c r="B263" s="447" t="s">
        <v>33</v>
      </c>
      <c r="C263" s="542">
        <f t="shared" si="76"/>
        <v>200000</v>
      </c>
      <c r="D263" s="900">
        <f t="shared" si="77"/>
        <v>0</v>
      </c>
      <c r="E263" s="900">
        <f>C263+D263</f>
        <v>200000</v>
      </c>
      <c r="F263" s="614">
        <f t="shared" si="76"/>
        <v>0</v>
      </c>
      <c r="G263" s="614">
        <f t="shared" si="76"/>
        <v>0</v>
      </c>
      <c r="H263" s="615">
        <f>F263/C263</f>
        <v>0</v>
      </c>
      <c r="I263" s="615" t="e">
        <f t="shared" si="78"/>
        <v>#DIV/0!</v>
      </c>
      <c r="J263" s="616">
        <f>G263/C263</f>
        <v>0</v>
      </c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</row>
    <row r="264" spans="1:49" x14ac:dyDescent="0.2">
      <c r="A264" s="304">
        <v>323</v>
      </c>
      <c r="B264" s="448" t="s">
        <v>33</v>
      </c>
      <c r="C264" s="543">
        <v>200000</v>
      </c>
      <c r="D264" s="901"/>
      <c r="E264" s="901">
        <f>C264+D264</f>
        <v>200000</v>
      </c>
      <c r="F264" s="617"/>
      <c r="G264" s="617"/>
      <c r="H264" s="607"/>
      <c r="I264" s="607"/>
      <c r="J264" s="60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</row>
    <row r="265" spans="1:49" ht="12.75" customHeight="1" x14ac:dyDescent="0.2">
      <c r="A265" s="317" t="s">
        <v>382</v>
      </c>
      <c r="B265" s="457" t="s">
        <v>369</v>
      </c>
      <c r="C265" s="539">
        <f>C268</f>
        <v>150000</v>
      </c>
      <c r="D265" s="897">
        <f>D268</f>
        <v>0</v>
      </c>
      <c r="E265" s="897">
        <f>C265+D265</f>
        <v>150000</v>
      </c>
      <c r="F265" s="592">
        <f>F268</f>
        <v>0</v>
      </c>
      <c r="G265" s="592">
        <v>25000</v>
      </c>
      <c r="H265" s="641">
        <f>F265/C265</f>
        <v>0</v>
      </c>
      <c r="I265" s="641" t="e">
        <f>G265/F265</f>
        <v>#DIV/0!</v>
      </c>
      <c r="J265" s="642">
        <f>G265/C265</f>
        <v>0.16666666666666666</v>
      </c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</row>
    <row r="266" spans="1:49" ht="12.75" customHeight="1" x14ac:dyDescent="0.2">
      <c r="A266" s="315" t="s">
        <v>105</v>
      </c>
      <c r="B266" s="458" t="s">
        <v>327</v>
      </c>
      <c r="C266" s="539"/>
      <c r="D266" s="897"/>
      <c r="E266" s="897"/>
      <c r="F266" s="591"/>
      <c r="G266" s="591"/>
      <c r="H266" s="594"/>
      <c r="I266" s="594"/>
      <c r="J266" s="595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</row>
    <row r="267" spans="1:49" ht="12.75" customHeight="1" x14ac:dyDescent="0.2">
      <c r="A267" s="318" t="s">
        <v>103</v>
      </c>
      <c r="B267" s="459" t="s">
        <v>129</v>
      </c>
      <c r="C267" s="540"/>
      <c r="D267" s="898"/>
      <c r="E267" s="898"/>
      <c r="F267" s="606"/>
      <c r="G267" s="606"/>
      <c r="H267" s="607"/>
      <c r="I267" s="607"/>
      <c r="J267" s="60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</row>
    <row r="268" spans="1:49" ht="12.75" customHeight="1" x14ac:dyDescent="0.2">
      <c r="A268" s="277">
        <v>3</v>
      </c>
      <c r="B268" s="424" t="s">
        <v>68</v>
      </c>
      <c r="C268" s="527">
        <f t="shared" ref="C268:G270" si="79">C269</f>
        <v>150000</v>
      </c>
      <c r="D268" s="884">
        <f t="shared" ref="D268:D270" si="80">D269</f>
        <v>0</v>
      </c>
      <c r="E268" s="884">
        <f>C268+D268</f>
        <v>150000</v>
      </c>
      <c r="F268" s="624">
        <f t="shared" si="79"/>
        <v>0</v>
      </c>
      <c r="G268" s="624">
        <f t="shared" si="79"/>
        <v>0</v>
      </c>
      <c r="H268" s="643">
        <f>F268/C268</f>
        <v>0</v>
      </c>
      <c r="I268" s="643" t="e">
        <f>G268/F268</f>
        <v>#DIV/0!</v>
      </c>
      <c r="J268" s="644">
        <f>G268/C268</f>
        <v>0</v>
      </c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</row>
    <row r="269" spans="1:49" ht="12.75" customHeight="1" x14ac:dyDescent="0.2">
      <c r="A269" s="270">
        <v>32</v>
      </c>
      <c r="B269" s="425" t="s">
        <v>30</v>
      </c>
      <c r="C269" s="541">
        <f t="shared" si="79"/>
        <v>150000</v>
      </c>
      <c r="D269" s="899">
        <f t="shared" si="80"/>
        <v>0</v>
      </c>
      <c r="E269" s="899">
        <f>C269+D269</f>
        <v>150000</v>
      </c>
      <c r="F269" s="625">
        <f t="shared" si="79"/>
        <v>0</v>
      </c>
      <c r="G269" s="625">
        <f t="shared" si="79"/>
        <v>0</v>
      </c>
      <c r="H269" s="645">
        <f>F269/C269</f>
        <v>0</v>
      </c>
      <c r="I269" s="645" t="e">
        <f>G269/F270</f>
        <v>#DIV/0!</v>
      </c>
      <c r="J269" s="646">
        <f>G269/C269</f>
        <v>0</v>
      </c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</row>
    <row r="270" spans="1:49" x14ac:dyDescent="0.2">
      <c r="A270" s="303">
        <v>323</v>
      </c>
      <c r="B270" s="447" t="s">
        <v>33</v>
      </c>
      <c r="C270" s="542">
        <f t="shared" si="79"/>
        <v>150000</v>
      </c>
      <c r="D270" s="900">
        <f t="shared" si="80"/>
        <v>0</v>
      </c>
      <c r="E270" s="900">
        <f>C270+D270</f>
        <v>150000</v>
      </c>
      <c r="F270" s="614">
        <f t="shared" si="79"/>
        <v>0</v>
      </c>
      <c r="G270" s="614">
        <f t="shared" si="79"/>
        <v>0</v>
      </c>
      <c r="H270" s="615">
        <f>F270/C270</f>
        <v>0</v>
      </c>
      <c r="I270" s="615" t="e">
        <f>G270/F270</f>
        <v>#DIV/0!</v>
      </c>
      <c r="J270" s="616">
        <f>G270/C270</f>
        <v>0</v>
      </c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</row>
    <row r="271" spans="1:49" x14ac:dyDescent="0.2">
      <c r="A271" s="304">
        <v>323</v>
      </c>
      <c r="B271" s="448" t="s">
        <v>33</v>
      </c>
      <c r="C271" s="543">
        <v>150000</v>
      </c>
      <c r="D271" s="901"/>
      <c r="E271" s="901">
        <f>C271+D271</f>
        <v>150000</v>
      </c>
      <c r="F271" s="617">
        <v>0</v>
      </c>
      <c r="G271" s="617">
        <v>0</v>
      </c>
      <c r="H271" s="607"/>
      <c r="I271" s="607"/>
      <c r="J271" s="60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</row>
    <row r="272" spans="1:49" ht="12.75" customHeight="1" x14ac:dyDescent="0.2">
      <c r="A272" s="317" t="s">
        <v>417</v>
      </c>
      <c r="B272" s="457" t="s">
        <v>416</v>
      </c>
      <c r="C272" s="539">
        <f>C275</f>
        <v>1000000</v>
      </c>
      <c r="D272" s="897">
        <f>D275</f>
        <v>0</v>
      </c>
      <c r="E272" s="897">
        <f>C272+D272</f>
        <v>1000000</v>
      </c>
      <c r="F272" s="592">
        <f>F275</f>
        <v>0</v>
      </c>
      <c r="G272" s="592">
        <f>G275</f>
        <v>0</v>
      </c>
      <c r="H272" s="641">
        <f>F272/C272</f>
        <v>0</v>
      </c>
      <c r="I272" s="641" t="e">
        <f>G272/F272</f>
        <v>#DIV/0!</v>
      </c>
      <c r="J272" s="642">
        <f>G272/C272</f>
        <v>0</v>
      </c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</row>
    <row r="273" spans="1:49" ht="12.75" customHeight="1" x14ac:dyDescent="0.2">
      <c r="A273" s="315" t="s">
        <v>105</v>
      </c>
      <c r="B273" s="458" t="s">
        <v>327</v>
      </c>
      <c r="C273" s="539"/>
      <c r="D273" s="897"/>
      <c r="E273" s="897"/>
      <c r="F273" s="591"/>
      <c r="G273" s="591"/>
      <c r="H273" s="594"/>
      <c r="I273" s="594"/>
      <c r="J273" s="595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</row>
    <row r="274" spans="1:49" ht="12.75" customHeight="1" x14ac:dyDescent="0.2">
      <c r="A274" s="318" t="s">
        <v>103</v>
      </c>
      <c r="B274" s="459" t="s">
        <v>129</v>
      </c>
      <c r="C274" s="540"/>
      <c r="D274" s="898"/>
      <c r="E274" s="898"/>
      <c r="F274" s="606"/>
      <c r="G274" s="606"/>
      <c r="H274" s="607"/>
      <c r="I274" s="607"/>
      <c r="J274" s="60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</row>
    <row r="275" spans="1:49" ht="12.75" customHeight="1" x14ac:dyDescent="0.2">
      <c r="A275" s="277">
        <v>4</v>
      </c>
      <c r="B275" s="424" t="s">
        <v>68</v>
      </c>
      <c r="C275" s="527">
        <f t="shared" ref="C275:G277" si="81">C276</f>
        <v>1000000</v>
      </c>
      <c r="D275" s="884">
        <f t="shared" ref="D275:D277" si="82">D276</f>
        <v>0</v>
      </c>
      <c r="E275" s="884">
        <f>C275+D275</f>
        <v>1000000</v>
      </c>
      <c r="F275" s="624">
        <f t="shared" si="81"/>
        <v>0</v>
      </c>
      <c r="G275" s="624">
        <f t="shared" si="81"/>
        <v>0</v>
      </c>
      <c r="H275" s="643">
        <f>F275/C275</f>
        <v>0</v>
      </c>
      <c r="I275" s="643" t="e">
        <f>G275/F275</f>
        <v>#DIV/0!</v>
      </c>
      <c r="J275" s="644">
        <f>G275/C275</f>
        <v>0</v>
      </c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</row>
    <row r="276" spans="1:49" ht="12.75" customHeight="1" x14ac:dyDescent="0.2">
      <c r="A276" s="270">
        <v>42</v>
      </c>
      <c r="B276" s="425" t="s">
        <v>30</v>
      </c>
      <c r="C276" s="541">
        <f t="shared" si="81"/>
        <v>1000000</v>
      </c>
      <c r="D276" s="899">
        <f t="shared" si="82"/>
        <v>0</v>
      </c>
      <c r="E276" s="899">
        <f>C276+D276</f>
        <v>1000000</v>
      </c>
      <c r="F276" s="625">
        <f t="shared" si="81"/>
        <v>0</v>
      </c>
      <c r="G276" s="625">
        <f t="shared" si="81"/>
        <v>0</v>
      </c>
      <c r="H276" s="645">
        <f>F276/C276</f>
        <v>0</v>
      </c>
      <c r="I276" s="645" t="e">
        <f>G276/F277</f>
        <v>#DIV/0!</v>
      </c>
      <c r="J276" s="646">
        <f>G276/C276</f>
        <v>0</v>
      </c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</row>
    <row r="277" spans="1:49" x14ac:dyDescent="0.2">
      <c r="A277" s="303">
        <v>421</v>
      </c>
      <c r="B277" s="447" t="s">
        <v>33</v>
      </c>
      <c r="C277" s="542">
        <f t="shared" si="81"/>
        <v>1000000</v>
      </c>
      <c r="D277" s="900">
        <f t="shared" si="82"/>
        <v>0</v>
      </c>
      <c r="E277" s="900">
        <f>C277+D277</f>
        <v>1000000</v>
      </c>
      <c r="F277" s="614">
        <f t="shared" si="81"/>
        <v>0</v>
      </c>
      <c r="G277" s="614">
        <f t="shared" si="81"/>
        <v>0</v>
      </c>
      <c r="H277" s="615">
        <f>F277/C277</f>
        <v>0</v>
      </c>
      <c r="I277" s="615" t="e">
        <f>G277/F277</f>
        <v>#DIV/0!</v>
      </c>
      <c r="J277" s="616">
        <f>G277/C277</f>
        <v>0</v>
      </c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</row>
    <row r="278" spans="1:49" x14ac:dyDescent="0.2">
      <c r="A278" s="304">
        <v>421</v>
      </c>
      <c r="B278" s="448" t="s">
        <v>33</v>
      </c>
      <c r="C278" s="543">
        <v>1000000</v>
      </c>
      <c r="D278" s="901"/>
      <c r="E278" s="901">
        <f>C278+D278</f>
        <v>1000000</v>
      </c>
      <c r="F278" s="617">
        <v>0</v>
      </c>
      <c r="G278" s="617">
        <v>0</v>
      </c>
      <c r="H278" s="607"/>
      <c r="I278" s="607"/>
      <c r="J278" s="60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</row>
    <row r="279" spans="1:49" ht="15" customHeight="1" x14ac:dyDescent="0.2">
      <c r="A279" s="317" t="s">
        <v>455</v>
      </c>
      <c r="B279" s="458" t="s">
        <v>374</v>
      </c>
      <c r="C279" s="539">
        <f>C282</f>
        <v>55000</v>
      </c>
      <c r="D279" s="897">
        <f>D282</f>
        <v>0</v>
      </c>
      <c r="E279" s="897">
        <f>C279+D279</f>
        <v>55000</v>
      </c>
      <c r="F279" s="592">
        <v>55000</v>
      </c>
      <c r="G279" s="592">
        <v>55000</v>
      </c>
      <c r="H279" s="641">
        <f>F279/C279</f>
        <v>1</v>
      </c>
      <c r="I279" s="641">
        <f>G279/F279</f>
        <v>1</v>
      </c>
      <c r="J279" s="642">
        <f>G279/C279</f>
        <v>1</v>
      </c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</row>
    <row r="280" spans="1:49" ht="15" customHeight="1" x14ac:dyDescent="0.2">
      <c r="A280" s="319"/>
      <c r="B280" s="460" t="s">
        <v>329</v>
      </c>
      <c r="C280" s="545"/>
      <c r="D280" s="903"/>
      <c r="E280" s="903"/>
      <c r="F280" s="591"/>
      <c r="G280" s="591"/>
      <c r="H280" s="594"/>
      <c r="I280" s="594"/>
      <c r="J280" s="595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</row>
    <row r="281" spans="1:49" ht="12.75" customHeight="1" x14ac:dyDescent="0.2">
      <c r="A281" s="316" t="s">
        <v>102</v>
      </c>
      <c r="B281" s="456" t="s">
        <v>129</v>
      </c>
      <c r="C281" s="540"/>
      <c r="D281" s="898"/>
      <c r="E281" s="898"/>
      <c r="F281" s="606"/>
      <c r="G281" s="606"/>
      <c r="H281" s="607"/>
      <c r="I281" s="607"/>
      <c r="J281" s="60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</row>
    <row r="282" spans="1:49" ht="12.75" customHeight="1" x14ac:dyDescent="0.2">
      <c r="A282" s="277">
        <v>3</v>
      </c>
      <c r="B282" s="424" t="s">
        <v>68</v>
      </c>
      <c r="C282" s="527">
        <f t="shared" ref="C282:G284" si="83">C283</f>
        <v>55000</v>
      </c>
      <c r="D282" s="884">
        <f t="shared" ref="D282:D284" si="84">D283</f>
        <v>0</v>
      </c>
      <c r="E282" s="884">
        <f>C282+D282</f>
        <v>55000</v>
      </c>
      <c r="F282" s="624">
        <f t="shared" si="83"/>
        <v>0</v>
      </c>
      <c r="G282" s="624">
        <f t="shared" si="83"/>
        <v>0</v>
      </c>
      <c r="H282" s="643">
        <f>F282/C282</f>
        <v>0</v>
      </c>
      <c r="I282" s="643" t="e">
        <f t="shared" ref="I282:I284" si="85">G282/F282</f>
        <v>#DIV/0!</v>
      </c>
      <c r="J282" s="644">
        <f>G282/C282</f>
        <v>0</v>
      </c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</row>
    <row r="283" spans="1:49" ht="12.75" customHeight="1" x14ac:dyDescent="0.2">
      <c r="A283" s="270">
        <v>32</v>
      </c>
      <c r="B283" s="425" t="s">
        <v>30</v>
      </c>
      <c r="C283" s="541">
        <f t="shared" si="83"/>
        <v>55000</v>
      </c>
      <c r="D283" s="899">
        <f t="shared" si="84"/>
        <v>0</v>
      </c>
      <c r="E283" s="899">
        <f>C283+D283</f>
        <v>55000</v>
      </c>
      <c r="F283" s="625">
        <f t="shared" si="83"/>
        <v>0</v>
      </c>
      <c r="G283" s="625">
        <f t="shared" si="83"/>
        <v>0</v>
      </c>
      <c r="H283" s="645">
        <f>F283/C283</f>
        <v>0</v>
      </c>
      <c r="I283" s="645" t="e">
        <f t="shared" si="85"/>
        <v>#DIV/0!</v>
      </c>
      <c r="J283" s="646">
        <f>G283/C283</f>
        <v>0</v>
      </c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</row>
    <row r="284" spans="1:49" x14ac:dyDescent="0.2">
      <c r="A284" s="303">
        <v>323</v>
      </c>
      <c r="B284" s="447" t="s">
        <v>33</v>
      </c>
      <c r="C284" s="542">
        <f t="shared" si="83"/>
        <v>55000</v>
      </c>
      <c r="D284" s="900">
        <f t="shared" si="84"/>
        <v>0</v>
      </c>
      <c r="E284" s="900">
        <f>C284+D284</f>
        <v>55000</v>
      </c>
      <c r="F284" s="614">
        <f t="shared" si="83"/>
        <v>0</v>
      </c>
      <c r="G284" s="614">
        <f t="shared" si="83"/>
        <v>0</v>
      </c>
      <c r="H284" s="615">
        <f>F284/C284</f>
        <v>0</v>
      </c>
      <c r="I284" s="615" t="e">
        <f t="shared" si="85"/>
        <v>#DIV/0!</v>
      </c>
      <c r="J284" s="616">
        <f>G284/C284</f>
        <v>0</v>
      </c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</row>
    <row r="285" spans="1:49" x14ac:dyDescent="0.2">
      <c r="A285" s="304">
        <v>323</v>
      </c>
      <c r="B285" s="448" t="s">
        <v>33</v>
      </c>
      <c r="C285" s="543">
        <v>55000</v>
      </c>
      <c r="D285" s="901"/>
      <c r="E285" s="901">
        <f>C285+D285</f>
        <v>55000</v>
      </c>
      <c r="F285" s="617"/>
      <c r="G285" s="617"/>
      <c r="H285" s="607"/>
      <c r="I285" s="607"/>
      <c r="J285" s="60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</row>
    <row r="286" spans="1:49" ht="15" customHeight="1" x14ac:dyDescent="0.2">
      <c r="A286" s="317" t="s">
        <v>373</v>
      </c>
      <c r="B286" s="458" t="s">
        <v>429</v>
      </c>
      <c r="C286" s="539">
        <f>C289</f>
        <v>15000</v>
      </c>
      <c r="D286" s="897">
        <f>D289</f>
        <v>0</v>
      </c>
      <c r="E286" s="897">
        <f>C286+D286</f>
        <v>15000</v>
      </c>
      <c r="F286" s="592">
        <f>F289</f>
        <v>0</v>
      </c>
      <c r="G286" s="592">
        <v>15000</v>
      </c>
      <c r="H286" s="641">
        <f>F286/C286</f>
        <v>0</v>
      </c>
      <c r="I286" s="641" t="e">
        <f>G286/F286</f>
        <v>#DIV/0!</v>
      </c>
      <c r="J286" s="642">
        <f>G286/C286</f>
        <v>1</v>
      </c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</row>
    <row r="287" spans="1:49" ht="15" customHeight="1" x14ac:dyDescent="0.2">
      <c r="A287" s="319"/>
      <c r="B287" s="460" t="s">
        <v>329</v>
      </c>
      <c r="C287" s="545"/>
      <c r="D287" s="903"/>
      <c r="E287" s="903"/>
      <c r="F287" s="591"/>
      <c r="G287" s="591"/>
      <c r="H287" s="594"/>
      <c r="I287" s="594"/>
      <c r="J287" s="595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</row>
    <row r="288" spans="1:49" ht="12.75" customHeight="1" x14ac:dyDescent="0.2">
      <c r="A288" s="316" t="s">
        <v>102</v>
      </c>
      <c r="B288" s="456" t="s">
        <v>129</v>
      </c>
      <c r="C288" s="540"/>
      <c r="D288" s="898"/>
      <c r="E288" s="898"/>
      <c r="F288" s="606"/>
      <c r="G288" s="606"/>
      <c r="H288" s="607"/>
      <c r="I288" s="607"/>
      <c r="J288" s="60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</row>
    <row r="289" spans="1:49" ht="12.75" customHeight="1" x14ac:dyDescent="0.2">
      <c r="A289" s="277">
        <v>3</v>
      </c>
      <c r="B289" s="424" t="s">
        <v>68</v>
      </c>
      <c r="C289" s="527">
        <f t="shared" ref="C289:G291" si="86">C290</f>
        <v>15000</v>
      </c>
      <c r="D289" s="884">
        <f t="shared" ref="D289:D291" si="87">D290</f>
        <v>0</v>
      </c>
      <c r="E289" s="884">
        <f>C289+D289</f>
        <v>15000</v>
      </c>
      <c r="F289" s="624">
        <f t="shared" si="86"/>
        <v>0</v>
      </c>
      <c r="G289" s="624">
        <f t="shared" si="86"/>
        <v>0</v>
      </c>
      <c r="H289" s="643">
        <f t="shared" ref="H289:H291" si="88">F289/C289</f>
        <v>0</v>
      </c>
      <c r="I289" s="643" t="e">
        <f t="shared" ref="I289:I291" si="89">G289/F289</f>
        <v>#DIV/0!</v>
      </c>
      <c r="J289" s="644">
        <f>G289/C289</f>
        <v>0</v>
      </c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</row>
    <row r="290" spans="1:49" ht="12.75" customHeight="1" x14ac:dyDescent="0.2">
      <c r="A290" s="270">
        <v>32</v>
      </c>
      <c r="B290" s="425" t="s">
        <v>30</v>
      </c>
      <c r="C290" s="541">
        <f t="shared" si="86"/>
        <v>15000</v>
      </c>
      <c r="D290" s="899">
        <f t="shared" si="87"/>
        <v>0</v>
      </c>
      <c r="E290" s="899">
        <f>C290+D290</f>
        <v>15000</v>
      </c>
      <c r="F290" s="625">
        <f t="shared" si="86"/>
        <v>0</v>
      </c>
      <c r="G290" s="625">
        <f t="shared" si="86"/>
        <v>0</v>
      </c>
      <c r="H290" s="645">
        <f t="shared" si="88"/>
        <v>0</v>
      </c>
      <c r="I290" s="645" t="e">
        <f t="shared" si="89"/>
        <v>#DIV/0!</v>
      </c>
      <c r="J290" s="646">
        <f>G290/C290</f>
        <v>0</v>
      </c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</row>
    <row r="291" spans="1:49" ht="12.75" customHeight="1" x14ac:dyDescent="0.2">
      <c r="A291" s="303">
        <v>323</v>
      </c>
      <c r="B291" s="447" t="s">
        <v>33</v>
      </c>
      <c r="C291" s="542">
        <f t="shared" si="86"/>
        <v>15000</v>
      </c>
      <c r="D291" s="900">
        <f t="shared" si="87"/>
        <v>0</v>
      </c>
      <c r="E291" s="900">
        <f>C291+D291</f>
        <v>15000</v>
      </c>
      <c r="F291" s="614">
        <f t="shared" si="86"/>
        <v>0</v>
      </c>
      <c r="G291" s="614">
        <f t="shared" si="86"/>
        <v>0</v>
      </c>
      <c r="H291" s="615">
        <f t="shared" si="88"/>
        <v>0</v>
      </c>
      <c r="I291" s="615" t="e">
        <f t="shared" si="89"/>
        <v>#DIV/0!</v>
      </c>
      <c r="J291" s="616">
        <f>G291/C291</f>
        <v>0</v>
      </c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</row>
    <row r="292" spans="1:49" ht="12.75" customHeight="1" x14ac:dyDescent="0.2">
      <c r="A292" s="304">
        <v>323</v>
      </c>
      <c r="B292" s="448" t="s">
        <v>33</v>
      </c>
      <c r="C292" s="543">
        <v>15000</v>
      </c>
      <c r="D292" s="901"/>
      <c r="E292" s="901">
        <f>C292+D292</f>
        <v>15000</v>
      </c>
      <c r="F292" s="617"/>
      <c r="G292" s="617"/>
      <c r="H292" s="607"/>
      <c r="I292" s="607"/>
      <c r="J292" s="60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</row>
    <row r="293" spans="1:49" ht="15" customHeight="1" x14ac:dyDescent="0.2">
      <c r="A293" s="317" t="s">
        <v>428</v>
      </c>
      <c r="B293" s="458" t="s">
        <v>447</v>
      </c>
      <c r="C293" s="539">
        <f>C296</f>
        <v>15000</v>
      </c>
      <c r="D293" s="897">
        <f>D296</f>
        <v>0</v>
      </c>
      <c r="E293" s="897">
        <f>C293+D293</f>
        <v>15000</v>
      </c>
      <c r="F293" s="592">
        <v>10000</v>
      </c>
      <c r="G293" s="592">
        <v>10000</v>
      </c>
      <c r="H293" s="641">
        <f>F293/C293</f>
        <v>0.66666666666666663</v>
      </c>
      <c r="I293" s="641">
        <f>G293/F293</f>
        <v>1</v>
      </c>
      <c r="J293" s="642">
        <f>G293/C293</f>
        <v>0.66666666666666663</v>
      </c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</row>
    <row r="294" spans="1:49" ht="15" customHeight="1" x14ac:dyDescent="0.2">
      <c r="A294" s="319"/>
      <c r="B294" s="460" t="s">
        <v>329</v>
      </c>
      <c r="C294" s="545"/>
      <c r="D294" s="903"/>
      <c r="E294" s="903"/>
      <c r="F294" s="591"/>
      <c r="G294" s="591"/>
      <c r="H294" s="594"/>
      <c r="I294" s="594"/>
      <c r="J294" s="595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</row>
    <row r="295" spans="1:49" ht="12.75" customHeight="1" x14ac:dyDescent="0.2">
      <c r="A295" s="316" t="s">
        <v>102</v>
      </c>
      <c r="B295" s="456" t="s">
        <v>129</v>
      </c>
      <c r="C295" s="540"/>
      <c r="D295" s="898"/>
      <c r="E295" s="898"/>
      <c r="F295" s="606"/>
      <c r="G295" s="606"/>
      <c r="H295" s="607"/>
      <c r="I295" s="607"/>
      <c r="J295" s="60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</row>
    <row r="296" spans="1:49" ht="12.75" customHeight="1" x14ac:dyDescent="0.2">
      <c r="A296" s="277">
        <v>3</v>
      </c>
      <c r="B296" s="424" t="s">
        <v>68</v>
      </c>
      <c r="C296" s="527">
        <f t="shared" ref="C296:G298" si="90">C297</f>
        <v>15000</v>
      </c>
      <c r="D296" s="884">
        <f t="shared" ref="D296:D298" si="91">D297</f>
        <v>0</v>
      </c>
      <c r="E296" s="884">
        <f>C296+D296</f>
        <v>15000</v>
      </c>
      <c r="F296" s="624">
        <f t="shared" si="90"/>
        <v>0</v>
      </c>
      <c r="G296" s="624">
        <f t="shared" si="90"/>
        <v>0</v>
      </c>
      <c r="H296" s="643">
        <f t="shared" ref="H296:H298" si="92">F296/C296</f>
        <v>0</v>
      </c>
      <c r="I296" s="643" t="e">
        <f t="shared" ref="I296:I298" si="93">G296/F296</f>
        <v>#DIV/0!</v>
      </c>
      <c r="J296" s="644">
        <f>G296/C296</f>
        <v>0</v>
      </c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</row>
    <row r="297" spans="1:49" ht="12.75" customHeight="1" x14ac:dyDescent="0.2">
      <c r="A297" s="270">
        <v>32</v>
      </c>
      <c r="B297" s="425" t="s">
        <v>30</v>
      </c>
      <c r="C297" s="541">
        <f t="shared" si="90"/>
        <v>15000</v>
      </c>
      <c r="D297" s="899">
        <f t="shared" si="91"/>
        <v>0</v>
      </c>
      <c r="E297" s="899">
        <f>C297+D297</f>
        <v>15000</v>
      </c>
      <c r="F297" s="625">
        <f t="shared" si="90"/>
        <v>0</v>
      </c>
      <c r="G297" s="625">
        <f t="shared" si="90"/>
        <v>0</v>
      </c>
      <c r="H297" s="645">
        <f t="shared" si="92"/>
        <v>0</v>
      </c>
      <c r="I297" s="645" t="e">
        <f t="shared" si="93"/>
        <v>#DIV/0!</v>
      </c>
      <c r="J297" s="646">
        <f>G297/C297</f>
        <v>0</v>
      </c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</row>
    <row r="298" spans="1:49" ht="12.75" customHeight="1" x14ac:dyDescent="0.2">
      <c r="A298" s="303">
        <v>323</v>
      </c>
      <c r="B298" s="447" t="s">
        <v>33</v>
      </c>
      <c r="C298" s="542">
        <f t="shared" si="90"/>
        <v>15000</v>
      </c>
      <c r="D298" s="900">
        <f t="shared" si="91"/>
        <v>0</v>
      </c>
      <c r="E298" s="900">
        <f>C298+D298</f>
        <v>15000</v>
      </c>
      <c r="F298" s="614">
        <f t="shared" si="90"/>
        <v>0</v>
      </c>
      <c r="G298" s="614">
        <f t="shared" si="90"/>
        <v>0</v>
      </c>
      <c r="H298" s="615">
        <f t="shared" si="92"/>
        <v>0</v>
      </c>
      <c r="I298" s="615" t="e">
        <f t="shared" si="93"/>
        <v>#DIV/0!</v>
      </c>
      <c r="J298" s="616">
        <f>G298/C298</f>
        <v>0</v>
      </c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</row>
    <row r="299" spans="1:49" ht="12.75" customHeight="1" x14ac:dyDescent="0.2">
      <c r="A299" s="304">
        <v>323</v>
      </c>
      <c r="B299" s="448" t="s">
        <v>33</v>
      </c>
      <c r="C299" s="543">
        <v>15000</v>
      </c>
      <c r="D299" s="901"/>
      <c r="E299" s="901">
        <f>C299+D299</f>
        <v>15000</v>
      </c>
      <c r="F299" s="617"/>
      <c r="G299" s="617"/>
      <c r="H299" s="607"/>
      <c r="I299" s="607"/>
      <c r="J299" s="60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</row>
    <row r="300" spans="1:49" ht="15" customHeight="1" x14ac:dyDescent="0.2">
      <c r="A300" s="317" t="s">
        <v>472</v>
      </c>
      <c r="B300" s="457" t="s">
        <v>473</v>
      </c>
      <c r="C300" s="539">
        <f>C303</f>
        <v>0</v>
      </c>
      <c r="D300" s="897">
        <f>D303</f>
        <v>200000</v>
      </c>
      <c r="E300" s="897">
        <f>C300+D300</f>
        <v>200000</v>
      </c>
      <c r="F300" s="592">
        <f>F303</f>
        <v>0</v>
      </c>
      <c r="G300" s="592">
        <f>G303</f>
        <v>0</v>
      </c>
      <c r="H300" s="641" t="e">
        <f>F300/C300</f>
        <v>#DIV/0!</v>
      </c>
      <c r="I300" s="641" t="e">
        <f>G300/F300</f>
        <v>#DIV/0!</v>
      </c>
      <c r="J300" s="642" t="e">
        <f>G300/C300</f>
        <v>#DIV/0!</v>
      </c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</row>
    <row r="301" spans="1:49" ht="15" customHeight="1" x14ac:dyDescent="0.2">
      <c r="A301" s="315" t="s">
        <v>105</v>
      </c>
      <c r="B301" s="458" t="s">
        <v>327</v>
      </c>
      <c r="C301" s="539"/>
      <c r="D301" s="897"/>
      <c r="E301" s="897"/>
      <c r="F301" s="591"/>
      <c r="G301" s="591"/>
      <c r="H301" s="594"/>
      <c r="I301" s="594"/>
      <c r="J301" s="595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</row>
    <row r="302" spans="1:49" ht="12.75" customHeight="1" x14ac:dyDescent="0.2">
      <c r="A302" s="318" t="s">
        <v>103</v>
      </c>
      <c r="B302" s="459" t="s">
        <v>129</v>
      </c>
      <c r="C302" s="540"/>
      <c r="D302" s="898"/>
      <c r="E302" s="898"/>
      <c r="F302" s="606"/>
      <c r="G302" s="606"/>
      <c r="H302" s="607"/>
      <c r="I302" s="607"/>
      <c r="J302" s="60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</row>
    <row r="303" spans="1:49" ht="12.75" customHeight="1" x14ac:dyDescent="0.2">
      <c r="A303" s="277">
        <v>4</v>
      </c>
      <c r="B303" s="424" t="s">
        <v>68</v>
      </c>
      <c r="C303" s="527">
        <f t="shared" ref="C303:G305" si="94">C304</f>
        <v>0</v>
      </c>
      <c r="D303" s="884">
        <f t="shared" si="94"/>
        <v>200000</v>
      </c>
      <c r="E303" s="884">
        <f>C303+D303</f>
        <v>200000</v>
      </c>
      <c r="F303" s="624">
        <f t="shared" si="94"/>
        <v>0</v>
      </c>
      <c r="G303" s="624">
        <f t="shared" si="94"/>
        <v>0</v>
      </c>
      <c r="H303" s="643" t="e">
        <f>F303/C303</f>
        <v>#DIV/0!</v>
      </c>
      <c r="I303" s="643" t="e">
        <f>G303/F303</f>
        <v>#DIV/0!</v>
      </c>
      <c r="J303" s="644" t="e">
        <f>G303/C303</f>
        <v>#DIV/0!</v>
      </c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</row>
    <row r="304" spans="1:49" ht="12.75" customHeight="1" x14ac:dyDescent="0.2">
      <c r="A304" s="270">
        <v>42</v>
      </c>
      <c r="B304" s="425" t="s">
        <v>30</v>
      </c>
      <c r="C304" s="541">
        <f t="shared" si="94"/>
        <v>0</v>
      </c>
      <c r="D304" s="899">
        <f t="shared" si="94"/>
        <v>200000</v>
      </c>
      <c r="E304" s="899">
        <f>C304+D304</f>
        <v>200000</v>
      </c>
      <c r="F304" s="625">
        <f t="shared" si="94"/>
        <v>0</v>
      </c>
      <c r="G304" s="625">
        <f t="shared" si="94"/>
        <v>0</v>
      </c>
      <c r="H304" s="645" t="e">
        <f>F304/C304</f>
        <v>#DIV/0!</v>
      </c>
      <c r="I304" s="645" t="e">
        <f>G304/F305</f>
        <v>#DIV/0!</v>
      </c>
      <c r="J304" s="646" t="e">
        <f>G304/C304</f>
        <v>#DIV/0!</v>
      </c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</row>
    <row r="305" spans="1:49" ht="12.75" customHeight="1" x14ac:dyDescent="0.2">
      <c r="A305" s="303">
        <v>421</v>
      </c>
      <c r="B305" s="447" t="s">
        <v>33</v>
      </c>
      <c r="C305" s="542">
        <f t="shared" si="94"/>
        <v>0</v>
      </c>
      <c r="D305" s="900">
        <f t="shared" si="94"/>
        <v>200000</v>
      </c>
      <c r="E305" s="900">
        <f>C305+D305</f>
        <v>200000</v>
      </c>
      <c r="F305" s="614">
        <f t="shared" si="94"/>
        <v>0</v>
      </c>
      <c r="G305" s="614">
        <f t="shared" si="94"/>
        <v>0</v>
      </c>
      <c r="H305" s="615" t="e">
        <f>F305/C305</f>
        <v>#DIV/0!</v>
      </c>
      <c r="I305" s="615" t="e">
        <f>G305/F305</f>
        <v>#DIV/0!</v>
      </c>
      <c r="J305" s="616" t="e">
        <f>G305/C305</f>
        <v>#DIV/0!</v>
      </c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</row>
    <row r="306" spans="1:49" ht="12.75" customHeight="1" x14ac:dyDescent="0.2">
      <c r="A306" s="304">
        <v>421</v>
      </c>
      <c r="B306" s="448" t="s">
        <v>33</v>
      </c>
      <c r="C306" s="543">
        <v>0</v>
      </c>
      <c r="D306" s="901">
        <v>200000</v>
      </c>
      <c r="E306" s="901">
        <f>C306+D306</f>
        <v>200000</v>
      </c>
      <c r="F306" s="617">
        <v>0</v>
      </c>
      <c r="G306" s="617">
        <v>0</v>
      </c>
      <c r="H306" s="607"/>
      <c r="I306" s="607"/>
      <c r="J306" s="60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</row>
    <row r="307" spans="1:49" x14ac:dyDescent="0.2">
      <c r="A307" s="320"/>
      <c r="B307" s="461" t="s">
        <v>111</v>
      </c>
      <c r="C307" s="535"/>
      <c r="D307" s="893"/>
      <c r="E307" s="893"/>
      <c r="F307" s="629"/>
      <c r="G307" s="629"/>
      <c r="H307" s="630"/>
      <c r="I307" s="630"/>
      <c r="J307" s="631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</row>
    <row r="308" spans="1:49" x14ac:dyDescent="0.2">
      <c r="A308" s="321" t="s">
        <v>334</v>
      </c>
      <c r="B308" s="462"/>
      <c r="C308" s="508">
        <f>C309+C316+C323</f>
        <v>335000</v>
      </c>
      <c r="D308" s="887">
        <f>D309+D316+D323</f>
        <v>0</v>
      </c>
      <c r="E308" s="887">
        <f>C308+D308</f>
        <v>335000</v>
      </c>
      <c r="F308" s="590">
        <f>F309+F316+F323</f>
        <v>335000</v>
      </c>
      <c r="G308" s="590">
        <f>G309+G316+G323</f>
        <v>335000</v>
      </c>
      <c r="H308" s="647">
        <f>F308/C308</f>
        <v>1</v>
      </c>
      <c r="I308" s="647">
        <f>G308/F308</f>
        <v>1</v>
      </c>
      <c r="J308" s="648">
        <f>G308/C308</f>
        <v>1</v>
      </c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</row>
    <row r="309" spans="1:49" ht="15" customHeight="1" x14ac:dyDescent="0.2">
      <c r="A309" s="300" t="s">
        <v>299</v>
      </c>
      <c r="B309" s="446" t="s">
        <v>120</v>
      </c>
      <c r="C309" s="509">
        <f>C312</f>
        <v>100000</v>
      </c>
      <c r="D309" s="866">
        <f>D312</f>
        <v>0</v>
      </c>
      <c r="E309" s="866">
        <f>C309+D309</f>
        <v>100000</v>
      </c>
      <c r="F309" s="592">
        <v>200000</v>
      </c>
      <c r="G309" s="592">
        <v>200000</v>
      </c>
      <c r="H309" s="641">
        <f>F309/C309</f>
        <v>2</v>
      </c>
      <c r="I309" s="641">
        <f>G309/F309</f>
        <v>1</v>
      </c>
      <c r="J309" s="642">
        <f>G309/C309</f>
        <v>2</v>
      </c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</row>
    <row r="310" spans="1:49" ht="12.75" customHeight="1" x14ac:dyDescent="0.2">
      <c r="A310" s="322"/>
      <c r="B310" s="463" t="s">
        <v>327</v>
      </c>
      <c r="C310" s="509"/>
      <c r="D310" s="866"/>
      <c r="E310" s="866"/>
      <c r="F310" s="591"/>
      <c r="G310" s="591"/>
      <c r="H310" s="594"/>
      <c r="I310" s="594"/>
      <c r="J310" s="595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</row>
    <row r="311" spans="1:49" ht="12.75" customHeight="1" x14ac:dyDescent="0.2">
      <c r="A311" s="323" t="s">
        <v>108</v>
      </c>
      <c r="B311" s="262" t="s">
        <v>129</v>
      </c>
      <c r="C311" s="510"/>
      <c r="D311" s="867"/>
      <c r="E311" s="867"/>
      <c r="F311" s="606"/>
      <c r="G311" s="606"/>
      <c r="H311" s="607"/>
      <c r="I311" s="607"/>
      <c r="J311" s="60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</row>
    <row r="312" spans="1:49" ht="12.75" customHeight="1" x14ac:dyDescent="0.2">
      <c r="A312" s="324">
        <v>3</v>
      </c>
      <c r="B312" s="464" t="s">
        <v>68</v>
      </c>
      <c r="C312" s="511">
        <f t="shared" ref="C312:G314" si="95">C313</f>
        <v>100000</v>
      </c>
      <c r="D312" s="868">
        <f t="shared" ref="D312:G313" si="96">D313</f>
        <v>0</v>
      </c>
      <c r="E312" s="868">
        <f>C312+D312</f>
        <v>100000</v>
      </c>
      <c r="F312" s="624">
        <f t="shared" si="96"/>
        <v>0</v>
      </c>
      <c r="G312" s="624">
        <f t="shared" si="96"/>
        <v>0</v>
      </c>
      <c r="H312" s="643">
        <f>F312/C312</f>
        <v>0</v>
      </c>
      <c r="I312" s="643" t="e">
        <f t="shared" ref="I312:I314" si="97">G312/F312</f>
        <v>#DIV/0!</v>
      </c>
      <c r="J312" s="644">
        <f>G312/C312</f>
        <v>0</v>
      </c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</row>
    <row r="313" spans="1:49" x14ac:dyDescent="0.2">
      <c r="A313" s="270">
        <v>35</v>
      </c>
      <c r="B313" s="425" t="s">
        <v>81</v>
      </c>
      <c r="C313" s="512">
        <f t="shared" si="95"/>
        <v>100000</v>
      </c>
      <c r="D313" s="869">
        <f t="shared" si="96"/>
        <v>0</v>
      </c>
      <c r="E313" s="869">
        <f>C313+D313</f>
        <v>100000</v>
      </c>
      <c r="F313" s="625">
        <f t="shared" si="96"/>
        <v>0</v>
      </c>
      <c r="G313" s="625">
        <f t="shared" si="96"/>
        <v>0</v>
      </c>
      <c r="H313" s="645">
        <f>F313/C313</f>
        <v>0</v>
      </c>
      <c r="I313" s="645" t="e">
        <f t="shared" si="97"/>
        <v>#DIV/0!</v>
      </c>
      <c r="J313" s="646">
        <f>G313/C313</f>
        <v>0</v>
      </c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</row>
    <row r="314" spans="1:49" ht="12.75" customHeight="1" x14ac:dyDescent="0.2">
      <c r="A314" s="298">
        <v>352</v>
      </c>
      <c r="B314" s="430" t="s">
        <v>82</v>
      </c>
      <c r="C314" s="528">
        <f t="shared" si="95"/>
        <v>100000</v>
      </c>
      <c r="D314" s="885">
        <f>D315</f>
        <v>0</v>
      </c>
      <c r="E314" s="885">
        <f>C314+D314</f>
        <v>100000</v>
      </c>
      <c r="F314" s="614">
        <f t="shared" si="95"/>
        <v>0</v>
      </c>
      <c r="G314" s="614">
        <f t="shared" si="95"/>
        <v>0</v>
      </c>
      <c r="H314" s="615">
        <f>F314/C314</f>
        <v>0</v>
      </c>
      <c r="I314" s="615" t="e">
        <f t="shared" si="97"/>
        <v>#DIV/0!</v>
      </c>
      <c r="J314" s="616">
        <f>G314/C314</f>
        <v>0</v>
      </c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</row>
    <row r="315" spans="1:49" ht="12.75" customHeight="1" x14ac:dyDescent="0.2">
      <c r="A315" s="308">
        <v>352</v>
      </c>
      <c r="B315" s="423" t="s">
        <v>82</v>
      </c>
      <c r="C315" s="529">
        <v>100000</v>
      </c>
      <c r="D315" s="886"/>
      <c r="E315" s="886">
        <f>C315+D315</f>
        <v>100000</v>
      </c>
      <c r="F315" s="617"/>
      <c r="G315" s="617"/>
      <c r="H315" s="607"/>
      <c r="I315" s="607"/>
      <c r="J315" s="60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</row>
    <row r="316" spans="1:49" ht="12.75" customHeight="1" x14ac:dyDescent="0.2">
      <c r="A316" s="325" t="s">
        <v>300</v>
      </c>
      <c r="B316" s="108" t="s">
        <v>215</v>
      </c>
      <c r="C316" s="509">
        <f>C319</f>
        <v>35000</v>
      </c>
      <c r="D316" s="866">
        <f>D319</f>
        <v>0</v>
      </c>
      <c r="E316" s="866">
        <f>C316+D316</f>
        <v>35000</v>
      </c>
      <c r="F316" s="592">
        <v>35000</v>
      </c>
      <c r="G316" s="592">
        <v>35000</v>
      </c>
      <c r="H316" s="641">
        <f>F316/C316</f>
        <v>1</v>
      </c>
      <c r="I316" s="641">
        <f>G316/F316</f>
        <v>1</v>
      </c>
      <c r="J316" s="642">
        <f>G316/C316</f>
        <v>1</v>
      </c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</row>
    <row r="317" spans="1:49" ht="15" customHeight="1" x14ac:dyDescent="0.2">
      <c r="A317" s="322"/>
      <c r="B317" s="463" t="s">
        <v>327</v>
      </c>
      <c r="C317" s="509"/>
      <c r="D317" s="866"/>
      <c r="E317" s="866">
        <f t="shared" ref="E317:E380" si="98">C317+D317</f>
        <v>0</v>
      </c>
      <c r="F317" s="591"/>
      <c r="G317" s="591"/>
      <c r="H317" s="594"/>
      <c r="I317" s="594"/>
      <c r="J317" s="595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</row>
    <row r="318" spans="1:49" ht="15" customHeight="1" x14ac:dyDescent="0.2">
      <c r="A318" s="323" t="s">
        <v>108</v>
      </c>
      <c r="B318" s="262" t="s">
        <v>129</v>
      </c>
      <c r="C318" s="510"/>
      <c r="D318" s="867"/>
      <c r="E318" s="867">
        <f t="shared" si="98"/>
        <v>0</v>
      </c>
      <c r="F318" s="606"/>
      <c r="G318" s="606"/>
      <c r="H318" s="607"/>
      <c r="I318" s="607"/>
      <c r="J318" s="60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</row>
    <row r="319" spans="1:49" ht="12.75" customHeight="1" x14ac:dyDescent="0.2">
      <c r="A319" s="324">
        <v>3</v>
      </c>
      <c r="B319" s="464" t="s">
        <v>68</v>
      </c>
      <c r="C319" s="511">
        <f t="shared" ref="C319:G321" si="99">C320</f>
        <v>35000</v>
      </c>
      <c r="D319" s="868">
        <f t="shared" ref="D319:D321" si="100">D320</f>
        <v>0</v>
      </c>
      <c r="E319" s="868">
        <f t="shared" si="98"/>
        <v>35000</v>
      </c>
      <c r="F319" s="624">
        <f t="shared" si="99"/>
        <v>0</v>
      </c>
      <c r="G319" s="624">
        <f t="shared" si="99"/>
        <v>0</v>
      </c>
      <c r="H319" s="643">
        <f>F319/C319</f>
        <v>0</v>
      </c>
      <c r="I319" s="643" t="e">
        <f t="shared" ref="I319:I321" si="101">G319/F319</f>
        <v>#DIV/0!</v>
      </c>
      <c r="J319" s="644">
        <f>G319/C319</f>
        <v>0</v>
      </c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</row>
    <row r="320" spans="1:49" ht="12.75" customHeight="1" x14ac:dyDescent="0.2">
      <c r="A320" s="270">
        <v>32</v>
      </c>
      <c r="B320" s="425" t="s">
        <v>30</v>
      </c>
      <c r="C320" s="512">
        <f t="shared" si="99"/>
        <v>35000</v>
      </c>
      <c r="D320" s="869">
        <f t="shared" si="100"/>
        <v>0</v>
      </c>
      <c r="E320" s="869">
        <f t="shared" si="98"/>
        <v>35000</v>
      </c>
      <c r="F320" s="625">
        <f t="shared" si="99"/>
        <v>0</v>
      </c>
      <c r="G320" s="625">
        <f t="shared" si="99"/>
        <v>0</v>
      </c>
      <c r="H320" s="645">
        <f>F320/C320</f>
        <v>0</v>
      </c>
      <c r="I320" s="645" t="e">
        <f t="shared" si="101"/>
        <v>#DIV/0!</v>
      </c>
      <c r="J320" s="646">
        <f>G320/C320</f>
        <v>0</v>
      </c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</row>
    <row r="321" spans="1:49" ht="12.75" customHeight="1" x14ac:dyDescent="0.2">
      <c r="A321" s="303">
        <v>323</v>
      </c>
      <c r="B321" s="447" t="s">
        <v>33</v>
      </c>
      <c r="C321" s="528">
        <f t="shared" si="99"/>
        <v>35000</v>
      </c>
      <c r="D321" s="885">
        <f t="shared" si="100"/>
        <v>0</v>
      </c>
      <c r="E321" s="885">
        <f t="shared" si="98"/>
        <v>35000</v>
      </c>
      <c r="F321" s="614">
        <f t="shared" si="99"/>
        <v>0</v>
      </c>
      <c r="G321" s="614">
        <f t="shared" si="99"/>
        <v>0</v>
      </c>
      <c r="H321" s="615">
        <f>F321/C321</f>
        <v>0</v>
      </c>
      <c r="I321" s="615" t="e">
        <f t="shared" si="101"/>
        <v>#DIV/0!</v>
      </c>
      <c r="J321" s="616">
        <f>G321/C321</f>
        <v>0</v>
      </c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</row>
    <row r="322" spans="1:49" ht="12.75" customHeight="1" x14ac:dyDescent="0.2">
      <c r="A322" s="304">
        <v>323</v>
      </c>
      <c r="B322" s="448" t="s">
        <v>33</v>
      </c>
      <c r="C322" s="529">
        <v>35000</v>
      </c>
      <c r="D322" s="886"/>
      <c r="E322" s="886">
        <f t="shared" si="98"/>
        <v>35000</v>
      </c>
      <c r="F322" s="617"/>
      <c r="G322" s="617"/>
      <c r="H322" s="607"/>
      <c r="I322" s="607"/>
      <c r="J322" s="60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</row>
    <row r="323" spans="1:49" ht="12.75" customHeight="1" x14ac:dyDescent="0.2">
      <c r="A323" s="317" t="s">
        <v>301</v>
      </c>
      <c r="B323" s="458" t="s">
        <v>216</v>
      </c>
      <c r="C323" s="539">
        <f>C326</f>
        <v>200000</v>
      </c>
      <c r="D323" s="897">
        <f>D326</f>
        <v>0</v>
      </c>
      <c r="E323" s="897">
        <f t="shared" si="98"/>
        <v>200000</v>
      </c>
      <c r="F323" s="592">
        <v>100000</v>
      </c>
      <c r="G323" s="592">
        <v>100000</v>
      </c>
      <c r="H323" s="641">
        <f>F323/C323</f>
        <v>0.5</v>
      </c>
      <c r="I323" s="641">
        <f>G323/F323</f>
        <v>1</v>
      </c>
      <c r="J323" s="642">
        <f>G323/C323</f>
        <v>0.5</v>
      </c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</row>
    <row r="324" spans="1:49" ht="15" customHeight="1" x14ac:dyDescent="0.2">
      <c r="A324" s="326"/>
      <c r="B324" s="465" t="s">
        <v>328</v>
      </c>
      <c r="C324" s="539"/>
      <c r="D324" s="897"/>
      <c r="E324" s="897">
        <f t="shared" si="98"/>
        <v>0</v>
      </c>
      <c r="F324" s="591"/>
      <c r="G324" s="591"/>
      <c r="H324" s="594"/>
      <c r="I324" s="594"/>
      <c r="J324" s="595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</row>
    <row r="325" spans="1:49" ht="15" customHeight="1" x14ac:dyDescent="0.2">
      <c r="A325" s="327" t="s">
        <v>102</v>
      </c>
      <c r="B325" s="466" t="s">
        <v>129</v>
      </c>
      <c r="C325" s="540"/>
      <c r="D325" s="898"/>
      <c r="E325" s="898">
        <f t="shared" si="98"/>
        <v>0</v>
      </c>
      <c r="F325" s="606"/>
      <c r="G325" s="606"/>
      <c r="H325" s="607"/>
      <c r="I325" s="607"/>
      <c r="J325" s="60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</row>
    <row r="326" spans="1:49" ht="12.75" customHeight="1" x14ac:dyDescent="0.2">
      <c r="A326" s="324">
        <v>3</v>
      </c>
      <c r="B326" s="464" t="s">
        <v>68</v>
      </c>
      <c r="C326" s="511">
        <f t="shared" ref="C326:G328" si="102">C327</f>
        <v>200000</v>
      </c>
      <c r="D326" s="868"/>
      <c r="E326" s="868">
        <f t="shared" si="98"/>
        <v>200000</v>
      </c>
      <c r="F326" s="624">
        <f t="shared" si="102"/>
        <v>0</v>
      </c>
      <c r="G326" s="624">
        <f t="shared" si="102"/>
        <v>0</v>
      </c>
      <c r="H326" s="643">
        <f>F326/C326</f>
        <v>0</v>
      </c>
      <c r="I326" s="643" t="e">
        <f t="shared" ref="I326:I328" si="103">G326/F326</f>
        <v>#DIV/0!</v>
      </c>
      <c r="J326" s="644">
        <f>G326/C326</f>
        <v>0</v>
      </c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</row>
    <row r="327" spans="1:49" ht="12.75" customHeight="1" x14ac:dyDescent="0.2">
      <c r="A327" s="306">
        <v>38</v>
      </c>
      <c r="B327" s="425" t="s">
        <v>38</v>
      </c>
      <c r="C327" s="541">
        <f t="shared" si="102"/>
        <v>200000</v>
      </c>
      <c r="D327" s="899">
        <f>D328</f>
        <v>0</v>
      </c>
      <c r="E327" s="899">
        <f t="shared" si="98"/>
        <v>200000</v>
      </c>
      <c r="F327" s="625">
        <f t="shared" si="102"/>
        <v>0</v>
      </c>
      <c r="G327" s="625">
        <f t="shared" si="102"/>
        <v>0</v>
      </c>
      <c r="H327" s="645">
        <f>F327/C327</f>
        <v>0</v>
      </c>
      <c r="I327" s="645" t="e">
        <f t="shared" si="103"/>
        <v>#DIV/0!</v>
      </c>
      <c r="J327" s="646">
        <f>G327/C327</f>
        <v>0</v>
      </c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</row>
    <row r="328" spans="1:49" ht="12.75" customHeight="1" x14ac:dyDescent="0.2">
      <c r="A328" s="303">
        <v>383</v>
      </c>
      <c r="B328" s="447" t="s">
        <v>119</v>
      </c>
      <c r="C328" s="542">
        <f t="shared" si="102"/>
        <v>200000</v>
      </c>
      <c r="D328" s="900">
        <f>D329</f>
        <v>0</v>
      </c>
      <c r="E328" s="900">
        <f t="shared" si="98"/>
        <v>200000</v>
      </c>
      <c r="F328" s="614">
        <f t="shared" si="102"/>
        <v>0</v>
      </c>
      <c r="G328" s="614">
        <f t="shared" si="102"/>
        <v>0</v>
      </c>
      <c r="H328" s="615">
        <f>F328/C328</f>
        <v>0</v>
      </c>
      <c r="I328" s="615" t="e">
        <f t="shared" si="103"/>
        <v>#DIV/0!</v>
      </c>
      <c r="J328" s="616">
        <f>G328/C328</f>
        <v>0</v>
      </c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</row>
    <row r="329" spans="1:49" ht="12.75" customHeight="1" x14ac:dyDescent="0.2">
      <c r="A329" s="304">
        <v>383</v>
      </c>
      <c r="B329" s="448" t="s">
        <v>119</v>
      </c>
      <c r="C329" s="543">
        <v>200000</v>
      </c>
      <c r="D329" s="901"/>
      <c r="E329" s="901">
        <f t="shared" si="98"/>
        <v>200000</v>
      </c>
      <c r="F329" s="617"/>
      <c r="G329" s="617"/>
      <c r="H329" s="607"/>
      <c r="I329" s="607"/>
      <c r="J329" s="60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</row>
    <row r="330" spans="1:49" ht="12.75" customHeight="1" x14ac:dyDescent="0.2">
      <c r="A330" s="961" t="s">
        <v>282</v>
      </c>
      <c r="B330" s="962"/>
      <c r="C330" s="508">
        <f>C331+C340+C347</f>
        <v>310000</v>
      </c>
      <c r="D330" s="887">
        <f>D331+D340+D347</f>
        <v>0</v>
      </c>
      <c r="E330" s="887">
        <f t="shared" si="98"/>
        <v>310000</v>
      </c>
      <c r="F330" s="590">
        <f>F331+F340+F347</f>
        <v>70000</v>
      </c>
      <c r="G330" s="590">
        <f>G331+G340+G347</f>
        <v>70000</v>
      </c>
      <c r="H330" s="647">
        <f>F330/C330</f>
        <v>0.22580645161290322</v>
      </c>
      <c r="I330" s="647">
        <f>G330/F330</f>
        <v>1</v>
      </c>
      <c r="J330" s="648">
        <f>G330/C330</f>
        <v>0.22580645161290322</v>
      </c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</row>
    <row r="331" spans="1:49" x14ac:dyDescent="0.2">
      <c r="A331" s="300" t="s">
        <v>302</v>
      </c>
      <c r="B331" s="446" t="s">
        <v>345</v>
      </c>
      <c r="C331" s="509">
        <f>C334</f>
        <v>220000</v>
      </c>
      <c r="D331" s="866">
        <f>D334</f>
        <v>0</v>
      </c>
      <c r="E331" s="866">
        <f t="shared" si="98"/>
        <v>220000</v>
      </c>
      <c r="F331" s="592"/>
      <c r="G331" s="592">
        <f>G334</f>
        <v>0</v>
      </c>
      <c r="H331" s="641">
        <f>F331/C331</f>
        <v>0</v>
      </c>
      <c r="I331" s="641" t="e">
        <f>G331/F331</f>
        <v>#DIV/0!</v>
      </c>
      <c r="J331" s="642">
        <f>G331/C331</f>
        <v>0</v>
      </c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</row>
    <row r="332" spans="1:49" x14ac:dyDescent="0.2">
      <c r="A332" s="322"/>
      <c r="B332" s="463" t="s">
        <v>327</v>
      </c>
      <c r="C332" s="509"/>
      <c r="D332" s="866"/>
      <c r="E332" s="866">
        <f t="shared" si="98"/>
        <v>0</v>
      </c>
      <c r="F332" s="591"/>
      <c r="G332" s="591"/>
      <c r="H332" s="594"/>
      <c r="I332" s="594"/>
      <c r="J332" s="595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</row>
    <row r="333" spans="1:49" ht="12.75" customHeight="1" x14ac:dyDescent="0.2">
      <c r="A333" s="328" t="s">
        <v>108</v>
      </c>
      <c r="B333" s="263" t="s">
        <v>129</v>
      </c>
      <c r="C333" s="510"/>
      <c r="D333" s="867"/>
      <c r="E333" s="867">
        <f t="shared" si="98"/>
        <v>0</v>
      </c>
      <c r="F333" s="606"/>
      <c r="G333" s="606"/>
      <c r="H333" s="607"/>
      <c r="I333" s="607"/>
      <c r="J333" s="60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</row>
    <row r="334" spans="1:49" ht="15" customHeight="1" x14ac:dyDescent="0.2">
      <c r="A334" s="324">
        <v>3</v>
      </c>
      <c r="B334" s="464" t="s">
        <v>68</v>
      </c>
      <c r="C334" s="511">
        <f t="shared" ref="C334:G335" si="104">C335</f>
        <v>220000</v>
      </c>
      <c r="D334" s="868"/>
      <c r="E334" s="868">
        <f t="shared" si="98"/>
        <v>220000</v>
      </c>
      <c r="F334" s="624">
        <f t="shared" si="104"/>
        <v>0</v>
      </c>
      <c r="G334" s="624">
        <f t="shared" si="104"/>
        <v>0</v>
      </c>
      <c r="H334" s="643">
        <f>F334/C334</f>
        <v>0</v>
      </c>
      <c r="I334" s="643" t="e">
        <f t="shared" ref="I334:I336" si="105">G334/F334</f>
        <v>#DIV/0!</v>
      </c>
      <c r="J334" s="644">
        <f>G334/C334</f>
        <v>0</v>
      </c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</row>
    <row r="335" spans="1:49" ht="15" customHeight="1" x14ac:dyDescent="0.2">
      <c r="A335" s="270">
        <v>35</v>
      </c>
      <c r="B335" s="425" t="s">
        <v>347</v>
      </c>
      <c r="C335" s="512">
        <f t="shared" si="104"/>
        <v>220000</v>
      </c>
      <c r="D335" s="869">
        <f>D336</f>
        <v>0</v>
      </c>
      <c r="E335" s="869">
        <f t="shared" si="98"/>
        <v>220000</v>
      </c>
      <c r="F335" s="625">
        <f t="shared" si="104"/>
        <v>0</v>
      </c>
      <c r="G335" s="625">
        <f t="shared" si="104"/>
        <v>0</v>
      </c>
      <c r="H335" s="645">
        <f>F335/C335</f>
        <v>0</v>
      </c>
      <c r="I335" s="645" t="e">
        <f t="shared" si="105"/>
        <v>#DIV/0!</v>
      </c>
      <c r="J335" s="646">
        <f>G335/C335</f>
        <v>0</v>
      </c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</row>
    <row r="336" spans="1:49" ht="12.75" customHeight="1" x14ac:dyDescent="0.2">
      <c r="A336" s="329">
        <v>351</v>
      </c>
      <c r="B336" s="430" t="s">
        <v>348</v>
      </c>
      <c r="C336" s="528">
        <f>C337+C338+C339</f>
        <v>220000</v>
      </c>
      <c r="D336" s="885">
        <f>D337+D338+D339</f>
        <v>0</v>
      </c>
      <c r="E336" s="885">
        <f t="shared" si="98"/>
        <v>220000</v>
      </c>
      <c r="F336" s="614">
        <f>F337+F338+F339</f>
        <v>0</v>
      </c>
      <c r="G336" s="614">
        <f>G337+G338+G339</f>
        <v>0</v>
      </c>
      <c r="H336" s="615">
        <f>F336/C336</f>
        <v>0</v>
      </c>
      <c r="I336" s="615" t="e">
        <f t="shared" si="105"/>
        <v>#DIV/0!</v>
      </c>
      <c r="J336" s="616">
        <f>G336/C336</f>
        <v>0</v>
      </c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</row>
    <row r="337" spans="1:49" ht="12.75" customHeight="1" x14ac:dyDescent="0.2">
      <c r="A337" s="330">
        <v>351</v>
      </c>
      <c r="B337" s="428" t="s">
        <v>346</v>
      </c>
      <c r="C337" s="515">
        <v>50000</v>
      </c>
      <c r="D337" s="734"/>
      <c r="E337" s="734">
        <f t="shared" si="98"/>
        <v>50000</v>
      </c>
      <c r="F337" s="606"/>
      <c r="G337" s="606"/>
      <c r="H337" s="607"/>
      <c r="I337" s="607"/>
      <c r="J337" s="60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</row>
    <row r="338" spans="1:49" ht="12.75" customHeight="1" x14ac:dyDescent="0.2">
      <c r="A338" s="330">
        <v>351</v>
      </c>
      <c r="B338" s="428" t="s">
        <v>349</v>
      </c>
      <c r="C338" s="515">
        <v>80000</v>
      </c>
      <c r="D338" s="734"/>
      <c r="E338" s="734">
        <f t="shared" si="98"/>
        <v>80000</v>
      </c>
      <c r="F338" s="606"/>
      <c r="G338" s="606"/>
      <c r="H338" s="607"/>
      <c r="I338" s="607"/>
      <c r="J338" s="60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</row>
    <row r="339" spans="1:49" ht="12.75" customHeight="1" x14ac:dyDescent="0.2">
      <c r="A339" s="330">
        <v>351</v>
      </c>
      <c r="B339" s="428" t="s">
        <v>390</v>
      </c>
      <c r="C339" s="515">
        <v>90000</v>
      </c>
      <c r="D339" s="734"/>
      <c r="E339" s="734">
        <f t="shared" si="98"/>
        <v>90000</v>
      </c>
      <c r="F339" s="606"/>
      <c r="G339" s="606"/>
      <c r="H339" s="607"/>
      <c r="I339" s="607"/>
      <c r="J339" s="60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</row>
    <row r="340" spans="1:49" ht="12.75" customHeight="1" x14ac:dyDescent="0.2">
      <c r="A340" s="300" t="s">
        <v>350</v>
      </c>
      <c r="B340" s="446" t="s">
        <v>143</v>
      </c>
      <c r="C340" s="509">
        <f>C343</f>
        <v>70000</v>
      </c>
      <c r="D340" s="866">
        <f>D343</f>
        <v>0</v>
      </c>
      <c r="E340" s="866">
        <f t="shared" si="98"/>
        <v>70000</v>
      </c>
      <c r="F340" s="592">
        <v>70000</v>
      </c>
      <c r="G340" s="592">
        <v>70000</v>
      </c>
      <c r="H340" s="594">
        <f>F340/C340</f>
        <v>1</v>
      </c>
      <c r="I340" s="594">
        <f>G340/F340</f>
        <v>1</v>
      </c>
      <c r="J340" s="595">
        <f>G340/C340</f>
        <v>1</v>
      </c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</row>
    <row r="341" spans="1:49" x14ac:dyDescent="0.2">
      <c r="A341" s="301"/>
      <c r="B341" s="446" t="s">
        <v>327</v>
      </c>
      <c r="C341" s="509"/>
      <c r="D341" s="866"/>
      <c r="E341" s="866">
        <f t="shared" si="98"/>
        <v>0</v>
      </c>
      <c r="F341" s="591"/>
      <c r="G341" s="591"/>
      <c r="H341" s="594"/>
      <c r="I341" s="594"/>
      <c r="J341" s="595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</row>
    <row r="342" spans="1:49" x14ac:dyDescent="0.2">
      <c r="A342" s="331" t="s">
        <v>108</v>
      </c>
      <c r="B342" s="466" t="s">
        <v>129</v>
      </c>
      <c r="C342" s="510"/>
      <c r="D342" s="867"/>
      <c r="E342" s="867">
        <f t="shared" si="98"/>
        <v>0</v>
      </c>
      <c r="F342" s="606"/>
      <c r="G342" s="606"/>
      <c r="H342" s="607"/>
      <c r="I342" s="607"/>
      <c r="J342" s="60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</row>
    <row r="343" spans="1:49" ht="15" customHeight="1" x14ac:dyDescent="0.2">
      <c r="A343" s="269">
        <v>3</v>
      </c>
      <c r="B343" s="424" t="s">
        <v>68</v>
      </c>
      <c r="C343" s="511">
        <f t="shared" ref="C343:G345" si="106">C344</f>
        <v>70000</v>
      </c>
      <c r="D343" s="868">
        <f t="shared" ref="D343:D345" si="107">D344</f>
        <v>0</v>
      </c>
      <c r="E343" s="868">
        <f t="shared" si="98"/>
        <v>70000</v>
      </c>
      <c r="F343" s="624">
        <f t="shared" si="106"/>
        <v>0</v>
      </c>
      <c r="G343" s="624">
        <f t="shared" si="106"/>
        <v>0</v>
      </c>
      <c r="H343" s="643">
        <f>F343/C343</f>
        <v>0</v>
      </c>
      <c r="I343" s="643" t="e">
        <f t="shared" ref="I343:I345" si="108">G343/F343</f>
        <v>#DIV/0!</v>
      </c>
      <c r="J343" s="644">
        <f>G343/C343</f>
        <v>0</v>
      </c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</row>
    <row r="344" spans="1:49" ht="12.75" customHeight="1" x14ac:dyDescent="0.2">
      <c r="A344" s="270">
        <v>35</v>
      </c>
      <c r="B344" s="425" t="s">
        <v>81</v>
      </c>
      <c r="C344" s="512">
        <f t="shared" si="106"/>
        <v>70000</v>
      </c>
      <c r="D344" s="869">
        <f t="shared" si="107"/>
        <v>0</v>
      </c>
      <c r="E344" s="869">
        <f t="shared" si="98"/>
        <v>70000</v>
      </c>
      <c r="F344" s="625">
        <f t="shared" si="106"/>
        <v>0</v>
      </c>
      <c r="G344" s="625">
        <f t="shared" si="106"/>
        <v>0</v>
      </c>
      <c r="H344" s="645">
        <f>F344/C344</f>
        <v>0</v>
      </c>
      <c r="I344" s="645" t="e">
        <f t="shared" si="108"/>
        <v>#DIV/0!</v>
      </c>
      <c r="J344" s="646">
        <f>G344/C344</f>
        <v>0</v>
      </c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</row>
    <row r="345" spans="1:49" ht="12.75" customHeight="1" x14ac:dyDescent="0.2">
      <c r="A345" s="332">
        <v>352</v>
      </c>
      <c r="B345" s="430" t="s">
        <v>155</v>
      </c>
      <c r="C345" s="528">
        <f t="shared" si="106"/>
        <v>70000</v>
      </c>
      <c r="D345" s="885">
        <f t="shared" si="107"/>
        <v>0</v>
      </c>
      <c r="E345" s="885">
        <f t="shared" si="98"/>
        <v>70000</v>
      </c>
      <c r="F345" s="614">
        <f t="shared" si="106"/>
        <v>0</v>
      </c>
      <c r="G345" s="614">
        <f t="shared" si="106"/>
        <v>0</v>
      </c>
      <c r="H345" s="615">
        <f>F345/C345</f>
        <v>0</v>
      </c>
      <c r="I345" s="615" t="e">
        <f t="shared" si="108"/>
        <v>#DIV/0!</v>
      </c>
      <c r="J345" s="616">
        <f>G345/C345</f>
        <v>0</v>
      </c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</row>
    <row r="346" spans="1:49" ht="12.75" customHeight="1" x14ac:dyDescent="0.2">
      <c r="A346" s="330">
        <v>352</v>
      </c>
      <c r="B346" s="428" t="s">
        <v>252</v>
      </c>
      <c r="C346" s="515">
        <v>70000</v>
      </c>
      <c r="D346" s="734"/>
      <c r="E346" s="734">
        <f t="shared" si="98"/>
        <v>70000</v>
      </c>
      <c r="F346" s="617"/>
      <c r="G346" s="617"/>
      <c r="H346" s="607"/>
      <c r="I346" s="607"/>
      <c r="J346" s="60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</row>
    <row r="347" spans="1:49" ht="12.75" customHeight="1" x14ac:dyDescent="0.2">
      <c r="A347" s="300" t="s">
        <v>433</v>
      </c>
      <c r="B347" s="446" t="s">
        <v>143</v>
      </c>
      <c r="C347" s="509">
        <f>C350</f>
        <v>20000</v>
      </c>
      <c r="D347" s="866">
        <f>D350</f>
        <v>0</v>
      </c>
      <c r="E347" s="866">
        <f t="shared" si="98"/>
        <v>20000</v>
      </c>
      <c r="F347" s="592"/>
      <c r="G347" s="592"/>
      <c r="H347" s="594">
        <f>F347/C347</f>
        <v>0</v>
      </c>
      <c r="I347" s="594" t="e">
        <f>G347/F347</f>
        <v>#DIV/0!</v>
      </c>
      <c r="J347" s="595">
        <f>G347/C347</f>
        <v>0</v>
      </c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</row>
    <row r="348" spans="1:49" ht="12.75" customHeight="1" x14ac:dyDescent="0.2">
      <c r="A348" s="301"/>
      <c r="B348" s="446" t="s">
        <v>327</v>
      </c>
      <c r="C348" s="509"/>
      <c r="D348" s="866"/>
      <c r="E348" s="866">
        <f t="shared" si="98"/>
        <v>0</v>
      </c>
      <c r="F348" s="591"/>
      <c r="G348" s="591"/>
      <c r="H348" s="594"/>
      <c r="I348" s="594"/>
      <c r="J348" s="595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</row>
    <row r="349" spans="1:49" x14ac:dyDescent="0.2">
      <c r="A349" s="331" t="s">
        <v>108</v>
      </c>
      <c r="B349" s="466" t="s">
        <v>129</v>
      </c>
      <c r="C349" s="510"/>
      <c r="D349" s="867"/>
      <c r="E349" s="867">
        <f t="shared" si="98"/>
        <v>0</v>
      </c>
      <c r="F349" s="606"/>
      <c r="G349" s="606"/>
      <c r="H349" s="607"/>
      <c r="I349" s="607"/>
      <c r="J349" s="60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</row>
    <row r="350" spans="1:49" ht="15" customHeight="1" x14ac:dyDescent="0.2">
      <c r="A350" s="269">
        <v>3</v>
      </c>
      <c r="B350" s="424" t="s">
        <v>68</v>
      </c>
      <c r="C350" s="511">
        <f t="shared" ref="C350:G352" si="109">C351</f>
        <v>20000</v>
      </c>
      <c r="D350" s="868">
        <f t="shared" ref="D350:D352" si="110">D351</f>
        <v>0</v>
      </c>
      <c r="E350" s="868">
        <f t="shared" si="98"/>
        <v>20000</v>
      </c>
      <c r="F350" s="624">
        <f t="shared" si="109"/>
        <v>0</v>
      </c>
      <c r="G350" s="624">
        <f t="shared" si="109"/>
        <v>0</v>
      </c>
      <c r="H350" s="643">
        <f>F350/C350</f>
        <v>0</v>
      </c>
      <c r="I350" s="643" t="e">
        <f t="shared" ref="I350:I352" si="111">G350/F350</f>
        <v>#DIV/0!</v>
      </c>
      <c r="J350" s="644">
        <f>G350/C350</f>
        <v>0</v>
      </c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</row>
    <row r="351" spans="1:49" ht="15" customHeight="1" x14ac:dyDescent="0.2">
      <c r="A351" s="270">
        <v>35</v>
      </c>
      <c r="B351" s="425" t="s">
        <v>81</v>
      </c>
      <c r="C351" s="512">
        <f t="shared" si="109"/>
        <v>20000</v>
      </c>
      <c r="D351" s="869">
        <f t="shared" si="110"/>
        <v>0</v>
      </c>
      <c r="E351" s="869">
        <f t="shared" si="98"/>
        <v>20000</v>
      </c>
      <c r="F351" s="625">
        <f t="shared" si="109"/>
        <v>0</v>
      </c>
      <c r="G351" s="625">
        <f t="shared" si="109"/>
        <v>0</v>
      </c>
      <c r="H351" s="645">
        <f>F351/C351</f>
        <v>0</v>
      </c>
      <c r="I351" s="645" t="e">
        <f t="shared" si="111"/>
        <v>#DIV/0!</v>
      </c>
      <c r="J351" s="646">
        <f>G351/C351</f>
        <v>0</v>
      </c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</row>
    <row r="352" spans="1:49" ht="15" customHeight="1" x14ac:dyDescent="0.2">
      <c r="A352" s="743">
        <v>352</v>
      </c>
      <c r="B352" s="744" t="s">
        <v>418</v>
      </c>
      <c r="C352" s="528">
        <f t="shared" si="109"/>
        <v>20000</v>
      </c>
      <c r="D352" s="885">
        <f t="shared" si="110"/>
        <v>0</v>
      </c>
      <c r="E352" s="885">
        <f t="shared" si="98"/>
        <v>20000</v>
      </c>
      <c r="F352" s="614">
        <f t="shared" si="109"/>
        <v>0</v>
      </c>
      <c r="G352" s="614">
        <f t="shared" si="109"/>
        <v>0</v>
      </c>
      <c r="H352" s="615">
        <f>F352/C352</f>
        <v>0</v>
      </c>
      <c r="I352" s="615" t="e">
        <f t="shared" si="111"/>
        <v>#DIV/0!</v>
      </c>
      <c r="J352" s="616">
        <f>G352/C352</f>
        <v>0</v>
      </c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</row>
    <row r="353" spans="1:49" ht="12.75" customHeight="1" x14ac:dyDescent="0.2">
      <c r="A353" s="330">
        <v>352</v>
      </c>
      <c r="B353" s="739" t="s">
        <v>418</v>
      </c>
      <c r="C353" s="515">
        <v>20000</v>
      </c>
      <c r="D353" s="734"/>
      <c r="E353" s="734">
        <f t="shared" si="98"/>
        <v>20000</v>
      </c>
      <c r="F353" s="617"/>
      <c r="G353" s="617"/>
      <c r="H353" s="607"/>
      <c r="I353" s="607"/>
      <c r="J353" s="60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</row>
    <row r="354" spans="1:49" ht="12.75" customHeight="1" x14ac:dyDescent="0.2">
      <c r="A354" s="333"/>
      <c r="B354" s="467" t="s">
        <v>279</v>
      </c>
      <c r="C354" s="546"/>
      <c r="D354" s="904"/>
      <c r="E354" s="904">
        <f t="shared" si="98"/>
        <v>0</v>
      </c>
      <c r="F354" s="629"/>
      <c r="G354" s="629"/>
      <c r="H354" s="630"/>
      <c r="I354" s="630"/>
      <c r="J354" s="631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</row>
    <row r="355" spans="1:49" ht="12.75" customHeight="1" x14ac:dyDescent="0.2">
      <c r="A355" s="957" t="s">
        <v>286</v>
      </c>
      <c r="B355" s="963"/>
      <c r="C355" s="547">
        <f>C357+C365+C373+C381+C388+C395+C402</f>
        <v>375000</v>
      </c>
      <c r="D355" s="905">
        <f>D357+D365+D373+D381</f>
        <v>0</v>
      </c>
      <c r="E355" s="905">
        <f t="shared" si="98"/>
        <v>375000</v>
      </c>
      <c r="F355" s="590">
        <f>F357+F365+F373+F381+F388+F395+F402</f>
        <v>385000</v>
      </c>
      <c r="G355" s="590">
        <f>G357+G365+G373+G381+G388+G395+G402</f>
        <v>315000</v>
      </c>
      <c r="H355" s="647">
        <f>F355/C355</f>
        <v>1.0266666666666666</v>
      </c>
      <c r="I355" s="647">
        <f>G355/F355</f>
        <v>0.81818181818181823</v>
      </c>
      <c r="J355" s="648">
        <f>G355/C355</f>
        <v>0.84</v>
      </c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</row>
    <row r="356" spans="1:49" ht="12.75" customHeight="1" x14ac:dyDescent="0.2">
      <c r="A356" s="334" t="s">
        <v>303</v>
      </c>
      <c r="B356" s="236" t="s">
        <v>219</v>
      </c>
      <c r="C356" s="548"/>
      <c r="D356" s="906"/>
      <c r="E356" s="906">
        <f t="shared" si="98"/>
        <v>0</v>
      </c>
      <c r="F356" s="591"/>
      <c r="G356" s="591"/>
      <c r="H356" s="594"/>
      <c r="I356" s="594"/>
      <c r="J356" s="595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</row>
    <row r="357" spans="1:49" ht="12.75" customHeight="1" x14ac:dyDescent="0.2">
      <c r="A357" s="335"/>
      <c r="B357" s="237" t="s">
        <v>220</v>
      </c>
      <c r="C357" s="539">
        <f>C360</f>
        <v>100000</v>
      </c>
      <c r="D357" s="897">
        <f>D360</f>
        <v>0</v>
      </c>
      <c r="E357" s="897">
        <f t="shared" si="98"/>
        <v>100000</v>
      </c>
      <c r="F357" s="592">
        <v>100000</v>
      </c>
      <c r="G357" s="592">
        <v>100000</v>
      </c>
      <c r="H357" s="594">
        <f>F357/C357</f>
        <v>1</v>
      </c>
      <c r="I357" s="594">
        <f>G357/F357</f>
        <v>1</v>
      </c>
      <c r="J357" s="595">
        <f>G357/C357</f>
        <v>1</v>
      </c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</row>
    <row r="358" spans="1:49" ht="15" customHeight="1" x14ac:dyDescent="0.2">
      <c r="A358" s="336"/>
      <c r="B358" s="455" t="s">
        <v>326</v>
      </c>
      <c r="C358" s="539"/>
      <c r="D358" s="897"/>
      <c r="E358" s="897">
        <f t="shared" si="98"/>
        <v>0</v>
      </c>
      <c r="F358" s="591"/>
      <c r="G358" s="591"/>
      <c r="H358" s="594"/>
      <c r="I358" s="594"/>
      <c r="J358" s="595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</row>
    <row r="359" spans="1:49" ht="15" customHeight="1" x14ac:dyDescent="0.2">
      <c r="A359" s="337" t="s">
        <v>107</v>
      </c>
      <c r="B359" s="459" t="s">
        <v>129</v>
      </c>
      <c r="C359" s="540"/>
      <c r="D359" s="898"/>
      <c r="E359" s="898">
        <f t="shared" si="98"/>
        <v>0</v>
      </c>
      <c r="F359" s="606"/>
      <c r="G359" s="606"/>
      <c r="H359" s="607"/>
      <c r="I359" s="607"/>
      <c r="J359" s="60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</row>
    <row r="360" spans="1:49" ht="12.75" customHeight="1" x14ac:dyDescent="0.2">
      <c r="A360" s="269">
        <v>3</v>
      </c>
      <c r="B360" s="424" t="s">
        <v>68</v>
      </c>
      <c r="C360" s="527">
        <f t="shared" ref="C360:G362" si="112">C361</f>
        <v>100000</v>
      </c>
      <c r="D360" s="884">
        <f t="shared" ref="D360:D362" si="113">D361</f>
        <v>0</v>
      </c>
      <c r="E360" s="884">
        <f t="shared" si="98"/>
        <v>100000</v>
      </c>
      <c r="F360" s="624">
        <f t="shared" si="112"/>
        <v>0</v>
      </c>
      <c r="G360" s="624">
        <f t="shared" si="112"/>
        <v>0</v>
      </c>
      <c r="H360" s="643">
        <f>F360/C360</f>
        <v>0</v>
      </c>
      <c r="I360" s="643" t="e">
        <f t="shared" ref="I360:I362" si="114">G360/F360</f>
        <v>#DIV/0!</v>
      </c>
      <c r="J360" s="644">
        <f>G360/C360</f>
        <v>0</v>
      </c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</row>
    <row r="361" spans="1:49" ht="12.75" customHeight="1" x14ac:dyDescent="0.2">
      <c r="A361" s="270">
        <v>38</v>
      </c>
      <c r="B361" s="425" t="s">
        <v>38</v>
      </c>
      <c r="C361" s="541">
        <f t="shared" si="112"/>
        <v>100000</v>
      </c>
      <c r="D361" s="899">
        <f t="shared" si="113"/>
        <v>0</v>
      </c>
      <c r="E361" s="899">
        <f t="shared" si="98"/>
        <v>100000</v>
      </c>
      <c r="F361" s="625">
        <f t="shared" si="112"/>
        <v>0</v>
      </c>
      <c r="G361" s="625">
        <f t="shared" si="112"/>
        <v>0</v>
      </c>
      <c r="H361" s="645">
        <f>F361/C361</f>
        <v>0</v>
      </c>
      <c r="I361" s="645" t="e">
        <f t="shared" si="114"/>
        <v>#DIV/0!</v>
      </c>
      <c r="J361" s="646">
        <f>G361/C361</f>
        <v>0</v>
      </c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</row>
    <row r="362" spans="1:49" x14ac:dyDescent="0.2">
      <c r="A362" s="303">
        <v>381</v>
      </c>
      <c r="B362" s="468" t="s">
        <v>121</v>
      </c>
      <c r="C362" s="542">
        <f t="shared" si="112"/>
        <v>100000</v>
      </c>
      <c r="D362" s="900">
        <f t="shared" si="113"/>
        <v>0</v>
      </c>
      <c r="E362" s="900">
        <f t="shared" si="98"/>
        <v>100000</v>
      </c>
      <c r="F362" s="614">
        <f t="shared" si="112"/>
        <v>0</v>
      </c>
      <c r="G362" s="614">
        <f t="shared" si="112"/>
        <v>0</v>
      </c>
      <c r="H362" s="615">
        <f>F362/C362</f>
        <v>0</v>
      </c>
      <c r="I362" s="615" t="e">
        <f t="shared" si="114"/>
        <v>#DIV/0!</v>
      </c>
      <c r="J362" s="616">
        <f>G362/C362</f>
        <v>0</v>
      </c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</row>
    <row r="363" spans="1:49" ht="12.75" customHeight="1" x14ac:dyDescent="0.2">
      <c r="A363" s="304">
        <v>381</v>
      </c>
      <c r="B363" s="469" t="s">
        <v>121</v>
      </c>
      <c r="C363" s="543">
        <v>100000</v>
      </c>
      <c r="D363" s="901"/>
      <c r="E363" s="901">
        <f t="shared" si="98"/>
        <v>100000</v>
      </c>
      <c r="F363" s="617"/>
      <c r="G363" s="617"/>
      <c r="H363" s="607"/>
      <c r="I363" s="607"/>
      <c r="J363" s="60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</row>
    <row r="364" spans="1:49" ht="12.75" customHeight="1" x14ac:dyDescent="0.2">
      <c r="A364" s="338" t="s">
        <v>304</v>
      </c>
      <c r="B364" s="745" t="s">
        <v>434</v>
      </c>
      <c r="C364" s="539"/>
      <c r="D364" s="897"/>
      <c r="E364" s="897">
        <f t="shared" si="98"/>
        <v>0</v>
      </c>
      <c r="F364" s="591"/>
      <c r="G364" s="591"/>
      <c r="H364" s="594"/>
      <c r="I364" s="594"/>
      <c r="J364" s="595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</row>
    <row r="365" spans="1:49" ht="15" customHeight="1" x14ac:dyDescent="0.2">
      <c r="A365" s="339" t="s">
        <v>114</v>
      </c>
      <c r="B365" s="238" t="s">
        <v>78</v>
      </c>
      <c r="C365" s="539">
        <f>C368</f>
        <v>20000</v>
      </c>
      <c r="D365" s="897">
        <f>D368</f>
        <v>0</v>
      </c>
      <c r="E365" s="897">
        <f t="shared" si="98"/>
        <v>20000</v>
      </c>
      <c r="F365" s="592">
        <f>F368</f>
        <v>0</v>
      </c>
      <c r="G365" s="592">
        <f>G368</f>
        <v>0</v>
      </c>
      <c r="H365" s="641">
        <f>F365/C365</f>
        <v>0</v>
      </c>
      <c r="I365" s="641" t="e">
        <f>G365/F365</f>
        <v>#DIV/0!</v>
      </c>
      <c r="J365" s="642">
        <f>G365/C365</f>
        <v>0</v>
      </c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</row>
    <row r="366" spans="1:49" ht="15" customHeight="1" x14ac:dyDescent="0.2">
      <c r="A366" s="340"/>
      <c r="B366" s="238" t="s">
        <v>326</v>
      </c>
      <c r="C366" s="539"/>
      <c r="D366" s="897"/>
      <c r="E366" s="897">
        <f t="shared" si="98"/>
        <v>0</v>
      </c>
      <c r="F366" s="591"/>
      <c r="G366" s="591"/>
      <c r="H366" s="594"/>
      <c r="I366" s="594"/>
      <c r="J366" s="595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</row>
    <row r="367" spans="1:49" ht="12.75" customHeight="1" x14ac:dyDescent="0.2">
      <c r="A367" s="341" t="s">
        <v>107</v>
      </c>
      <c r="B367" s="470" t="s">
        <v>129</v>
      </c>
      <c r="C367" s="549"/>
      <c r="D367" s="907"/>
      <c r="E367" s="907">
        <f t="shared" si="98"/>
        <v>0</v>
      </c>
      <c r="F367" s="606"/>
      <c r="G367" s="606"/>
      <c r="H367" s="607"/>
      <c r="I367" s="607"/>
      <c r="J367" s="60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</row>
    <row r="368" spans="1:49" ht="12.75" customHeight="1" x14ac:dyDescent="0.2">
      <c r="A368" s="269">
        <v>3</v>
      </c>
      <c r="B368" s="424" t="s">
        <v>68</v>
      </c>
      <c r="C368" s="527">
        <f t="shared" ref="C368:G370" si="115">C369</f>
        <v>20000</v>
      </c>
      <c r="D368" s="884">
        <f t="shared" ref="D368:D370" si="116">D369</f>
        <v>0</v>
      </c>
      <c r="E368" s="884">
        <f t="shared" si="98"/>
        <v>20000</v>
      </c>
      <c r="F368" s="624">
        <f t="shared" si="115"/>
        <v>0</v>
      </c>
      <c r="G368" s="624">
        <f t="shared" si="115"/>
        <v>0</v>
      </c>
      <c r="H368" s="643">
        <f>F368/C368</f>
        <v>0</v>
      </c>
      <c r="I368" s="643" t="e">
        <f t="shared" ref="I368:I370" si="117">G368/F368</f>
        <v>#DIV/0!</v>
      </c>
      <c r="J368" s="644">
        <f>G368/C368</f>
        <v>0</v>
      </c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</row>
    <row r="369" spans="1:49" ht="12.75" customHeight="1" x14ac:dyDescent="0.2">
      <c r="A369" s="270">
        <v>38</v>
      </c>
      <c r="B369" s="425" t="s">
        <v>38</v>
      </c>
      <c r="C369" s="541">
        <f t="shared" si="115"/>
        <v>20000</v>
      </c>
      <c r="D369" s="899">
        <f t="shared" si="116"/>
        <v>0</v>
      </c>
      <c r="E369" s="899">
        <f t="shared" si="98"/>
        <v>20000</v>
      </c>
      <c r="F369" s="625">
        <f t="shared" si="115"/>
        <v>0</v>
      </c>
      <c r="G369" s="625">
        <f t="shared" si="115"/>
        <v>0</v>
      </c>
      <c r="H369" s="645">
        <f>F369/C369</f>
        <v>0</v>
      </c>
      <c r="I369" s="645" t="e">
        <f t="shared" si="117"/>
        <v>#DIV/0!</v>
      </c>
      <c r="J369" s="646">
        <f>G369/C369</f>
        <v>0</v>
      </c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</row>
    <row r="370" spans="1:49" ht="12.75" customHeight="1" x14ac:dyDescent="0.2">
      <c r="A370" s="342">
        <v>381</v>
      </c>
      <c r="B370" s="471" t="s">
        <v>317</v>
      </c>
      <c r="C370" s="542">
        <f t="shared" si="115"/>
        <v>20000</v>
      </c>
      <c r="D370" s="900">
        <f t="shared" si="116"/>
        <v>0</v>
      </c>
      <c r="E370" s="900">
        <f t="shared" si="98"/>
        <v>20000</v>
      </c>
      <c r="F370" s="614">
        <f t="shared" si="115"/>
        <v>0</v>
      </c>
      <c r="G370" s="614">
        <f t="shared" si="115"/>
        <v>0</v>
      </c>
      <c r="H370" s="615">
        <f>F370/C370</f>
        <v>0</v>
      </c>
      <c r="I370" s="615" t="e">
        <f t="shared" si="117"/>
        <v>#DIV/0!</v>
      </c>
      <c r="J370" s="616">
        <f>G370/C370</f>
        <v>0</v>
      </c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</row>
    <row r="371" spans="1:49" x14ac:dyDescent="0.2">
      <c r="A371" s="343">
        <v>381</v>
      </c>
      <c r="B371" s="459" t="s">
        <v>39</v>
      </c>
      <c r="C371" s="550">
        <v>20000</v>
      </c>
      <c r="D371" s="908"/>
      <c r="E371" s="908">
        <f t="shared" si="98"/>
        <v>20000</v>
      </c>
      <c r="F371" s="606"/>
      <c r="G371" s="606"/>
      <c r="H371" s="607"/>
      <c r="I371" s="607"/>
      <c r="J371" s="60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</row>
    <row r="372" spans="1:49" ht="25.5" x14ac:dyDescent="0.2">
      <c r="A372" s="338" t="s">
        <v>354</v>
      </c>
      <c r="B372" s="745" t="s">
        <v>435</v>
      </c>
      <c r="C372" s="539"/>
      <c r="D372" s="897"/>
      <c r="E372" s="897">
        <f t="shared" si="98"/>
        <v>0</v>
      </c>
      <c r="F372" s="591"/>
      <c r="G372" s="591"/>
      <c r="H372" s="594"/>
      <c r="I372" s="594"/>
      <c r="J372" s="595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</row>
    <row r="373" spans="1:49" ht="15" customHeight="1" x14ac:dyDescent="0.2">
      <c r="A373" s="339" t="s">
        <v>114</v>
      </c>
      <c r="B373" s="238" t="s">
        <v>78</v>
      </c>
      <c r="C373" s="539">
        <f>C376</f>
        <v>60000</v>
      </c>
      <c r="D373" s="897">
        <f>D376</f>
        <v>0</v>
      </c>
      <c r="E373" s="897">
        <f t="shared" si="98"/>
        <v>60000</v>
      </c>
      <c r="F373" s="592">
        <f>F376</f>
        <v>0</v>
      </c>
      <c r="G373" s="592">
        <f>G376</f>
        <v>0</v>
      </c>
      <c r="H373" s="641">
        <f>F373/C373</f>
        <v>0</v>
      </c>
      <c r="I373" s="641" t="e">
        <f>G373/F373</f>
        <v>#DIV/0!</v>
      </c>
      <c r="J373" s="642">
        <f>G373/C373</f>
        <v>0</v>
      </c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</row>
    <row r="374" spans="1:49" ht="12.75" customHeight="1" x14ac:dyDescent="0.2">
      <c r="A374" s="340"/>
      <c r="B374" s="238" t="s">
        <v>326</v>
      </c>
      <c r="C374" s="539"/>
      <c r="D374" s="897"/>
      <c r="E374" s="897">
        <f t="shared" si="98"/>
        <v>0</v>
      </c>
      <c r="F374" s="591"/>
      <c r="G374" s="591"/>
      <c r="H374" s="594"/>
      <c r="I374" s="594"/>
      <c r="J374" s="595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</row>
    <row r="375" spans="1:49" ht="12.75" customHeight="1" x14ac:dyDescent="0.2">
      <c r="A375" s="341" t="s">
        <v>107</v>
      </c>
      <c r="B375" s="470" t="s">
        <v>129</v>
      </c>
      <c r="C375" s="549"/>
      <c r="D375" s="907"/>
      <c r="E375" s="907">
        <f t="shared" si="98"/>
        <v>0</v>
      </c>
      <c r="F375" s="606"/>
      <c r="G375" s="606"/>
      <c r="H375" s="607"/>
      <c r="I375" s="607"/>
      <c r="J375" s="60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</row>
    <row r="376" spans="1:49" ht="12.75" customHeight="1" x14ac:dyDescent="0.2">
      <c r="A376" s="269">
        <v>3</v>
      </c>
      <c r="B376" s="424" t="s">
        <v>68</v>
      </c>
      <c r="C376" s="527">
        <f t="shared" ref="C376:G378" si="118">C377</f>
        <v>60000</v>
      </c>
      <c r="D376" s="884">
        <f t="shared" ref="D376:D378" si="119">D377</f>
        <v>0</v>
      </c>
      <c r="E376" s="884">
        <f t="shared" si="98"/>
        <v>60000</v>
      </c>
      <c r="F376" s="624">
        <f t="shared" si="118"/>
        <v>0</v>
      </c>
      <c r="G376" s="624">
        <f t="shared" si="118"/>
        <v>0</v>
      </c>
      <c r="H376" s="643">
        <f>F376/C376</f>
        <v>0</v>
      </c>
      <c r="I376" s="643" t="e">
        <f t="shared" ref="I376:I378" si="120">G376/F376</f>
        <v>#DIV/0!</v>
      </c>
      <c r="J376" s="644">
        <f>G376/C376</f>
        <v>0</v>
      </c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</row>
    <row r="377" spans="1:49" ht="12.75" customHeight="1" x14ac:dyDescent="0.2">
      <c r="A377" s="270">
        <v>38</v>
      </c>
      <c r="B377" s="425" t="s">
        <v>38</v>
      </c>
      <c r="C377" s="541">
        <f t="shared" si="118"/>
        <v>60000</v>
      </c>
      <c r="D377" s="899">
        <f t="shared" si="119"/>
        <v>0</v>
      </c>
      <c r="E377" s="899">
        <f t="shared" si="98"/>
        <v>60000</v>
      </c>
      <c r="F377" s="625">
        <f t="shared" si="118"/>
        <v>0</v>
      </c>
      <c r="G377" s="625">
        <f t="shared" si="118"/>
        <v>0</v>
      </c>
      <c r="H377" s="645">
        <f>F377/C377</f>
        <v>0</v>
      </c>
      <c r="I377" s="645" t="e">
        <f t="shared" si="120"/>
        <v>#DIV/0!</v>
      </c>
      <c r="J377" s="646">
        <f>G377/C377</f>
        <v>0</v>
      </c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</row>
    <row r="378" spans="1:49" ht="12.75" customHeight="1" x14ac:dyDescent="0.2">
      <c r="A378" s="342">
        <v>381</v>
      </c>
      <c r="B378" s="471" t="s">
        <v>317</v>
      </c>
      <c r="C378" s="542">
        <f t="shared" si="118"/>
        <v>60000</v>
      </c>
      <c r="D378" s="900">
        <f t="shared" si="119"/>
        <v>0</v>
      </c>
      <c r="E378" s="900">
        <f t="shared" si="98"/>
        <v>60000</v>
      </c>
      <c r="F378" s="614">
        <f t="shared" si="118"/>
        <v>0</v>
      </c>
      <c r="G378" s="614">
        <f t="shared" si="118"/>
        <v>0</v>
      </c>
      <c r="H378" s="615">
        <f>F378/C378</f>
        <v>0</v>
      </c>
      <c r="I378" s="615" t="e">
        <f t="shared" si="120"/>
        <v>#DIV/0!</v>
      </c>
      <c r="J378" s="616">
        <f>G378/C378</f>
        <v>0</v>
      </c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</row>
    <row r="379" spans="1:49" x14ac:dyDescent="0.2">
      <c r="A379" s="343">
        <v>381</v>
      </c>
      <c r="B379" s="459" t="s">
        <v>39</v>
      </c>
      <c r="C379" s="550">
        <v>60000</v>
      </c>
      <c r="D379" s="908"/>
      <c r="E379" s="908">
        <f t="shared" si="98"/>
        <v>60000</v>
      </c>
      <c r="F379" s="606"/>
      <c r="G379" s="606"/>
      <c r="H379" s="607"/>
      <c r="I379" s="607"/>
      <c r="J379" s="60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</row>
    <row r="380" spans="1:49" ht="22.5" x14ac:dyDescent="0.2">
      <c r="A380" s="338" t="s">
        <v>448</v>
      </c>
      <c r="B380" s="236" t="s">
        <v>267</v>
      </c>
      <c r="C380" s="539"/>
      <c r="D380" s="897"/>
      <c r="E380" s="897">
        <f t="shared" si="98"/>
        <v>0</v>
      </c>
      <c r="F380" s="591"/>
      <c r="G380" s="591"/>
      <c r="H380" s="594"/>
      <c r="I380" s="594"/>
      <c r="J380" s="595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</row>
    <row r="381" spans="1:49" ht="12.75" customHeight="1" x14ac:dyDescent="0.2">
      <c r="A381" s="339" t="s">
        <v>114</v>
      </c>
      <c r="B381" s="238" t="s">
        <v>78</v>
      </c>
      <c r="C381" s="539">
        <f>C384</f>
        <v>10000</v>
      </c>
      <c r="D381" s="897">
        <f>D384</f>
        <v>0</v>
      </c>
      <c r="E381" s="897">
        <f t="shared" ref="E381:E444" si="121">C381+D381</f>
        <v>10000</v>
      </c>
      <c r="F381" s="592">
        <v>15000</v>
      </c>
      <c r="G381" s="592">
        <v>15000</v>
      </c>
      <c r="H381" s="641">
        <f>F381/C381</f>
        <v>1.5</v>
      </c>
      <c r="I381" s="641">
        <f>G381/F381</f>
        <v>1</v>
      </c>
      <c r="J381" s="642">
        <f>G381/C381</f>
        <v>1.5</v>
      </c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</row>
    <row r="382" spans="1:49" ht="12.75" customHeight="1" x14ac:dyDescent="0.2">
      <c r="A382" s="340"/>
      <c r="B382" s="238" t="s">
        <v>326</v>
      </c>
      <c r="C382" s="539"/>
      <c r="D382" s="897"/>
      <c r="E382" s="897">
        <f t="shared" si="121"/>
        <v>0</v>
      </c>
      <c r="F382" s="591"/>
      <c r="G382" s="591"/>
      <c r="H382" s="594"/>
      <c r="I382" s="594"/>
      <c r="J382" s="595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</row>
    <row r="383" spans="1:49" ht="12.75" customHeight="1" x14ac:dyDescent="0.2">
      <c r="A383" s="341" t="s">
        <v>107</v>
      </c>
      <c r="B383" s="470" t="s">
        <v>129</v>
      </c>
      <c r="C383" s="549"/>
      <c r="D383" s="907"/>
      <c r="E383" s="907">
        <f t="shared" si="121"/>
        <v>0</v>
      </c>
      <c r="F383" s="606"/>
      <c r="G383" s="606"/>
      <c r="H383" s="607"/>
      <c r="I383" s="607"/>
      <c r="J383" s="60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</row>
    <row r="384" spans="1:49" ht="12.75" customHeight="1" x14ac:dyDescent="0.2">
      <c r="A384" s="269">
        <v>3</v>
      </c>
      <c r="B384" s="424" t="s">
        <v>68</v>
      </c>
      <c r="C384" s="527">
        <f t="shared" ref="C384:G386" si="122">C385</f>
        <v>10000</v>
      </c>
      <c r="D384" s="884">
        <f t="shared" ref="D384:D386" si="123">D385</f>
        <v>0</v>
      </c>
      <c r="E384" s="884">
        <f t="shared" si="121"/>
        <v>10000</v>
      </c>
      <c r="F384" s="624">
        <f t="shared" si="122"/>
        <v>0</v>
      </c>
      <c r="G384" s="624">
        <f t="shared" si="122"/>
        <v>0</v>
      </c>
      <c r="H384" s="643">
        <f>F384/C384</f>
        <v>0</v>
      </c>
      <c r="I384" s="643" t="e">
        <f t="shared" ref="I384:I386" si="124">G384/F384</f>
        <v>#DIV/0!</v>
      </c>
      <c r="J384" s="644">
        <f>G384/C384</f>
        <v>0</v>
      </c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</row>
    <row r="385" spans="1:49" ht="12.75" customHeight="1" x14ac:dyDescent="0.2">
      <c r="A385" s="270">
        <v>38</v>
      </c>
      <c r="B385" s="425" t="s">
        <v>38</v>
      </c>
      <c r="C385" s="541">
        <f t="shared" si="122"/>
        <v>10000</v>
      </c>
      <c r="D385" s="899">
        <f t="shared" si="123"/>
        <v>0</v>
      </c>
      <c r="E385" s="899">
        <f t="shared" si="121"/>
        <v>10000</v>
      </c>
      <c r="F385" s="625">
        <f t="shared" si="122"/>
        <v>0</v>
      </c>
      <c r="G385" s="625">
        <f t="shared" si="122"/>
        <v>0</v>
      </c>
      <c r="H385" s="645">
        <f>F385/C385</f>
        <v>0</v>
      </c>
      <c r="I385" s="645" t="e">
        <f t="shared" si="124"/>
        <v>#DIV/0!</v>
      </c>
      <c r="J385" s="646">
        <f>G385/C385</f>
        <v>0</v>
      </c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</row>
    <row r="386" spans="1:49" x14ac:dyDescent="0.2">
      <c r="A386" s="342">
        <v>381</v>
      </c>
      <c r="B386" s="471" t="s">
        <v>317</v>
      </c>
      <c r="C386" s="542">
        <f t="shared" si="122"/>
        <v>10000</v>
      </c>
      <c r="D386" s="900">
        <f t="shared" si="123"/>
        <v>0</v>
      </c>
      <c r="E386" s="900">
        <f t="shared" si="121"/>
        <v>10000</v>
      </c>
      <c r="F386" s="614">
        <f t="shared" si="122"/>
        <v>0</v>
      </c>
      <c r="G386" s="614">
        <f t="shared" si="122"/>
        <v>0</v>
      </c>
      <c r="H386" s="615">
        <f>F386/C386</f>
        <v>0</v>
      </c>
      <c r="I386" s="615" t="e">
        <f t="shared" si="124"/>
        <v>#DIV/0!</v>
      </c>
      <c r="J386" s="616">
        <f>G386/C386</f>
        <v>0</v>
      </c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</row>
    <row r="387" spans="1:49" x14ac:dyDescent="0.2">
      <c r="A387" s="343">
        <v>381</v>
      </c>
      <c r="B387" s="459" t="s">
        <v>39</v>
      </c>
      <c r="C387" s="550">
        <v>10000</v>
      </c>
      <c r="D387" s="908"/>
      <c r="E387" s="908">
        <f t="shared" si="121"/>
        <v>10000</v>
      </c>
      <c r="F387" s="617"/>
      <c r="G387" s="617"/>
      <c r="H387" s="607"/>
      <c r="I387" s="607"/>
      <c r="J387" s="60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</row>
    <row r="388" spans="1:49" ht="15" customHeight="1" x14ac:dyDescent="0.2">
      <c r="A388" s="317" t="s">
        <v>363</v>
      </c>
      <c r="B388" s="204" t="s">
        <v>262</v>
      </c>
      <c r="C388" s="539">
        <f>C391</f>
        <v>100000</v>
      </c>
      <c r="D388" s="897">
        <f>D391</f>
        <v>0</v>
      </c>
      <c r="E388" s="897">
        <f t="shared" si="121"/>
        <v>100000</v>
      </c>
      <c r="F388" s="592">
        <v>110000</v>
      </c>
      <c r="G388" s="592">
        <v>110000</v>
      </c>
      <c r="H388" s="641">
        <f>F388/C388</f>
        <v>1.1000000000000001</v>
      </c>
      <c r="I388" s="641">
        <f>G388/F388</f>
        <v>1</v>
      </c>
      <c r="J388" s="642">
        <f>G388/C388</f>
        <v>1.1000000000000001</v>
      </c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</row>
    <row r="389" spans="1:49" ht="15" customHeight="1" x14ac:dyDescent="0.2">
      <c r="A389" s="315"/>
      <c r="B389" s="472" t="s">
        <v>326</v>
      </c>
      <c r="C389" s="539"/>
      <c r="D389" s="897"/>
      <c r="E389" s="897">
        <f t="shared" si="121"/>
        <v>0</v>
      </c>
      <c r="F389" s="591"/>
      <c r="G389" s="591"/>
      <c r="H389" s="594"/>
      <c r="I389" s="594"/>
      <c r="J389" s="595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</row>
    <row r="390" spans="1:49" ht="12.75" customHeight="1" x14ac:dyDescent="0.2">
      <c r="A390" s="318" t="s">
        <v>107</v>
      </c>
      <c r="B390" s="473" t="s">
        <v>129</v>
      </c>
      <c r="C390" s="549"/>
      <c r="D390" s="907"/>
      <c r="E390" s="907">
        <f t="shared" si="121"/>
        <v>0</v>
      </c>
      <c r="F390" s="606"/>
      <c r="G390" s="606"/>
      <c r="H390" s="607"/>
      <c r="I390" s="607"/>
      <c r="J390" s="60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</row>
    <row r="391" spans="1:49" ht="12.75" customHeight="1" x14ac:dyDescent="0.2">
      <c r="A391" s="269">
        <v>3</v>
      </c>
      <c r="B391" s="424" t="s">
        <v>68</v>
      </c>
      <c r="C391" s="527">
        <f t="shared" ref="C391:G393" si="125">C392</f>
        <v>100000</v>
      </c>
      <c r="D391" s="884">
        <f t="shared" ref="D391:D393" si="126">D392</f>
        <v>0</v>
      </c>
      <c r="E391" s="884">
        <f t="shared" si="121"/>
        <v>100000</v>
      </c>
      <c r="F391" s="624">
        <f t="shared" si="125"/>
        <v>0</v>
      </c>
      <c r="G391" s="624">
        <f t="shared" si="125"/>
        <v>0</v>
      </c>
      <c r="H391" s="643">
        <f>F391/C391</f>
        <v>0</v>
      </c>
      <c r="I391" s="643" t="e">
        <f t="shared" ref="I391:I393" si="127">G391/F391</f>
        <v>#DIV/0!</v>
      </c>
      <c r="J391" s="644">
        <f>G391/C391</f>
        <v>0</v>
      </c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</row>
    <row r="392" spans="1:49" ht="12.75" customHeight="1" x14ac:dyDescent="0.2">
      <c r="A392" s="306">
        <v>37</v>
      </c>
      <c r="B392" s="474" t="s">
        <v>156</v>
      </c>
      <c r="C392" s="541">
        <f t="shared" si="125"/>
        <v>100000</v>
      </c>
      <c r="D392" s="899">
        <f t="shared" si="126"/>
        <v>0</v>
      </c>
      <c r="E392" s="899">
        <f t="shared" si="121"/>
        <v>100000</v>
      </c>
      <c r="F392" s="625">
        <f t="shared" si="125"/>
        <v>0</v>
      </c>
      <c r="G392" s="625">
        <f t="shared" si="125"/>
        <v>0</v>
      </c>
      <c r="H392" s="645">
        <f>F392/C392</f>
        <v>0</v>
      </c>
      <c r="I392" s="645" t="e">
        <f t="shared" si="127"/>
        <v>#DIV/0!</v>
      </c>
      <c r="J392" s="646">
        <f>G392/C392</f>
        <v>0</v>
      </c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</row>
    <row r="393" spans="1:49" ht="12.75" customHeight="1" x14ac:dyDescent="0.2">
      <c r="A393" s="307">
        <v>372</v>
      </c>
      <c r="B393" s="468" t="s">
        <v>123</v>
      </c>
      <c r="C393" s="542">
        <f t="shared" si="125"/>
        <v>100000</v>
      </c>
      <c r="D393" s="900">
        <f t="shared" si="126"/>
        <v>0</v>
      </c>
      <c r="E393" s="900">
        <f t="shared" si="121"/>
        <v>100000</v>
      </c>
      <c r="F393" s="614">
        <f t="shared" si="125"/>
        <v>0</v>
      </c>
      <c r="G393" s="614">
        <f t="shared" si="125"/>
        <v>0</v>
      </c>
      <c r="H393" s="615">
        <f>F393/C393</f>
        <v>0</v>
      </c>
      <c r="I393" s="615" t="e">
        <f t="shared" si="127"/>
        <v>#DIV/0!</v>
      </c>
      <c r="J393" s="616">
        <f>G393/C393</f>
        <v>0</v>
      </c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</row>
    <row r="394" spans="1:49" ht="12.75" customHeight="1" x14ac:dyDescent="0.2">
      <c r="A394" s="344">
        <v>372</v>
      </c>
      <c r="B394" s="475" t="s">
        <v>123</v>
      </c>
      <c r="C394" s="550">
        <v>100000</v>
      </c>
      <c r="D394" s="908"/>
      <c r="E394" s="908">
        <f t="shared" si="121"/>
        <v>100000</v>
      </c>
      <c r="F394" s="617"/>
      <c r="G394" s="617"/>
      <c r="H394" s="607"/>
      <c r="I394" s="607"/>
      <c r="J394" s="60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</row>
    <row r="395" spans="1:49" x14ac:dyDescent="0.2">
      <c r="A395" s="317" t="s">
        <v>449</v>
      </c>
      <c r="B395" s="204" t="s">
        <v>251</v>
      </c>
      <c r="C395" s="539">
        <f>C398</f>
        <v>45000</v>
      </c>
      <c r="D395" s="897">
        <f>D398</f>
        <v>0</v>
      </c>
      <c r="E395" s="897">
        <f t="shared" si="121"/>
        <v>45000</v>
      </c>
      <c r="F395" s="592">
        <v>40000</v>
      </c>
      <c r="G395" s="592">
        <v>40000</v>
      </c>
      <c r="H395" s="641">
        <f>F395/C395</f>
        <v>0.88888888888888884</v>
      </c>
      <c r="I395" s="641">
        <f>G395/F395</f>
        <v>1</v>
      </c>
      <c r="J395" s="642">
        <f>G395/C395</f>
        <v>0.88888888888888884</v>
      </c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</row>
    <row r="396" spans="1:49" ht="15" customHeight="1" x14ac:dyDescent="0.2">
      <c r="A396" s="315"/>
      <c r="B396" s="472" t="s">
        <v>326</v>
      </c>
      <c r="C396" s="539"/>
      <c r="D396" s="897"/>
      <c r="E396" s="897">
        <f t="shared" si="121"/>
        <v>0</v>
      </c>
      <c r="F396" s="591"/>
      <c r="G396" s="591"/>
      <c r="H396" s="594"/>
      <c r="I396" s="594"/>
      <c r="J396" s="595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</row>
    <row r="397" spans="1:49" ht="12.75" customHeight="1" x14ac:dyDescent="0.2">
      <c r="A397" s="318" t="s">
        <v>107</v>
      </c>
      <c r="B397" s="473" t="s">
        <v>129</v>
      </c>
      <c r="C397" s="549"/>
      <c r="D397" s="907"/>
      <c r="E397" s="907">
        <f t="shared" si="121"/>
        <v>0</v>
      </c>
      <c r="F397" s="606"/>
      <c r="G397" s="606"/>
      <c r="H397" s="607"/>
      <c r="I397" s="607"/>
      <c r="J397" s="60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</row>
    <row r="398" spans="1:49" ht="12.75" customHeight="1" x14ac:dyDescent="0.2">
      <c r="A398" s="269">
        <v>3</v>
      </c>
      <c r="B398" s="424" t="s">
        <v>68</v>
      </c>
      <c r="C398" s="527">
        <f t="shared" ref="C398:G400" si="128">C399</f>
        <v>45000</v>
      </c>
      <c r="D398" s="884">
        <f t="shared" ref="D398:D400" si="129">D399</f>
        <v>0</v>
      </c>
      <c r="E398" s="884">
        <f t="shared" si="121"/>
        <v>45000</v>
      </c>
      <c r="F398" s="624">
        <f t="shared" si="128"/>
        <v>0</v>
      </c>
      <c r="G398" s="624">
        <f t="shared" si="128"/>
        <v>0</v>
      </c>
      <c r="H398" s="643">
        <f>F398/C398</f>
        <v>0</v>
      </c>
      <c r="I398" s="643" t="e">
        <f t="shared" ref="I398:I400" si="130">G398/F398</f>
        <v>#DIV/0!</v>
      </c>
      <c r="J398" s="644">
        <f>G398/C398</f>
        <v>0</v>
      </c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</row>
    <row r="399" spans="1:49" ht="22.5" x14ac:dyDescent="0.2">
      <c r="A399" s="306">
        <v>37</v>
      </c>
      <c r="B399" s="474" t="s">
        <v>156</v>
      </c>
      <c r="C399" s="541">
        <f t="shared" si="128"/>
        <v>45000</v>
      </c>
      <c r="D399" s="899">
        <f t="shared" si="129"/>
        <v>0</v>
      </c>
      <c r="E399" s="899">
        <f t="shared" si="121"/>
        <v>45000</v>
      </c>
      <c r="F399" s="625">
        <f t="shared" si="128"/>
        <v>0</v>
      </c>
      <c r="G399" s="625">
        <f t="shared" si="128"/>
        <v>0</v>
      </c>
      <c r="H399" s="645">
        <f>F399/C399</f>
        <v>0</v>
      </c>
      <c r="I399" s="645" t="e">
        <f t="shared" si="130"/>
        <v>#DIV/0!</v>
      </c>
      <c r="J399" s="646">
        <f>G399/C399</f>
        <v>0</v>
      </c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</row>
    <row r="400" spans="1:49" ht="12.75" customHeight="1" x14ac:dyDescent="0.2">
      <c r="A400" s="307">
        <v>372</v>
      </c>
      <c r="B400" s="468" t="s">
        <v>123</v>
      </c>
      <c r="C400" s="542">
        <f t="shared" si="128"/>
        <v>45000</v>
      </c>
      <c r="D400" s="900">
        <f t="shared" si="129"/>
        <v>0</v>
      </c>
      <c r="E400" s="900">
        <f t="shared" si="121"/>
        <v>45000</v>
      </c>
      <c r="F400" s="614">
        <f t="shared" si="128"/>
        <v>0</v>
      </c>
      <c r="G400" s="614">
        <f t="shared" si="128"/>
        <v>0</v>
      </c>
      <c r="H400" s="615">
        <f>F400/C400</f>
        <v>0</v>
      </c>
      <c r="I400" s="615" t="e">
        <f t="shared" si="130"/>
        <v>#DIV/0!</v>
      </c>
      <c r="J400" s="616">
        <f>G400/C400</f>
        <v>0</v>
      </c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</row>
    <row r="401" spans="1:49" ht="12.75" customHeight="1" x14ac:dyDescent="0.2">
      <c r="A401" s="344">
        <v>372</v>
      </c>
      <c r="B401" s="475" t="s">
        <v>123</v>
      </c>
      <c r="C401" s="550">
        <v>45000</v>
      </c>
      <c r="D401" s="908"/>
      <c r="E401" s="908">
        <f t="shared" si="121"/>
        <v>45000</v>
      </c>
      <c r="F401" s="617"/>
      <c r="G401" s="617"/>
      <c r="H401" s="607"/>
      <c r="I401" s="607"/>
      <c r="J401" s="60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</row>
    <row r="402" spans="1:49" ht="15" customHeight="1" x14ac:dyDescent="0.2">
      <c r="A402" s="317" t="s">
        <v>450</v>
      </c>
      <c r="B402" s="204" t="s">
        <v>451</v>
      </c>
      <c r="C402" s="539">
        <f>C405</f>
        <v>40000</v>
      </c>
      <c r="D402" s="897">
        <f>D405</f>
        <v>0</v>
      </c>
      <c r="E402" s="897">
        <f t="shared" si="121"/>
        <v>40000</v>
      </c>
      <c r="F402" s="592">
        <v>120000</v>
      </c>
      <c r="G402" s="592">
        <v>50000</v>
      </c>
      <c r="H402" s="641">
        <f>F402/C402</f>
        <v>3</v>
      </c>
      <c r="I402" s="641">
        <f>G402/F402</f>
        <v>0.41666666666666669</v>
      </c>
      <c r="J402" s="642">
        <f>G402/C402</f>
        <v>1.25</v>
      </c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</row>
    <row r="403" spans="1:49" ht="15" customHeight="1" x14ac:dyDescent="0.2">
      <c r="A403" s="315"/>
      <c r="B403" s="472" t="s">
        <v>326</v>
      </c>
      <c r="C403" s="539"/>
      <c r="D403" s="897"/>
      <c r="E403" s="897">
        <f t="shared" si="121"/>
        <v>0</v>
      </c>
      <c r="F403" s="591"/>
      <c r="G403" s="591"/>
      <c r="H403" s="594"/>
      <c r="I403" s="594"/>
      <c r="J403" s="595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</row>
    <row r="404" spans="1:49" ht="12.75" customHeight="1" x14ac:dyDescent="0.2">
      <c r="A404" s="318" t="s">
        <v>107</v>
      </c>
      <c r="B404" s="473" t="s">
        <v>129</v>
      </c>
      <c r="C404" s="549"/>
      <c r="D404" s="907"/>
      <c r="E404" s="907">
        <f t="shared" si="121"/>
        <v>0</v>
      </c>
      <c r="F404" s="606"/>
      <c r="G404" s="606"/>
      <c r="H404" s="607"/>
      <c r="I404" s="607"/>
      <c r="J404" s="60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</row>
    <row r="405" spans="1:49" ht="12.75" customHeight="1" x14ac:dyDescent="0.2">
      <c r="A405" s="269">
        <v>3</v>
      </c>
      <c r="B405" s="424" t="s">
        <v>68</v>
      </c>
      <c r="C405" s="527">
        <f t="shared" ref="C405:G407" si="131">C406</f>
        <v>40000</v>
      </c>
      <c r="D405" s="884">
        <f t="shared" ref="D405:D407" si="132">D406</f>
        <v>0</v>
      </c>
      <c r="E405" s="884">
        <f t="shared" si="121"/>
        <v>40000</v>
      </c>
      <c r="F405" s="624">
        <f t="shared" si="131"/>
        <v>0</v>
      </c>
      <c r="G405" s="624">
        <f t="shared" si="131"/>
        <v>0</v>
      </c>
      <c r="H405" s="643">
        <f>F405/C405</f>
        <v>0</v>
      </c>
      <c r="I405" s="643" t="e">
        <f t="shared" ref="I405:I407" si="133">G405/F405</f>
        <v>#DIV/0!</v>
      </c>
      <c r="J405" s="644">
        <f>G405/C405</f>
        <v>0</v>
      </c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</row>
    <row r="406" spans="1:49" ht="12.75" customHeight="1" x14ac:dyDescent="0.2">
      <c r="A406" s="306">
        <v>37</v>
      </c>
      <c r="B406" s="474" t="s">
        <v>156</v>
      </c>
      <c r="C406" s="541">
        <f t="shared" si="131"/>
        <v>40000</v>
      </c>
      <c r="D406" s="899">
        <f t="shared" si="132"/>
        <v>0</v>
      </c>
      <c r="E406" s="899">
        <f t="shared" si="121"/>
        <v>40000</v>
      </c>
      <c r="F406" s="625">
        <f t="shared" si="131"/>
        <v>0</v>
      </c>
      <c r="G406" s="625">
        <f t="shared" si="131"/>
        <v>0</v>
      </c>
      <c r="H406" s="645">
        <f>F406/C406</f>
        <v>0</v>
      </c>
      <c r="I406" s="645" t="e">
        <f t="shared" si="133"/>
        <v>#DIV/0!</v>
      </c>
      <c r="J406" s="646">
        <f>G406/C406</f>
        <v>0</v>
      </c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</row>
    <row r="407" spans="1:49" ht="12.75" customHeight="1" x14ac:dyDescent="0.2">
      <c r="A407" s="307">
        <v>372</v>
      </c>
      <c r="B407" s="468" t="s">
        <v>123</v>
      </c>
      <c r="C407" s="542">
        <f t="shared" si="131"/>
        <v>40000</v>
      </c>
      <c r="D407" s="900">
        <f t="shared" si="132"/>
        <v>0</v>
      </c>
      <c r="E407" s="900">
        <f t="shared" si="121"/>
        <v>40000</v>
      </c>
      <c r="F407" s="614">
        <f t="shared" si="131"/>
        <v>0</v>
      </c>
      <c r="G407" s="614">
        <f t="shared" si="131"/>
        <v>0</v>
      </c>
      <c r="H407" s="615">
        <f>F407/C407</f>
        <v>0</v>
      </c>
      <c r="I407" s="615" t="e">
        <f t="shared" si="133"/>
        <v>#DIV/0!</v>
      </c>
      <c r="J407" s="616">
        <f>G407/C407</f>
        <v>0</v>
      </c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</row>
    <row r="408" spans="1:49" ht="12.75" customHeight="1" x14ac:dyDescent="0.2">
      <c r="A408" s="344">
        <v>372</v>
      </c>
      <c r="B408" s="475" t="s">
        <v>123</v>
      </c>
      <c r="C408" s="550">
        <v>40000</v>
      </c>
      <c r="D408" s="908"/>
      <c r="E408" s="908">
        <f t="shared" si="121"/>
        <v>40000</v>
      </c>
      <c r="F408" s="617"/>
      <c r="G408" s="617"/>
      <c r="H408" s="607"/>
      <c r="I408" s="607"/>
      <c r="J408" s="60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</row>
    <row r="409" spans="1:49" x14ac:dyDescent="0.2">
      <c r="A409" s="345"/>
      <c r="B409" s="476" t="s">
        <v>281</v>
      </c>
      <c r="C409" s="551"/>
      <c r="D409" s="909"/>
      <c r="E409" s="909">
        <f t="shared" si="121"/>
        <v>0</v>
      </c>
      <c r="F409" s="629"/>
      <c r="G409" s="629"/>
      <c r="H409" s="630"/>
      <c r="I409" s="630"/>
      <c r="J409" s="631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</row>
    <row r="410" spans="1:49" x14ac:dyDescent="0.2">
      <c r="A410" s="957" t="s">
        <v>287</v>
      </c>
      <c r="B410" s="958"/>
      <c r="C410" s="534">
        <f>C411+C418+C425+C432</f>
        <v>180000</v>
      </c>
      <c r="D410" s="892">
        <f>D411+D418+D425+D432</f>
        <v>0</v>
      </c>
      <c r="E410" s="892">
        <f t="shared" si="121"/>
        <v>180000</v>
      </c>
      <c r="F410" s="590">
        <f>F411+F418+F425+F432</f>
        <v>180000</v>
      </c>
      <c r="G410" s="590">
        <f>G411+G418+G425+G432</f>
        <v>180000</v>
      </c>
      <c r="H410" s="647">
        <f>F410/C410</f>
        <v>1</v>
      </c>
      <c r="I410" s="647">
        <f>G410/F410</f>
        <v>1</v>
      </c>
      <c r="J410" s="648">
        <f>G410/C410</f>
        <v>1</v>
      </c>
      <c r="K410" s="264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</row>
    <row r="411" spans="1:49" ht="12.75" customHeight="1" x14ac:dyDescent="0.2">
      <c r="A411" s="346" t="s">
        <v>305</v>
      </c>
      <c r="B411" s="477" t="s">
        <v>221</v>
      </c>
      <c r="C411" s="539">
        <f>C414</f>
        <v>60000</v>
      </c>
      <c r="D411" s="897">
        <f>D414</f>
        <v>0</v>
      </c>
      <c r="E411" s="897">
        <f t="shared" si="121"/>
        <v>60000</v>
      </c>
      <c r="F411" s="592">
        <v>60000</v>
      </c>
      <c r="G411" s="592">
        <v>60000</v>
      </c>
      <c r="H411" s="641">
        <f>F411/C411</f>
        <v>1</v>
      </c>
      <c r="I411" s="641">
        <f>G411/F411</f>
        <v>1</v>
      </c>
      <c r="J411" s="642">
        <f>G411/C411</f>
        <v>1</v>
      </c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</row>
    <row r="412" spans="1:49" ht="12.75" customHeight="1" x14ac:dyDescent="0.2">
      <c r="A412" s="347"/>
      <c r="B412" s="458" t="s">
        <v>321</v>
      </c>
      <c r="C412" s="539"/>
      <c r="D412" s="897"/>
      <c r="E412" s="897">
        <f t="shared" si="121"/>
        <v>0</v>
      </c>
      <c r="F412" s="591"/>
      <c r="G412" s="591"/>
      <c r="H412" s="594"/>
      <c r="I412" s="594"/>
      <c r="J412" s="595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</row>
    <row r="413" spans="1:49" ht="12.75" customHeight="1" x14ac:dyDescent="0.2">
      <c r="A413" s="348" t="s">
        <v>103</v>
      </c>
      <c r="B413" s="478" t="s">
        <v>129</v>
      </c>
      <c r="C413" s="549"/>
      <c r="D413" s="907"/>
      <c r="E413" s="907">
        <f t="shared" si="121"/>
        <v>0</v>
      </c>
      <c r="F413" s="606"/>
      <c r="G413" s="606"/>
      <c r="H413" s="607"/>
      <c r="I413" s="607"/>
      <c r="J413" s="60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</row>
    <row r="414" spans="1:49" ht="12.75" customHeight="1" x14ac:dyDescent="0.2">
      <c r="A414" s="269">
        <v>3</v>
      </c>
      <c r="B414" s="424" t="s">
        <v>68</v>
      </c>
      <c r="C414" s="527">
        <f t="shared" ref="C414:G416" si="134">C415</f>
        <v>60000</v>
      </c>
      <c r="D414" s="884">
        <f t="shared" ref="D414:D416" si="135">D415</f>
        <v>0</v>
      </c>
      <c r="E414" s="884">
        <f t="shared" si="121"/>
        <v>60000</v>
      </c>
      <c r="F414" s="624">
        <f t="shared" si="134"/>
        <v>0</v>
      </c>
      <c r="G414" s="624">
        <f t="shared" si="134"/>
        <v>0</v>
      </c>
      <c r="H414" s="643">
        <f>F414/C414</f>
        <v>0</v>
      </c>
      <c r="I414" s="643" t="e">
        <f t="shared" ref="I414:I416" si="136">G414/F414</f>
        <v>#DIV/0!</v>
      </c>
      <c r="J414" s="644">
        <f>G414/C414</f>
        <v>0</v>
      </c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</row>
    <row r="415" spans="1:49" ht="12.75" customHeight="1" x14ac:dyDescent="0.2">
      <c r="A415" s="306">
        <v>37</v>
      </c>
      <c r="B415" s="474" t="s">
        <v>156</v>
      </c>
      <c r="C415" s="541">
        <f t="shared" si="134"/>
        <v>60000</v>
      </c>
      <c r="D415" s="899">
        <f t="shared" si="135"/>
        <v>0</v>
      </c>
      <c r="E415" s="899">
        <f t="shared" si="121"/>
        <v>60000</v>
      </c>
      <c r="F415" s="625">
        <f t="shared" si="134"/>
        <v>0</v>
      </c>
      <c r="G415" s="625">
        <f t="shared" si="134"/>
        <v>0</v>
      </c>
      <c r="H415" s="645">
        <f>F415/C415</f>
        <v>0</v>
      </c>
      <c r="I415" s="645" t="e">
        <f t="shared" si="136"/>
        <v>#DIV/0!</v>
      </c>
      <c r="J415" s="646">
        <f>G415/C415</f>
        <v>0</v>
      </c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</row>
    <row r="416" spans="1:49" x14ac:dyDescent="0.2">
      <c r="A416" s="307">
        <v>372</v>
      </c>
      <c r="B416" s="468" t="s">
        <v>75</v>
      </c>
      <c r="C416" s="542">
        <f t="shared" si="134"/>
        <v>60000</v>
      </c>
      <c r="D416" s="900">
        <f t="shared" si="135"/>
        <v>0</v>
      </c>
      <c r="E416" s="900">
        <f t="shared" si="121"/>
        <v>60000</v>
      </c>
      <c r="F416" s="614">
        <f t="shared" si="134"/>
        <v>0</v>
      </c>
      <c r="G416" s="614">
        <f t="shared" si="134"/>
        <v>0</v>
      </c>
      <c r="H416" s="615">
        <f>F416/C416</f>
        <v>0</v>
      </c>
      <c r="I416" s="615" t="e">
        <f t="shared" si="136"/>
        <v>#DIV/0!</v>
      </c>
      <c r="J416" s="616">
        <f>G416/C416</f>
        <v>0</v>
      </c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</row>
    <row r="417" spans="1:49" x14ac:dyDescent="0.2">
      <c r="A417" s="304">
        <v>372</v>
      </c>
      <c r="B417" s="448" t="s">
        <v>75</v>
      </c>
      <c r="C417" s="543">
        <v>60000</v>
      </c>
      <c r="D417" s="901"/>
      <c r="E417" s="901">
        <f t="shared" si="121"/>
        <v>60000</v>
      </c>
      <c r="F417" s="617"/>
      <c r="G417" s="617"/>
      <c r="H417" s="607"/>
      <c r="I417" s="607"/>
      <c r="J417" s="60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</row>
    <row r="418" spans="1:49" ht="15" customHeight="1" x14ac:dyDescent="0.2">
      <c r="A418" s="346" t="s">
        <v>364</v>
      </c>
      <c r="B418" s="479" t="s">
        <v>222</v>
      </c>
      <c r="C418" s="539">
        <f>C421</f>
        <v>60000</v>
      </c>
      <c r="D418" s="897">
        <f>D421</f>
        <v>0</v>
      </c>
      <c r="E418" s="897">
        <f t="shared" si="121"/>
        <v>60000</v>
      </c>
      <c r="F418" s="592">
        <v>60000</v>
      </c>
      <c r="G418" s="592">
        <v>60000</v>
      </c>
      <c r="H418" s="641">
        <f>F418/C418</f>
        <v>1</v>
      </c>
      <c r="I418" s="641">
        <f>G418/F418</f>
        <v>1</v>
      </c>
      <c r="J418" s="642">
        <f>G418/C418</f>
        <v>1</v>
      </c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</row>
    <row r="419" spans="1:49" ht="12.75" customHeight="1" x14ac:dyDescent="0.2">
      <c r="A419" s="347"/>
      <c r="B419" s="458" t="s">
        <v>321</v>
      </c>
      <c r="C419" s="539"/>
      <c r="D419" s="897"/>
      <c r="E419" s="897">
        <f t="shared" si="121"/>
        <v>0</v>
      </c>
      <c r="F419" s="591"/>
      <c r="G419" s="591"/>
      <c r="H419" s="594"/>
      <c r="I419" s="594"/>
      <c r="J419" s="595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</row>
    <row r="420" spans="1:49" ht="12.75" customHeight="1" x14ac:dyDescent="0.2">
      <c r="A420" s="348" t="s">
        <v>103</v>
      </c>
      <c r="B420" s="478" t="s">
        <v>129</v>
      </c>
      <c r="C420" s="549"/>
      <c r="D420" s="907"/>
      <c r="E420" s="907">
        <f t="shared" si="121"/>
        <v>0</v>
      </c>
      <c r="F420" s="606"/>
      <c r="G420" s="606"/>
      <c r="H420" s="607"/>
      <c r="I420" s="607"/>
      <c r="J420" s="60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</row>
    <row r="421" spans="1:49" ht="12.75" customHeight="1" x14ac:dyDescent="0.2">
      <c r="A421" s="269">
        <v>3</v>
      </c>
      <c r="B421" s="424" t="s">
        <v>68</v>
      </c>
      <c r="C421" s="527">
        <f t="shared" ref="C421:G423" si="137">C422</f>
        <v>60000</v>
      </c>
      <c r="D421" s="884">
        <f t="shared" ref="D421:D423" si="138">D422</f>
        <v>0</v>
      </c>
      <c r="E421" s="884">
        <f t="shared" si="121"/>
        <v>60000</v>
      </c>
      <c r="F421" s="624">
        <f t="shared" si="137"/>
        <v>0</v>
      </c>
      <c r="G421" s="624">
        <f t="shared" si="137"/>
        <v>0</v>
      </c>
      <c r="H421" s="643">
        <f>F421/C421</f>
        <v>0</v>
      </c>
      <c r="I421" s="643" t="e">
        <f t="shared" ref="I421:I423" si="139">G421/F421</f>
        <v>#DIV/0!</v>
      </c>
      <c r="J421" s="644">
        <f>G421/C421</f>
        <v>0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</row>
    <row r="422" spans="1:49" ht="12.75" customHeight="1" x14ac:dyDescent="0.2">
      <c r="A422" s="306">
        <v>37</v>
      </c>
      <c r="B422" s="474" t="s">
        <v>156</v>
      </c>
      <c r="C422" s="541">
        <f t="shared" si="137"/>
        <v>60000</v>
      </c>
      <c r="D422" s="899">
        <f t="shared" si="138"/>
        <v>0</v>
      </c>
      <c r="E422" s="899">
        <f t="shared" si="121"/>
        <v>60000</v>
      </c>
      <c r="F422" s="625">
        <f t="shared" si="137"/>
        <v>0</v>
      </c>
      <c r="G422" s="625">
        <f t="shared" si="137"/>
        <v>0</v>
      </c>
      <c r="H422" s="645">
        <f>F422/C422</f>
        <v>0</v>
      </c>
      <c r="I422" s="645" t="e">
        <f t="shared" si="139"/>
        <v>#DIV/0!</v>
      </c>
      <c r="J422" s="646">
        <f>G422/C422</f>
        <v>0</v>
      </c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</row>
    <row r="423" spans="1:49" ht="12.75" customHeight="1" x14ac:dyDescent="0.2">
      <c r="A423" s="303">
        <v>372</v>
      </c>
      <c r="B423" s="447" t="s">
        <v>75</v>
      </c>
      <c r="C423" s="542">
        <f t="shared" si="137"/>
        <v>60000</v>
      </c>
      <c r="D423" s="900">
        <f t="shared" si="138"/>
        <v>0</v>
      </c>
      <c r="E423" s="900">
        <f t="shared" si="121"/>
        <v>60000</v>
      </c>
      <c r="F423" s="614">
        <f t="shared" si="137"/>
        <v>0</v>
      </c>
      <c r="G423" s="614">
        <f t="shared" si="137"/>
        <v>0</v>
      </c>
      <c r="H423" s="615">
        <f>F423/C423</f>
        <v>0</v>
      </c>
      <c r="I423" s="615" t="e">
        <f t="shared" si="139"/>
        <v>#DIV/0!</v>
      </c>
      <c r="J423" s="616">
        <f>G423/C423</f>
        <v>0</v>
      </c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</row>
    <row r="424" spans="1:49" x14ac:dyDescent="0.2">
      <c r="A424" s="304">
        <v>372</v>
      </c>
      <c r="B424" s="448" t="s">
        <v>75</v>
      </c>
      <c r="C424" s="550">
        <v>60000</v>
      </c>
      <c r="D424" s="908"/>
      <c r="E424" s="908">
        <f t="shared" si="121"/>
        <v>60000</v>
      </c>
      <c r="F424" s="617"/>
      <c r="G424" s="617"/>
      <c r="H424" s="607"/>
      <c r="I424" s="607"/>
      <c r="J424" s="60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</row>
    <row r="425" spans="1:49" ht="15" customHeight="1" x14ac:dyDescent="0.2">
      <c r="A425" s="349" t="s">
        <v>365</v>
      </c>
      <c r="B425" s="204" t="s">
        <v>223</v>
      </c>
      <c r="C425" s="539">
        <f>C428</f>
        <v>45000</v>
      </c>
      <c r="D425" s="897">
        <f>D428</f>
        <v>0</v>
      </c>
      <c r="E425" s="897">
        <f t="shared" si="121"/>
        <v>45000</v>
      </c>
      <c r="F425" s="592">
        <v>45000</v>
      </c>
      <c r="G425" s="592">
        <v>45000</v>
      </c>
      <c r="H425" s="641">
        <f>F425/C425</f>
        <v>1</v>
      </c>
      <c r="I425" s="641">
        <f>G425/F425</f>
        <v>1</v>
      </c>
      <c r="J425" s="642">
        <f>G425/C425</f>
        <v>1</v>
      </c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</row>
    <row r="426" spans="1:49" ht="12.75" customHeight="1" x14ac:dyDescent="0.2">
      <c r="A426" s="347"/>
      <c r="B426" s="480" t="s">
        <v>321</v>
      </c>
      <c r="C426" s="539"/>
      <c r="D426" s="897"/>
      <c r="E426" s="897">
        <f t="shared" si="121"/>
        <v>0</v>
      </c>
      <c r="F426" s="591"/>
      <c r="G426" s="591"/>
      <c r="H426" s="594"/>
      <c r="I426" s="594"/>
      <c r="J426" s="595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</row>
    <row r="427" spans="1:49" ht="12.75" customHeight="1" x14ac:dyDescent="0.2">
      <c r="A427" s="348" t="s">
        <v>103</v>
      </c>
      <c r="B427" s="478" t="s">
        <v>129</v>
      </c>
      <c r="C427" s="549"/>
      <c r="D427" s="907"/>
      <c r="E427" s="907">
        <f t="shared" si="121"/>
        <v>0</v>
      </c>
      <c r="F427" s="606"/>
      <c r="G427" s="606"/>
      <c r="H427" s="607"/>
      <c r="I427" s="607"/>
      <c r="J427" s="60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</row>
    <row r="428" spans="1:49" ht="12.75" customHeight="1" x14ac:dyDescent="0.2">
      <c r="A428" s="269">
        <v>3</v>
      </c>
      <c r="B428" s="424" t="s">
        <v>68</v>
      </c>
      <c r="C428" s="527">
        <f t="shared" ref="C428:G430" si="140">C429</f>
        <v>45000</v>
      </c>
      <c r="D428" s="884">
        <f t="shared" ref="D428:D430" si="141">D429</f>
        <v>0</v>
      </c>
      <c r="E428" s="884">
        <f t="shared" si="121"/>
        <v>45000</v>
      </c>
      <c r="F428" s="624">
        <f t="shared" si="140"/>
        <v>0</v>
      </c>
      <c r="G428" s="624">
        <f t="shared" si="140"/>
        <v>0</v>
      </c>
      <c r="H428" s="643">
        <f>F428/C428</f>
        <v>0</v>
      </c>
      <c r="I428" s="643" t="e">
        <f t="shared" ref="I428:I430" si="142">G428/F428</f>
        <v>#DIV/0!</v>
      </c>
      <c r="J428" s="644">
        <f>G428/C428</f>
        <v>0</v>
      </c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</row>
    <row r="429" spans="1:49" ht="12.75" customHeight="1" x14ac:dyDescent="0.2">
      <c r="A429" s="306">
        <v>37</v>
      </c>
      <c r="B429" s="474" t="s">
        <v>156</v>
      </c>
      <c r="C429" s="541">
        <f t="shared" si="140"/>
        <v>45000</v>
      </c>
      <c r="D429" s="899">
        <f t="shared" si="141"/>
        <v>0</v>
      </c>
      <c r="E429" s="899">
        <f t="shared" si="121"/>
        <v>45000</v>
      </c>
      <c r="F429" s="625">
        <f t="shared" si="140"/>
        <v>0</v>
      </c>
      <c r="G429" s="625">
        <f t="shared" si="140"/>
        <v>0</v>
      </c>
      <c r="H429" s="645">
        <f>F429/C429</f>
        <v>0</v>
      </c>
      <c r="I429" s="645" t="e">
        <f t="shared" si="142"/>
        <v>#DIV/0!</v>
      </c>
      <c r="J429" s="646">
        <f>G429/C429</f>
        <v>0</v>
      </c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</row>
    <row r="430" spans="1:49" x14ac:dyDescent="0.2">
      <c r="A430" s="303">
        <v>372</v>
      </c>
      <c r="B430" s="447" t="s">
        <v>75</v>
      </c>
      <c r="C430" s="542">
        <f t="shared" si="140"/>
        <v>45000</v>
      </c>
      <c r="D430" s="900">
        <f t="shared" si="141"/>
        <v>0</v>
      </c>
      <c r="E430" s="900">
        <f t="shared" si="121"/>
        <v>45000</v>
      </c>
      <c r="F430" s="614">
        <f t="shared" si="140"/>
        <v>0</v>
      </c>
      <c r="G430" s="614">
        <f t="shared" si="140"/>
        <v>0</v>
      </c>
      <c r="H430" s="615">
        <f>F430/C430</f>
        <v>0</v>
      </c>
      <c r="I430" s="615" t="e">
        <f t="shared" si="142"/>
        <v>#DIV/0!</v>
      </c>
      <c r="J430" s="616">
        <f>G430/C430</f>
        <v>0</v>
      </c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</row>
    <row r="431" spans="1:49" x14ac:dyDescent="0.2">
      <c r="A431" s="350">
        <v>372</v>
      </c>
      <c r="B431" s="481" t="s">
        <v>75</v>
      </c>
      <c r="C431" s="543">
        <v>45000</v>
      </c>
      <c r="D431" s="901"/>
      <c r="E431" s="901">
        <f t="shared" si="121"/>
        <v>45000</v>
      </c>
      <c r="F431" s="617"/>
      <c r="G431" s="617"/>
      <c r="H431" s="607"/>
      <c r="I431" s="607"/>
      <c r="J431" s="60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</row>
    <row r="432" spans="1:49" ht="15" customHeight="1" x14ac:dyDescent="0.2">
      <c r="A432" s="349" t="s">
        <v>456</v>
      </c>
      <c r="B432" s="790" t="s">
        <v>436</v>
      </c>
      <c r="C432" s="539">
        <f>C435</f>
        <v>15000</v>
      </c>
      <c r="D432" s="897">
        <f>D435</f>
        <v>0</v>
      </c>
      <c r="E432" s="897">
        <f t="shared" si="121"/>
        <v>15000</v>
      </c>
      <c r="F432" s="592">
        <v>15000</v>
      </c>
      <c r="G432" s="592">
        <v>15000</v>
      </c>
      <c r="H432" s="641">
        <f>F432/C432</f>
        <v>1</v>
      </c>
      <c r="I432" s="641">
        <f>G432/F432</f>
        <v>1</v>
      </c>
      <c r="J432" s="642">
        <f>G432/C432</f>
        <v>1</v>
      </c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</row>
    <row r="433" spans="1:49" ht="12.75" customHeight="1" x14ac:dyDescent="0.2">
      <c r="A433" s="347"/>
      <c r="B433" s="480" t="s">
        <v>321</v>
      </c>
      <c r="C433" s="539"/>
      <c r="D433" s="897"/>
      <c r="E433" s="897">
        <f t="shared" si="121"/>
        <v>0</v>
      </c>
      <c r="F433" s="591"/>
      <c r="G433" s="591"/>
      <c r="H433" s="594"/>
      <c r="I433" s="594"/>
      <c r="J433" s="595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</row>
    <row r="434" spans="1:49" ht="12.75" customHeight="1" x14ac:dyDescent="0.2">
      <c r="A434" s="348" t="s">
        <v>103</v>
      </c>
      <c r="B434" s="478" t="s">
        <v>129</v>
      </c>
      <c r="C434" s="549"/>
      <c r="D434" s="907"/>
      <c r="E434" s="907">
        <f t="shared" si="121"/>
        <v>0</v>
      </c>
      <c r="F434" s="606"/>
      <c r="G434" s="606"/>
      <c r="H434" s="607"/>
      <c r="I434" s="607"/>
      <c r="J434" s="60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</row>
    <row r="435" spans="1:49" ht="12.75" customHeight="1" x14ac:dyDescent="0.2">
      <c r="A435" s="269">
        <v>3</v>
      </c>
      <c r="B435" s="424" t="s">
        <v>68</v>
      </c>
      <c r="C435" s="527">
        <f t="shared" ref="C435:G437" si="143">C436</f>
        <v>15000</v>
      </c>
      <c r="D435" s="884">
        <f t="shared" ref="D435:D437" si="144">D436</f>
        <v>0</v>
      </c>
      <c r="E435" s="884">
        <f t="shared" si="121"/>
        <v>15000</v>
      </c>
      <c r="F435" s="624">
        <f t="shared" si="143"/>
        <v>0</v>
      </c>
      <c r="G435" s="624">
        <f t="shared" si="143"/>
        <v>0</v>
      </c>
      <c r="H435" s="643">
        <f>F435/C435</f>
        <v>0</v>
      </c>
      <c r="I435" s="643" t="e">
        <f t="shared" ref="I435:I437" si="145">G435/F435</f>
        <v>#DIV/0!</v>
      </c>
      <c r="J435" s="644">
        <f>G435/C435</f>
        <v>0</v>
      </c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</row>
    <row r="436" spans="1:49" ht="12.75" customHeight="1" x14ac:dyDescent="0.2">
      <c r="A436" s="306">
        <v>37</v>
      </c>
      <c r="B436" s="474" t="s">
        <v>156</v>
      </c>
      <c r="C436" s="541">
        <f t="shared" si="143"/>
        <v>15000</v>
      </c>
      <c r="D436" s="899">
        <f t="shared" si="144"/>
        <v>0</v>
      </c>
      <c r="E436" s="899">
        <f t="shared" si="121"/>
        <v>15000</v>
      </c>
      <c r="F436" s="625">
        <f t="shared" si="143"/>
        <v>0</v>
      </c>
      <c r="G436" s="625">
        <f t="shared" si="143"/>
        <v>0</v>
      </c>
      <c r="H436" s="645">
        <f>F436/C436</f>
        <v>0</v>
      </c>
      <c r="I436" s="645" t="e">
        <f t="shared" si="145"/>
        <v>#DIV/0!</v>
      </c>
      <c r="J436" s="646">
        <f>G436/C436</f>
        <v>0</v>
      </c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</row>
    <row r="437" spans="1:49" ht="12.75" customHeight="1" x14ac:dyDescent="0.2">
      <c r="A437" s="303">
        <v>372</v>
      </c>
      <c r="B437" s="447" t="s">
        <v>75</v>
      </c>
      <c r="C437" s="542">
        <f t="shared" si="143"/>
        <v>15000</v>
      </c>
      <c r="D437" s="900">
        <f t="shared" si="144"/>
        <v>0</v>
      </c>
      <c r="E437" s="900">
        <f t="shared" si="121"/>
        <v>15000</v>
      </c>
      <c r="F437" s="614">
        <f t="shared" si="143"/>
        <v>0</v>
      </c>
      <c r="G437" s="614">
        <f t="shared" si="143"/>
        <v>0</v>
      </c>
      <c r="H437" s="615">
        <f>F437/C437</f>
        <v>0</v>
      </c>
      <c r="I437" s="615" t="e">
        <f t="shared" si="145"/>
        <v>#DIV/0!</v>
      </c>
      <c r="J437" s="616">
        <f>G437/C437</f>
        <v>0</v>
      </c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</row>
    <row r="438" spans="1:49" x14ac:dyDescent="0.2">
      <c r="A438" s="350">
        <v>372</v>
      </c>
      <c r="B438" s="481" t="s">
        <v>75</v>
      </c>
      <c r="C438" s="543">
        <v>15000</v>
      </c>
      <c r="D438" s="901"/>
      <c r="E438" s="901">
        <f t="shared" si="121"/>
        <v>15000</v>
      </c>
      <c r="F438" s="617"/>
      <c r="G438" s="617"/>
      <c r="H438" s="607"/>
      <c r="I438" s="607"/>
      <c r="J438" s="60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</row>
    <row r="439" spans="1:49" x14ac:dyDescent="0.2">
      <c r="A439" s="957" t="s">
        <v>288</v>
      </c>
      <c r="B439" s="958"/>
      <c r="C439" s="534">
        <f>C440+C447+C454+C461</f>
        <v>90000</v>
      </c>
      <c r="D439" s="892">
        <f>D440+D447+D454+D461</f>
        <v>0</v>
      </c>
      <c r="E439" s="892">
        <f t="shared" si="121"/>
        <v>90000</v>
      </c>
      <c r="F439" s="590">
        <f>F440+F447+F454+F461</f>
        <v>85000</v>
      </c>
      <c r="G439" s="590">
        <f>G440+G447+G454+G461</f>
        <v>85000</v>
      </c>
      <c r="H439" s="647">
        <f>F439/C439</f>
        <v>0.94444444444444442</v>
      </c>
      <c r="I439" s="647">
        <f>G439/F439</f>
        <v>1</v>
      </c>
      <c r="J439" s="648">
        <f>G439/C439</f>
        <v>0.94444444444444442</v>
      </c>
      <c r="K439" s="264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</row>
    <row r="440" spans="1:49" ht="12.75" customHeight="1" x14ac:dyDescent="0.2">
      <c r="A440" s="322" t="s">
        <v>306</v>
      </c>
      <c r="B440" s="204" t="s">
        <v>224</v>
      </c>
      <c r="C440" s="509">
        <f>C443</f>
        <v>35000</v>
      </c>
      <c r="D440" s="866">
        <f>D443</f>
        <v>0</v>
      </c>
      <c r="E440" s="866">
        <f t="shared" si="121"/>
        <v>35000</v>
      </c>
      <c r="F440" s="592">
        <v>35000</v>
      </c>
      <c r="G440" s="592">
        <v>35000</v>
      </c>
      <c r="H440" s="641">
        <f>F440/C440</f>
        <v>1</v>
      </c>
      <c r="I440" s="641">
        <f>G440/F440</f>
        <v>1</v>
      </c>
      <c r="J440" s="642">
        <f>G440/C440</f>
        <v>1</v>
      </c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</row>
    <row r="441" spans="1:49" ht="12.75" customHeight="1" x14ac:dyDescent="0.2">
      <c r="A441" s="301"/>
      <c r="B441" s="384" t="s">
        <v>325</v>
      </c>
      <c r="C441" s="509"/>
      <c r="D441" s="866"/>
      <c r="E441" s="866">
        <f t="shared" si="121"/>
        <v>0</v>
      </c>
      <c r="F441" s="591"/>
      <c r="G441" s="591"/>
      <c r="H441" s="594"/>
      <c r="I441" s="594"/>
      <c r="J441" s="595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</row>
    <row r="442" spans="1:49" ht="12.75" customHeight="1" x14ac:dyDescent="0.2">
      <c r="A442" s="302" t="s">
        <v>107</v>
      </c>
      <c r="B442" s="482" t="s">
        <v>129</v>
      </c>
      <c r="C442" s="552"/>
      <c r="D442" s="910"/>
      <c r="E442" s="910">
        <f t="shared" si="121"/>
        <v>0</v>
      </c>
      <c r="F442" s="606"/>
      <c r="G442" s="606"/>
      <c r="H442" s="607"/>
      <c r="I442" s="607"/>
      <c r="J442" s="60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</row>
    <row r="443" spans="1:49" ht="12.75" customHeight="1" x14ac:dyDescent="0.2">
      <c r="A443" s="269">
        <v>3</v>
      </c>
      <c r="B443" s="424" t="s">
        <v>68</v>
      </c>
      <c r="C443" s="511">
        <f t="shared" ref="C443:G445" si="146">C444</f>
        <v>35000</v>
      </c>
      <c r="D443" s="868">
        <f t="shared" ref="D443:D445" si="147">D444</f>
        <v>0</v>
      </c>
      <c r="E443" s="868">
        <f t="shared" si="121"/>
        <v>35000</v>
      </c>
      <c r="F443" s="624">
        <f t="shared" si="146"/>
        <v>0</v>
      </c>
      <c r="G443" s="624">
        <f t="shared" si="146"/>
        <v>0</v>
      </c>
      <c r="H443" s="643">
        <f>F443/C443</f>
        <v>0</v>
      </c>
      <c r="I443" s="643" t="e">
        <f t="shared" ref="I443:I445" si="148">G443/F443</f>
        <v>#DIV/0!</v>
      </c>
      <c r="J443" s="644">
        <f>G443/C443</f>
        <v>0</v>
      </c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</row>
    <row r="444" spans="1:49" ht="12.75" customHeight="1" x14ac:dyDescent="0.2">
      <c r="A444" s="270">
        <v>32</v>
      </c>
      <c r="B444" s="425" t="s">
        <v>30</v>
      </c>
      <c r="C444" s="553">
        <f t="shared" si="146"/>
        <v>35000</v>
      </c>
      <c r="D444" s="911">
        <f t="shared" si="147"/>
        <v>0</v>
      </c>
      <c r="E444" s="911">
        <f t="shared" si="121"/>
        <v>35000</v>
      </c>
      <c r="F444" s="625">
        <f t="shared" si="146"/>
        <v>0</v>
      </c>
      <c r="G444" s="625">
        <f t="shared" si="146"/>
        <v>0</v>
      </c>
      <c r="H444" s="645">
        <f>F444/C444</f>
        <v>0</v>
      </c>
      <c r="I444" s="645" t="e">
        <f t="shared" si="148"/>
        <v>#DIV/0!</v>
      </c>
      <c r="J444" s="646">
        <f>G444/C444</f>
        <v>0</v>
      </c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</row>
    <row r="445" spans="1:49" x14ac:dyDescent="0.2">
      <c r="A445" s="298">
        <v>323</v>
      </c>
      <c r="B445" s="483" t="s">
        <v>33</v>
      </c>
      <c r="C445" s="554">
        <f t="shared" si="146"/>
        <v>35000</v>
      </c>
      <c r="D445" s="912">
        <f t="shared" si="147"/>
        <v>0</v>
      </c>
      <c r="E445" s="912">
        <f t="shared" ref="E445:E508" si="149">C445+D445</f>
        <v>35000</v>
      </c>
      <c r="F445" s="614">
        <f t="shared" si="146"/>
        <v>0</v>
      </c>
      <c r="G445" s="614">
        <f t="shared" si="146"/>
        <v>0</v>
      </c>
      <c r="H445" s="615">
        <f>F445/C445</f>
        <v>0</v>
      </c>
      <c r="I445" s="615" t="e">
        <f t="shared" si="148"/>
        <v>#DIV/0!</v>
      </c>
      <c r="J445" s="616">
        <f>G445/C445</f>
        <v>0</v>
      </c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</row>
    <row r="446" spans="1:49" x14ac:dyDescent="0.2">
      <c r="A446" s="308">
        <v>323</v>
      </c>
      <c r="B446" s="484" t="s">
        <v>33</v>
      </c>
      <c r="C446" s="552">
        <v>35000</v>
      </c>
      <c r="D446" s="910"/>
      <c r="E446" s="910">
        <f t="shared" si="149"/>
        <v>35000</v>
      </c>
      <c r="F446" s="617"/>
      <c r="G446" s="617"/>
      <c r="H446" s="607"/>
      <c r="I446" s="607"/>
      <c r="J446" s="60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</row>
    <row r="447" spans="1:49" ht="15" customHeight="1" x14ac:dyDescent="0.2">
      <c r="A447" s="300" t="s">
        <v>307</v>
      </c>
      <c r="B447" s="477" t="s">
        <v>225</v>
      </c>
      <c r="C447" s="509">
        <f>C450</f>
        <v>25000</v>
      </c>
      <c r="D447" s="866">
        <f>D450</f>
        <v>0</v>
      </c>
      <c r="E447" s="866">
        <f t="shared" si="149"/>
        <v>25000</v>
      </c>
      <c r="F447" s="592">
        <v>20000</v>
      </c>
      <c r="G447" s="592">
        <v>20000</v>
      </c>
      <c r="H447" s="641">
        <f>F447/C447</f>
        <v>0.8</v>
      </c>
      <c r="I447" s="641">
        <f>G447/F447</f>
        <v>1</v>
      </c>
      <c r="J447" s="642">
        <f>G447/C447</f>
        <v>0.8</v>
      </c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</row>
    <row r="448" spans="1:49" ht="15" customHeight="1" x14ac:dyDescent="0.2">
      <c r="A448" s="301"/>
      <c r="B448" s="384" t="s">
        <v>325</v>
      </c>
      <c r="C448" s="509"/>
      <c r="D448" s="866"/>
      <c r="E448" s="866">
        <f t="shared" si="149"/>
        <v>0</v>
      </c>
      <c r="F448" s="591"/>
      <c r="G448" s="591"/>
      <c r="H448" s="594"/>
      <c r="I448" s="594"/>
      <c r="J448" s="595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</row>
    <row r="449" spans="1:49" ht="12.75" customHeight="1" x14ac:dyDescent="0.2">
      <c r="A449" s="302" t="s">
        <v>107</v>
      </c>
      <c r="B449" s="482" t="s">
        <v>129</v>
      </c>
      <c r="C449" s="555"/>
      <c r="D449" s="913"/>
      <c r="E449" s="913">
        <f t="shared" si="149"/>
        <v>0</v>
      </c>
      <c r="F449" s="606"/>
      <c r="G449" s="606"/>
      <c r="H449" s="607"/>
      <c r="I449" s="607"/>
      <c r="J449" s="60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</row>
    <row r="450" spans="1:49" ht="12.75" customHeight="1" x14ac:dyDescent="0.2">
      <c r="A450" s="269">
        <v>3</v>
      </c>
      <c r="B450" s="424" t="s">
        <v>68</v>
      </c>
      <c r="C450" s="511">
        <f t="shared" ref="C450:G452" si="150">C451</f>
        <v>25000</v>
      </c>
      <c r="D450" s="868">
        <f>D451</f>
        <v>0</v>
      </c>
      <c r="E450" s="868">
        <f t="shared" si="149"/>
        <v>25000</v>
      </c>
      <c r="F450" s="624">
        <f t="shared" si="150"/>
        <v>0</v>
      </c>
      <c r="G450" s="624">
        <f t="shared" si="150"/>
        <v>0</v>
      </c>
      <c r="H450" s="643">
        <f>F450/C450</f>
        <v>0</v>
      </c>
      <c r="I450" s="643" t="e">
        <f t="shared" ref="I450:I452" si="151">G450/F450</f>
        <v>#DIV/0!</v>
      </c>
      <c r="J450" s="644">
        <f>G450/C450</f>
        <v>0</v>
      </c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</row>
    <row r="451" spans="1:49" ht="12.75" customHeight="1" x14ac:dyDescent="0.2">
      <c r="A451" s="270">
        <v>32</v>
      </c>
      <c r="B451" s="425" t="s">
        <v>30</v>
      </c>
      <c r="C451" s="553">
        <f t="shared" si="150"/>
        <v>25000</v>
      </c>
      <c r="D451" s="911"/>
      <c r="E451" s="911">
        <f t="shared" si="149"/>
        <v>25000</v>
      </c>
      <c r="F451" s="625">
        <f t="shared" si="150"/>
        <v>0</v>
      </c>
      <c r="G451" s="625">
        <f t="shared" si="150"/>
        <v>0</v>
      </c>
      <c r="H451" s="645">
        <f>F451/C451</f>
        <v>0</v>
      </c>
      <c r="I451" s="645" t="e">
        <f t="shared" si="151"/>
        <v>#DIV/0!</v>
      </c>
      <c r="J451" s="646">
        <f>G451/C451</f>
        <v>0</v>
      </c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</row>
    <row r="452" spans="1:49" ht="12.75" customHeight="1" x14ac:dyDescent="0.2">
      <c r="A452" s="298">
        <v>323</v>
      </c>
      <c r="B452" s="483" t="s">
        <v>33</v>
      </c>
      <c r="C452" s="554">
        <f t="shared" si="150"/>
        <v>25000</v>
      </c>
      <c r="D452" s="912">
        <f>D453</f>
        <v>0</v>
      </c>
      <c r="E452" s="912">
        <f t="shared" si="149"/>
        <v>25000</v>
      </c>
      <c r="F452" s="614">
        <f t="shared" si="150"/>
        <v>0</v>
      </c>
      <c r="G452" s="614">
        <f t="shared" si="150"/>
        <v>0</v>
      </c>
      <c r="H452" s="615">
        <f>F452/C452</f>
        <v>0</v>
      </c>
      <c r="I452" s="615" t="e">
        <f t="shared" si="151"/>
        <v>#DIV/0!</v>
      </c>
      <c r="J452" s="616">
        <f>G452/C452</f>
        <v>0</v>
      </c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</row>
    <row r="453" spans="1:49" ht="12.75" customHeight="1" x14ac:dyDescent="0.2">
      <c r="A453" s="308">
        <v>323</v>
      </c>
      <c r="B453" s="484" t="s">
        <v>33</v>
      </c>
      <c r="C453" s="529">
        <v>25000</v>
      </c>
      <c r="D453" s="886"/>
      <c r="E453" s="886">
        <f t="shared" si="149"/>
        <v>25000</v>
      </c>
      <c r="F453" s="617"/>
      <c r="G453" s="617"/>
      <c r="H453" s="607"/>
      <c r="I453" s="607"/>
      <c r="J453" s="60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</row>
    <row r="454" spans="1:49" ht="15" customHeight="1" x14ac:dyDescent="0.2">
      <c r="A454" s="300" t="s">
        <v>308</v>
      </c>
      <c r="B454" s="477" t="s">
        <v>226</v>
      </c>
      <c r="C454" s="509">
        <f>C457</f>
        <v>25000</v>
      </c>
      <c r="D454" s="866">
        <f>D457</f>
        <v>0</v>
      </c>
      <c r="E454" s="866">
        <f t="shared" si="149"/>
        <v>25000</v>
      </c>
      <c r="F454" s="592">
        <v>25000</v>
      </c>
      <c r="G454" s="592">
        <v>25000</v>
      </c>
      <c r="H454" s="641">
        <f>F454/C454</f>
        <v>1</v>
      </c>
      <c r="I454" s="641">
        <f>G454/F454</f>
        <v>1</v>
      </c>
      <c r="J454" s="642">
        <f>G454/C454</f>
        <v>1</v>
      </c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</row>
    <row r="455" spans="1:49" ht="15" customHeight="1" x14ac:dyDescent="0.2">
      <c r="A455" s="301"/>
      <c r="B455" s="384" t="s">
        <v>332</v>
      </c>
      <c r="C455" s="509"/>
      <c r="D455" s="866"/>
      <c r="E455" s="866">
        <f t="shared" si="149"/>
        <v>0</v>
      </c>
      <c r="F455" s="591"/>
      <c r="G455" s="591"/>
      <c r="H455" s="594"/>
      <c r="I455" s="594"/>
      <c r="J455" s="595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</row>
    <row r="456" spans="1:49" ht="12.75" customHeight="1" x14ac:dyDescent="0.2">
      <c r="A456" s="302" t="s">
        <v>108</v>
      </c>
      <c r="B456" s="423" t="s">
        <v>129</v>
      </c>
      <c r="C456" s="510"/>
      <c r="D456" s="867"/>
      <c r="E456" s="867">
        <f t="shared" si="149"/>
        <v>0</v>
      </c>
      <c r="F456" s="606"/>
      <c r="G456" s="606"/>
      <c r="H456" s="607"/>
      <c r="I456" s="607"/>
      <c r="J456" s="60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</row>
    <row r="457" spans="1:49" ht="12.75" customHeight="1" x14ac:dyDescent="0.2">
      <c r="A457" s="269">
        <v>3</v>
      </c>
      <c r="B457" s="424" t="s">
        <v>68</v>
      </c>
      <c r="C457" s="511">
        <f t="shared" ref="C457:G459" si="152">C458</f>
        <v>25000</v>
      </c>
      <c r="D457" s="868">
        <f t="shared" ref="D457:D459" si="153">D458</f>
        <v>0</v>
      </c>
      <c r="E457" s="868">
        <f t="shared" si="149"/>
        <v>25000</v>
      </c>
      <c r="F457" s="624">
        <f t="shared" si="152"/>
        <v>0</v>
      </c>
      <c r="G457" s="624">
        <f t="shared" si="152"/>
        <v>0</v>
      </c>
      <c r="H457" s="643">
        <f>F457/C457</f>
        <v>0</v>
      </c>
      <c r="I457" s="643" t="e">
        <f t="shared" ref="I457:I459" si="154">G457/F457</f>
        <v>#DIV/0!</v>
      </c>
      <c r="J457" s="644">
        <f>G457/C457</f>
        <v>0</v>
      </c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</row>
    <row r="458" spans="1:49" ht="12.75" customHeight="1" x14ac:dyDescent="0.2">
      <c r="A458" s="270">
        <v>32</v>
      </c>
      <c r="B458" s="425" t="s">
        <v>30</v>
      </c>
      <c r="C458" s="512">
        <f t="shared" si="152"/>
        <v>25000</v>
      </c>
      <c r="D458" s="869">
        <f t="shared" si="153"/>
        <v>0</v>
      </c>
      <c r="E458" s="869">
        <f t="shared" si="149"/>
        <v>25000</v>
      </c>
      <c r="F458" s="625">
        <f t="shared" si="152"/>
        <v>0</v>
      </c>
      <c r="G458" s="625">
        <f t="shared" si="152"/>
        <v>0</v>
      </c>
      <c r="H458" s="645">
        <f>F458/C458</f>
        <v>0</v>
      </c>
      <c r="I458" s="645" t="e">
        <f t="shared" si="154"/>
        <v>#DIV/0!</v>
      </c>
      <c r="J458" s="646">
        <f>G458/C458</f>
        <v>0</v>
      </c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</row>
    <row r="459" spans="1:49" ht="12.75" customHeight="1" x14ac:dyDescent="0.2">
      <c r="A459" s="298">
        <v>323</v>
      </c>
      <c r="B459" s="430" t="s">
        <v>33</v>
      </c>
      <c r="C459" s="528">
        <f t="shared" si="152"/>
        <v>25000</v>
      </c>
      <c r="D459" s="885">
        <f t="shared" si="153"/>
        <v>0</v>
      </c>
      <c r="E459" s="885">
        <f t="shared" si="149"/>
        <v>25000</v>
      </c>
      <c r="F459" s="614">
        <f t="shared" si="152"/>
        <v>0</v>
      </c>
      <c r="G459" s="614">
        <f t="shared" si="152"/>
        <v>0</v>
      </c>
      <c r="H459" s="615">
        <f>F459/C459</f>
        <v>0</v>
      </c>
      <c r="I459" s="615" t="e">
        <f t="shared" si="154"/>
        <v>#DIV/0!</v>
      </c>
      <c r="J459" s="616">
        <f>G459/C459</f>
        <v>0</v>
      </c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</row>
    <row r="460" spans="1:49" ht="12.75" customHeight="1" x14ac:dyDescent="0.2">
      <c r="A460" s="308">
        <v>323</v>
      </c>
      <c r="B460" s="423" t="s">
        <v>33</v>
      </c>
      <c r="C460" s="529">
        <v>25000</v>
      </c>
      <c r="D460" s="886"/>
      <c r="E460" s="886">
        <f t="shared" si="149"/>
        <v>25000</v>
      </c>
      <c r="F460" s="617"/>
      <c r="G460" s="617"/>
      <c r="H460" s="607"/>
      <c r="I460" s="607"/>
      <c r="J460" s="60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</row>
    <row r="461" spans="1:49" ht="15" customHeight="1" x14ac:dyDescent="0.2">
      <c r="A461" s="300" t="s">
        <v>419</v>
      </c>
      <c r="B461" s="741" t="s">
        <v>420</v>
      </c>
      <c r="C461" s="509">
        <f>C464</f>
        <v>5000</v>
      </c>
      <c r="D461" s="866">
        <f>D464</f>
        <v>0</v>
      </c>
      <c r="E461" s="866">
        <f t="shared" si="149"/>
        <v>5000</v>
      </c>
      <c r="F461" s="592">
        <v>5000</v>
      </c>
      <c r="G461" s="592">
        <v>5000</v>
      </c>
      <c r="H461" s="641">
        <f>F461/C461</f>
        <v>1</v>
      </c>
      <c r="I461" s="641">
        <f>G461/F461</f>
        <v>1</v>
      </c>
      <c r="J461" s="642">
        <f>G461/C461</f>
        <v>1</v>
      </c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</row>
    <row r="462" spans="1:49" ht="15" customHeight="1" x14ac:dyDescent="0.2">
      <c r="A462" s="301"/>
      <c r="B462" s="384" t="s">
        <v>332</v>
      </c>
      <c r="C462" s="509"/>
      <c r="D462" s="866"/>
      <c r="E462" s="866">
        <f t="shared" si="149"/>
        <v>0</v>
      </c>
      <c r="F462" s="591"/>
      <c r="G462" s="591"/>
      <c r="H462" s="594"/>
      <c r="I462" s="594"/>
      <c r="J462" s="595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</row>
    <row r="463" spans="1:49" ht="12.75" customHeight="1" x14ac:dyDescent="0.2">
      <c r="A463" s="302" t="s">
        <v>108</v>
      </c>
      <c r="B463" s="423" t="s">
        <v>129</v>
      </c>
      <c r="C463" s="510"/>
      <c r="D463" s="867"/>
      <c r="E463" s="867">
        <f t="shared" si="149"/>
        <v>0</v>
      </c>
      <c r="F463" s="606"/>
      <c r="G463" s="606"/>
      <c r="H463" s="607"/>
      <c r="I463" s="607"/>
      <c r="J463" s="60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</row>
    <row r="464" spans="1:49" ht="12.75" customHeight="1" x14ac:dyDescent="0.2">
      <c r="A464" s="269">
        <v>3</v>
      </c>
      <c r="B464" s="424" t="s">
        <v>68</v>
      </c>
      <c r="C464" s="511">
        <f t="shared" ref="C464:G466" si="155">C465</f>
        <v>5000</v>
      </c>
      <c r="D464" s="868">
        <f t="shared" ref="D464:D466" si="156">D465</f>
        <v>0</v>
      </c>
      <c r="E464" s="868">
        <f t="shared" si="149"/>
        <v>5000</v>
      </c>
      <c r="F464" s="624">
        <f t="shared" si="155"/>
        <v>0</v>
      </c>
      <c r="G464" s="624">
        <f t="shared" si="155"/>
        <v>0</v>
      </c>
      <c r="H464" s="643">
        <f>F464/C464</f>
        <v>0</v>
      </c>
      <c r="I464" s="643" t="e">
        <f t="shared" ref="I464:I466" si="157">G464/F464</f>
        <v>#DIV/0!</v>
      </c>
      <c r="J464" s="644">
        <f>G464/C464</f>
        <v>0</v>
      </c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</row>
    <row r="465" spans="1:49" ht="12.75" customHeight="1" x14ac:dyDescent="0.2">
      <c r="A465" s="270">
        <v>32</v>
      </c>
      <c r="B465" s="425" t="s">
        <v>30</v>
      </c>
      <c r="C465" s="512">
        <f t="shared" si="155"/>
        <v>5000</v>
      </c>
      <c r="D465" s="869">
        <f t="shared" si="156"/>
        <v>0</v>
      </c>
      <c r="E465" s="869">
        <f t="shared" si="149"/>
        <v>5000</v>
      </c>
      <c r="F465" s="625">
        <f t="shared" si="155"/>
        <v>0</v>
      </c>
      <c r="G465" s="625">
        <f t="shared" si="155"/>
        <v>0</v>
      </c>
      <c r="H465" s="645">
        <f>F465/C465</f>
        <v>0</v>
      </c>
      <c r="I465" s="645" t="e">
        <f t="shared" si="157"/>
        <v>#DIV/0!</v>
      </c>
      <c r="J465" s="646">
        <f>G465/C465</f>
        <v>0</v>
      </c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</row>
    <row r="466" spans="1:49" ht="12.75" customHeight="1" x14ac:dyDescent="0.2">
      <c r="A466" s="298">
        <v>323</v>
      </c>
      <c r="B466" s="430" t="s">
        <v>33</v>
      </c>
      <c r="C466" s="528">
        <f t="shared" si="155"/>
        <v>5000</v>
      </c>
      <c r="D466" s="885">
        <f t="shared" si="156"/>
        <v>0</v>
      </c>
      <c r="E466" s="885">
        <f t="shared" si="149"/>
        <v>5000</v>
      </c>
      <c r="F466" s="614">
        <f t="shared" si="155"/>
        <v>0</v>
      </c>
      <c r="G466" s="614">
        <f t="shared" si="155"/>
        <v>0</v>
      </c>
      <c r="H466" s="615">
        <f>F466/C466</f>
        <v>0</v>
      </c>
      <c r="I466" s="615" t="e">
        <f t="shared" si="157"/>
        <v>#DIV/0!</v>
      </c>
      <c r="J466" s="616">
        <f>G466/C466</f>
        <v>0</v>
      </c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</row>
    <row r="467" spans="1:49" ht="12.75" customHeight="1" x14ac:dyDescent="0.2">
      <c r="A467" s="308">
        <v>323</v>
      </c>
      <c r="B467" s="423" t="s">
        <v>33</v>
      </c>
      <c r="C467" s="529">
        <v>5000</v>
      </c>
      <c r="D467" s="886"/>
      <c r="E467" s="886">
        <f t="shared" si="149"/>
        <v>5000</v>
      </c>
      <c r="F467" s="617"/>
      <c r="G467" s="617"/>
      <c r="H467" s="607"/>
      <c r="I467" s="607"/>
      <c r="J467" s="60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</row>
    <row r="468" spans="1:49" x14ac:dyDescent="0.2">
      <c r="A468" s="964" t="s">
        <v>116</v>
      </c>
      <c r="B468" s="965"/>
      <c r="C468" s="556"/>
      <c r="D468" s="914"/>
      <c r="E468" s="914">
        <f t="shared" si="149"/>
        <v>0</v>
      </c>
      <c r="F468" s="629"/>
      <c r="G468" s="629"/>
      <c r="H468" s="630"/>
      <c r="I468" s="630"/>
      <c r="J468" s="631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</row>
    <row r="469" spans="1:49" x14ac:dyDescent="0.2">
      <c r="A469" s="351" t="s">
        <v>289</v>
      </c>
      <c r="B469" s="205"/>
      <c r="C469" s="534">
        <f>C470+C477+C484+C491</f>
        <v>265000</v>
      </c>
      <c r="D469" s="892">
        <f>D470+D477+D484+D491</f>
        <v>0</v>
      </c>
      <c r="E469" s="892">
        <f t="shared" si="149"/>
        <v>265000</v>
      </c>
      <c r="F469" s="590">
        <f>F470+F477+F484+F491</f>
        <v>215000</v>
      </c>
      <c r="G469" s="590">
        <f>G470+G477+G484+G491</f>
        <v>240000</v>
      </c>
      <c r="H469" s="647">
        <f>F469/C469</f>
        <v>0.81132075471698117</v>
      </c>
      <c r="I469" s="647">
        <f>G469/F469</f>
        <v>1.1162790697674418</v>
      </c>
      <c r="J469" s="648">
        <f>G469/C469</f>
        <v>0.90566037735849059</v>
      </c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</row>
    <row r="470" spans="1:49" ht="15" customHeight="1" x14ac:dyDescent="0.2">
      <c r="A470" s="346" t="s">
        <v>309</v>
      </c>
      <c r="B470" s="204" t="s">
        <v>229</v>
      </c>
      <c r="C470" s="539">
        <f>C473</f>
        <v>210000</v>
      </c>
      <c r="D470" s="897">
        <f>D473</f>
        <v>0</v>
      </c>
      <c r="E470" s="897">
        <f t="shared" si="149"/>
        <v>210000</v>
      </c>
      <c r="F470" s="592">
        <v>180000</v>
      </c>
      <c r="G470" s="592">
        <v>200000</v>
      </c>
      <c r="H470" s="641">
        <f>F470/C470</f>
        <v>0.8571428571428571</v>
      </c>
      <c r="I470" s="641">
        <f>G470/F470</f>
        <v>1.1111111111111112</v>
      </c>
      <c r="J470" s="642">
        <f>G470/C470</f>
        <v>0.95238095238095233</v>
      </c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</row>
    <row r="471" spans="1:49" ht="12.75" customHeight="1" x14ac:dyDescent="0.2">
      <c r="A471" s="347"/>
      <c r="B471" s="458" t="s">
        <v>324</v>
      </c>
      <c r="C471" s="539"/>
      <c r="D471" s="897"/>
      <c r="E471" s="897">
        <f t="shared" si="149"/>
        <v>0</v>
      </c>
      <c r="F471" s="591"/>
      <c r="G471" s="591"/>
      <c r="H471" s="594"/>
      <c r="I471" s="594"/>
      <c r="J471" s="595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</row>
    <row r="472" spans="1:49" ht="12.75" customHeight="1" x14ac:dyDescent="0.2">
      <c r="A472" s="352" t="s">
        <v>117</v>
      </c>
      <c r="B472" s="485" t="s">
        <v>129</v>
      </c>
      <c r="C472" s="557"/>
      <c r="D472" s="915"/>
      <c r="E472" s="915">
        <f t="shared" si="149"/>
        <v>0</v>
      </c>
      <c r="F472" s="606"/>
      <c r="G472" s="606"/>
      <c r="H472" s="607"/>
      <c r="I472" s="607"/>
      <c r="J472" s="60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</row>
    <row r="473" spans="1:49" ht="12.75" customHeight="1" x14ac:dyDescent="0.2">
      <c r="A473" s="269">
        <v>3</v>
      </c>
      <c r="B473" s="424" t="s">
        <v>68</v>
      </c>
      <c r="C473" s="558">
        <f t="shared" ref="C473:G475" si="158">C474</f>
        <v>210000</v>
      </c>
      <c r="D473" s="916">
        <f t="shared" ref="D473:D475" si="159">D474</f>
        <v>0</v>
      </c>
      <c r="E473" s="916">
        <f t="shared" si="149"/>
        <v>210000</v>
      </c>
      <c r="F473" s="624">
        <f t="shared" si="158"/>
        <v>0</v>
      </c>
      <c r="G473" s="624">
        <f t="shared" si="158"/>
        <v>0</v>
      </c>
      <c r="H473" s="643">
        <f>F473/C473</f>
        <v>0</v>
      </c>
      <c r="I473" s="643" t="e">
        <f t="shared" ref="I473:I475" si="160">G473/F473</f>
        <v>#DIV/0!</v>
      </c>
      <c r="J473" s="644">
        <f>G473/C473</f>
        <v>0</v>
      </c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</row>
    <row r="474" spans="1:49" ht="12.75" customHeight="1" x14ac:dyDescent="0.2">
      <c r="A474" s="270">
        <v>38</v>
      </c>
      <c r="B474" s="425" t="s">
        <v>38</v>
      </c>
      <c r="C474" s="559">
        <f t="shared" si="158"/>
        <v>210000</v>
      </c>
      <c r="D474" s="917">
        <f t="shared" si="159"/>
        <v>0</v>
      </c>
      <c r="E474" s="917">
        <f t="shared" si="149"/>
        <v>210000</v>
      </c>
      <c r="F474" s="625">
        <f t="shared" si="158"/>
        <v>0</v>
      </c>
      <c r="G474" s="625">
        <f t="shared" si="158"/>
        <v>0</v>
      </c>
      <c r="H474" s="645">
        <f>F474/C474</f>
        <v>0</v>
      </c>
      <c r="I474" s="645" t="e">
        <f t="shared" si="160"/>
        <v>#DIV/0!</v>
      </c>
      <c r="J474" s="646">
        <f>G474/C474</f>
        <v>0</v>
      </c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</row>
    <row r="475" spans="1:49" x14ac:dyDescent="0.2">
      <c r="A475" s="303">
        <v>381</v>
      </c>
      <c r="B475" s="468" t="s">
        <v>70</v>
      </c>
      <c r="C475" s="542">
        <f t="shared" si="158"/>
        <v>210000</v>
      </c>
      <c r="D475" s="900">
        <f t="shared" si="159"/>
        <v>0</v>
      </c>
      <c r="E475" s="900">
        <f t="shared" si="149"/>
        <v>210000</v>
      </c>
      <c r="F475" s="614">
        <f t="shared" si="158"/>
        <v>0</v>
      </c>
      <c r="G475" s="614">
        <f t="shared" si="158"/>
        <v>0</v>
      </c>
      <c r="H475" s="615">
        <f>F475/C475</f>
        <v>0</v>
      </c>
      <c r="I475" s="615" t="e">
        <f t="shared" si="160"/>
        <v>#DIV/0!</v>
      </c>
      <c r="J475" s="616">
        <f>G475/C475</f>
        <v>0</v>
      </c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</row>
    <row r="476" spans="1:49" x14ac:dyDescent="0.2">
      <c r="A476" s="304">
        <v>381</v>
      </c>
      <c r="B476" s="486" t="s">
        <v>70</v>
      </c>
      <c r="C476" s="543">
        <v>210000</v>
      </c>
      <c r="D476" s="901"/>
      <c r="E476" s="901">
        <f t="shared" si="149"/>
        <v>210000</v>
      </c>
      <c r="F476" s="617"/>
      <c r="G476" s="617"/>
      <c r="H476" s="607"/>
      <c r="I476" s="607"/>
      <c r="J476" s="60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</row>
    <row r="477" spans="1:49" x14ac:dyDescent="0.2">
      <c r="A477" s="346" t="s">
        <v>310</v>
      </c>
      <c r="B477" s="477" t="s">
        <v>230</v>
      </c>
      <c r="C477" s="539">
        <f>C480</f>
        <v>35000</v>
      </c>
      <c r="D477" s="897">
        <f>D480</f>
        <v>0</v>
      </c>
      <c r="E477" s="897">
        <f t="shared" si="149"/>
        <v>35000</v>
      </c>
      <c r="F477" s="592">
        <v>25000</v>
      </c>
      <c r="G477" s="592">
        <v>30000</v>
      </c>
      <c r="H477" s="641">
        <f>F477/C477</f>
        <v>0.7142857142857143</v>
      </c>
      <c r="I477" s="641">
        <f>G477/F477</f>
        <v>1.2</v>
      </c>
      <c r="J477" s="642">
        <f>G477/C477</f>
        <v>0.8571428571428571</v>
      </c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</row>
    <row r="478" spans="1:49" ht="15" customHeight="1" x14ac:dyDescent="0.2">
      <c r="A478" s="347"/>
      <c r="B478" s="458" t="s">
        <v>324</v>
      </c>
      <c r="C478" s="539"/>
      <c r="D478" s="897"/>
      <c r="E478" s="897">
        <f t="shared" si="149"/>
        <v>0</v>
      </c>
      <c r="F478" s="591"/>
      <c r="G478" s="591"/>
      <c r="H478" s="594"/>
      <c r="I478" s="594"/>
      <c r="J478" s="595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</row>
    <row r="479" spans="1:49" ht="12.75" customHeight="1" x14ac:dyDescent="0.2">
      <c r="A479" s="352" t="s">
        <v>117</v>
      </c>
      <c r="B479" s="485" t="s">
        <v>129</v>
      </c>
      <c r="C479" s="560"/>
      <c r="D479" s="918"/>
      <c r="E479" s="918">
        <f t="shared" si="149"/>
        <v>0</v>
      </c>
      <c r="F479" s="606"/>
      <c r="G479" s="606"/>
      <c r="H479" s="607"/>
      <c r="I479" s="607"/>
      <c r="J479" s="60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</row>
    <row r="480" spans="1:49" ht="12.75" customHeight="1" x14ac:dyDescent="0.2">
      <c r="A480" s="269">
        <v>3</v>
      </c>
      <c r="B480" s="424" t="s">
        <v>68</v>
      </c>
      <c r="C480" s="527">
        <f t="shared" ref="C480:G482" si="161">C481</f>
        <v>35000</v>
      </c>
      <c r="D480" s="884">
        <f t="shared" ref="D480:D482" si="162">D481</f>
        <v>0</v>
      </c>
      <c r="E480" s="884">
        <f t="shared" si="149"/>
        <v>35000</v>
      </c>
      <c r="F480" s="624">
        <f t="shared" si="161"/>
        <v>0</v>
      </c>
      <c r="G480" s="624">
        <f t="shared" si="161"/>
        <v>0</v>
      </c>
      <c r="H480" s="643">
        <f>F480/C480</f>
        <v>0</v>
      </c>
      <c r="I480" s="643" t="e">
        <f t="shared" ref="I480:I482" si="163">G480/F480</f>
        <v>#DIV/0!</v>
      </c>
      <c r="J480" s="644">
        <f>G480/C480</f>
        <v>0</v>
      </c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  <c r="AN480" s="98"/>
      <c r="AO480" s="98"/>
      <c r="AP480" s="98"/>
      <c r="AQ480" s="98"/>
      <c r="AR480" s="98"/>
      <c r="AS480" s="98"/>
      <c r="AT480" s="98"/>
      <c r="AU480" s="98"/>
      <c r="AV480" s="98"/>
      <c r="AW480" s="98"/>
    </row>
    <row r="481" spans="1:49" ht="12.75" customHeight="1" x14ac:dyDescent="0.2">
      <c r="A481" s="270">
        <v>38</v>
      </c>
      <c r="B481" s="425" t="s">
        <v>38</v>
      </c>
      <c r="C481" s="541">
        <f t="shared" si="161"/>
        <v>35000</v>
      </c>
      <c r="D481" s="899">
        <f t="shared" si="162"/>
        <v>0</v>
      </c>
      <c r="E481" s="899">
        <f t="shared" si="149"/>
        <v>35000</v>
      </c>
      <c r="F481" s="625">
        <f t="shared" si="161"/>
        <v>0</v>
      </c>
      <c r="G481" s="625">
        <f t="shared" si="161"/>
        <v>0</v>
      </c>
      <c r="H481" s="645">
        <f>F481/C481</f>
        <v>0</v>
      </c>
      <c r="I481" s="645" t="e">
        <f t="shared" si="163"/>
        <v>#DIV/0!</v>
      </c>
      <c r="J481" s="646">
        <f>G481/C481</f>
        <v>0</v>
      </c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  <c r="AT481" s="98"/>
      <c r="AU481" s="98"/>
      <c r="AV481" s="98"/>
      <c r="AW481" s="98"/>
    </row>
    <row r="482" spans="1:49" ht="12.75" customHeight="1" x14ac:dyDescent="0.2">
      <c r="A482" s="303">
        <v>381</v>
      </c>
      <c r="B482" s="468" t="s">
        <v>70</v>
      </c>
      <c r="C482" s="542">
        <f t="shared" si="161"/>
        <v>35000</v>
      </c>
      <c r="D482" s="900">
        <f t="shared" si="162"/>
        <v>0</v>
      </c>
      <c r="E482" s="900">
        <f t="shared" si="149"/>
        <v>35000</v>
      </c>
      <c r="F482" s="614">
        <f t="shared" si="161"/>
        <v>0</v>
      </c>
      <c r="G482" s="614">
        <f t="shared" si="161"/>
        <v>0</v>
      </c>
      <c r="H482" s="615">
        <f>F482/C482</f>
        <v>0</v>
      </c>
      <c r="I482" s="615" t="e">
        <f t="shared" si="163"/>
        <v>#DIV/0!</v>
      </c>
      <c r="J482" s="616">
        <f>G482/C482</f>
        <v>0</v>
      </c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  <c r="AN482" s="98"/>
      <c r="AO482" s="98"/>
      <c r="AP482" s="98"/>
      <c r="AQ482" s="98"/>
      <c r="AR482" s="98"/>
      <c r="AS482" s="98"/>
      <c r="AT482" s="98"/>
      <c r="AU482" s="98"/>
      <c r="AV482" s="98"/>
      <c r="AW482" s="98"/>
    </row>
    <row r="483" spans="1:49" ht="12.75" customHeight="1" x14ac:dyDescent="0.2">
      <c r="A483" s="304">
        <v>381</v>
      </c>
      <c r="B483" s="486" t="s">
        <v>70</v>
      </c>
      <c r="C483" s="561">
        <v>35000</v>
      </c>
      <c r="D483" s="786"/>
      <c r="E483" s="786">
        <f t="shared" si="149"/>
        <v>35000</v>
      </c>
      <c r="F483" s="617"/>
      <c r="G483" s="617"/>
      <c r="H483" s="607"/>
      <c r="I483" s="607"/>
      <c r="J483" s="60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</row>
    <row r="484" spans="1:49" ht="15" customHeight="1" x14ac:dyDescent="0.2">
      <c r="A484" s="346" t="s">
        <v>311</v>
      </c>
      <c r="B484" s="477" t="s">
        <v>446</v>
      </c>
      <c r="C484" s="539">
        <f>C487</f>
        <v>10000</v>
      </c>
      <c r="D484" s="897">
        <f>D487</f>
        <v>0</v>
      </c>
      <c r="E484" s="897">
        <f t="shared" si="149"/>
        <v>10000</v>
      </c>
      <c r="F484" s="592">
        <v>5000</v>
      </c>
      <c r="G484" s="592">
        <v>5000</v>
      </c>
      <c r="H484" s="641">
        <f>F484/C484</f>
        <v>0.5</v>
      </c>
      <c r="I484" s="641">
        <f>G484/F484</f>
        <v>1</v>
      </c>
      <c r="J484" s="642">
        <f>G484/C484</f>
        <v>0.5</v>
      </c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  <c r="AN484" s="98"/>
      <c r="AO484" s="98"/>
      <c r="AP484" s="98"/>
      <c r="AQ484" s="98"/>
      <c r="AR484" s="98"/>
      <c r="AS484" s="98"/>
      <c r="AT484" s="98"/>
      <c r="AU484" s="98"/>
      <c r="AV484" s="98"/>
      <c r="AW484" s="98"/>
    </row>
    <row r="485" spans="1:49" ht="15" customHeight="1" x14ac:dyDescent="0.2">
      <c r="A485" s="347"/>
      <c r="B485" s="458" t="s">
        <v>324</v>
      </c>
      <c r="C485" s="539"/>
      <c r="D485" s="897"/>
      <c r="E485" s="897">
        <f t="shared" si="149"/>
        <v>0</v>
      </c>
      <c r="F485" s="591"/>
      <c r="G485" s="591"/>
      <c r="H485" s="594"/>
      <c r="I485" s="594"/>
      <c r="J485" s="595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  <c r="AT485" s="98"/>
      <c r="AU485" s="98"/>
      <c r="AV485" s="98"/>
      <c r="AW485" s="98"/>
    </row>
    <row r="486" spans="1:49" ht="12.75" customHeight="1" x14ac:dyDescent="0.2">
      <c r="A486" s="352" t="s">
        <v>117</v>
      </c>
      <c r="B486" s="485" t="s">
        <v>129</v>
      </c>
      <c r="C486" s="562"/>
      <c r="D486" s="919"/>
      <c r="E486" s="919">
        <f t="shared" si="149"/>
        <v>0</v>
      </c>
      <c r="F486" s="606"/>
      <c r="G486" s="606"/>
      <c r="H486" s="607"/>
      <c r="I486" s="607"/>
      <c r="J486" s="60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  <c r="AN486" s="98"/>
      <c r="AO486" s="98"/>
      <c r="AP486" s="98"/>
      <c r="AQ486" s="98"/>
      <c r="AR486" s="98"/>
      <c r="AS486" s="98"/>
      <c r="AT486" s="98"/>
      <c r="AU486" s="98"/>
      <c r="AV486" s="98"/>
      <c r="AW486" s="98"/>
    </row>
    <row r="487" spans="1:49" ht="12.75" customHeight="1" x14ac:dyDescent="0.2">
      <c r="A487" s="269">
        <v>3</v>
      </c>
      <c r="B487" s="424" t="s">
        <v>68</v>
      </c>
      <c r="C487" s="527">
        <f t="shared" ref="C487:G489" si="164">C488</f>
        <v>10000</v>
      </c>
      <c r="D487" s="884">
        <f t="shared" ref="D487:D489" si="165">D488</f>
        <v>0</v>
      </c>
      <c r="E487" s="884">
        <f t="shared" si="149"/>
        <v>10000</v>
      </c>
      <c r="F487" s="624">
        <f t="shared" si="164"/>
        <v>0</v>
      </c>
      <c r="G487" s="624">
        <f t="shared" si="164"/>
        <v>0</v>
      </c>
      <c r="H487" s="643">
        <f>F487/C488</f>
        <v>0</v>
      </c>
      <c r="I487" s="643" t="e">
        <f>G487/F487</f>
        <v>#DIV/0!</v>
      </c>
      <c r="J487" s="644">
        <f>G487/C487</f>
        <v>0</v>
      </c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  <c r="AT487" s="98"/>
      <c r="AU487" s="98"/>
      <c r="AV487" s="98"/>
      <c r="AW487" s="98"/>
    </row>
    <row r="488" spans="1:49" ht="12.75" customHeight="1" x14ac:dyDescent="0.2">
      <c r="A488" s="270">
        <v>38</v>
      </c>
      <c r="B488" s="425" t="s">
        <v>38</v>
      </c>
      <c r="C488" s="541">
        <f t="shared" si="164"/>
        <v>10000</v>
      </c>
      <c r="D488" s="899">
        <f t="shared" si="165"/>
        <v>0</v>
      </c>
      <c r="E488" s="899">
        <f t="shared" si="149"/>
        <v>10000</v>
      </c>
      <c r="F488" s="625">
        <f t="shared" si="164"/>
        <v>0</v>
      </c>
      <c r="G488" s="625">
        <f t="shared" si="164"/>
        <v>0</v>
      </c>
      <c r="H488" s="645">
        <f>F488/C488</f>
        <v>0</v>
      </c>
      <c r="I488" s="645" t="e">
        <f>G488/F488</f>
        <v>#DIV/0!</v>
      </c>
      <c r="J488" s="646">
        <f>G488/C488</f>
        <v>0</v>
      </c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  <c r="AN488" s="98"/>
      <c r="AO488" s="98"/>
      <c r="AP488" s="98"/>
      <c r="AQ488" s="98"/>
      <c r="AR488" s="98"/>
      <c r="AS488" s="98"/>
      <c r="AT488" s="98"/>
      <c r="AU488" s="98"/>
      <c r="AV488" s="98"/>
      <c r="AW488" s="98"/>
    </row>
    <row r="489" spans="1:49" ht="12.75" customHeight="1" x14ac:dyDescent="0.2">
      <c r="A489" s="303">
        <v>381</v>
      </c>
      <c r="B489" s="468" t="s">
        <v>70</v>
      </c>
      <c r="C489" s="542">
        <f t="shared" si="164"/>
        <v>10000</v>
      </c>
      <c r="D489" s="900">
        <f t="shared" si="165"/>
        <v>0</v>
      </c>
      <c r="E489" s="900">
        <f t="shared" si="149"/>
        <v>10000</v>
      </c>
      <c r="F489" s="614">
        <f t="shared" si="164"/>
        <v>0</v>
      </c>
      <c r="G489" s="614">
        <f t="shared" si="164"/>
        <v>0</v>
      </c>
      <c r="H489" s="615">
        <f>F489/C489</f>
        <v>0</v>
      </c>
      <c r="I489" s="615" t="e">
        <f>G489/F489</f>
        <v>#DIV/0!</v>
      </c>
      <c r="J489" s="616">
        <f>G489/C489</f>
        <v>0</v>
      </c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</row>
    <row r="490" spans="1:49" x14ac:dyDescent="0.2">
      <c r="A490" s="304">
        <v>381</v>
      </c>
      <c r="B490" s="486" t="s">
        <v>70</v>
      </c>
      <c r="C490" s="561">
        <v>10000</v>
      </c>
      <c r="D490" s="786"/>
      <c r="E490" s="786">
        <f t="shared" si="149"/>
        <v>10000</v>
      </c>
      <c r="F490" s="617"/>
      <c r="G490" s="617"/>
      <c r="H490" s="607"/>
      <c r="I490" s="607"/>
      <c r="J490" s="60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</row>
    <row r="491" spans="1:49" ht="15" customHeight="1" x14ac:dyDescent="0.2">
      <c r="A491" s="346" t="s">
        <v>312</v>
      </c>
      <c r="B491" s="477" t="s">
        <v>231</v>
      </c>
      <c r="C491" s="539">
        <f>C494</f>
        <v>10000</v>
      </c>
      <c r="D491" s="897">
        <f>D494</f>
        <v>0</v>
      </c>
      <c r="E491" s="897">
        <f t="shared" si="149"/>
        <v>10000</v>
      </c>
      <c r="F491" s="592">
        <v>5000</v>
      </c>
      <c r="G491" s="592">
        <v>5000</v>
      </c>
      <c r="H491" s="641">
        <f>F491/C491</f>
        <v>0.5</v>
      </c>
      <c r="I491" s="641">
        <f>G491/F491</f>
        <v>1</v>
      </c>
      <c r="J491" s="642">
        <f>G491/C491</f>
        <v>0.5</v>
      </c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</row>
    <row r="492" spans="1:49" ht="15" customHeight="1" x14ac:dyDescent="0.2">
      <c r="A492" s="347"/>
      <c r="B492" s="458" t="s">
        <v>324</v>
      </c>
      <c r="C492" s="539"/>
      <c r="D492" s="897"/>
      <c r="E492" s="897">
        <f t="shared" si="149"/>
        <v>0</v>
      </c>
      <c r="F492" s="591"/>
      <c r="G492" s="591"/>
      <c r="H492" s="594"/>
      <c r="I492" s="594"/>
      <c r="J492" s="595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  <c r="AN492" s="98"/>
      <c r="AO492" s="98"/>
      <c r="AP492" s="98"/>
      <c r="AQ492" s="98"/>
      <c r="AR492" s="98"/>
      <c r="AS492" s="98"/>
      <c r="AT492" s="98"/>
      <c r="AU492" s="98"/>
      <c r="AV492" s="98"/>
      <c r="AW492" s="98"/>
    </row>
    <row r="493" spans="1:49" ht="12.75" customHeight="1" x14ac:dyDescent="0.2">
      <c r="A493" s="586" t="s">
        <v>117</v>
      </c>
      <c r="B493" s="587" t="s">
        <v>129</v>
      </c>
      <c r="C493" s="539"/>
      <c r="D493" s="897"/>
      <c r="E493" s="897">
        <f t="shared" si="149"/>
        <v>0</v>
      </c>
      <c r="F493" s="591"/>
      <c r="G493" s="591"/>
      <c r="H493" s="594"/>
      <c r="I493" s="594"/>
      <c r="J493" s="595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  <c r="AT493" s="98"/>
      <c r="AU493" s="98"/>
      <c r="AV493" s="98"/>
      <c r="AW493" s="98"/>
    </row>
    <row r="494" spans="1:49" ht="12.75" customHeight="1" x14ac:dyDescent="0.2">
      <c r="A494" s="269">
        <v>3</v>
      </c>
      <c r="B494" s="424" t="s">
        <v>68</v>
      </c>
      <c r="C494" s="527">
        <f t="shared" ref="C494:G496" si="166">C495</f>
        <v>10000</v>
      </c>
      <c r="D494" s="884">
        <f t="shared" ref="D494:D496" si="167">D495</f>
        <v>0</v>
      </c>
      <c r="E494" s="884">
        <f t="shared" si="149"/>
        <v>10000</v>
      </c>
      <c r="F494" s="624">
        <f t="shared" si="166"/>
        <v>0</v>
      </c>
      <c r="G494" s="624">
        <f t="shared" si="166"/>
        <v>0</v>
      </c>
      <c r="H494" s="643">
        <f>F494/C494</f>
        <v>0</v>
      </c>
      <c r="I494" s="643" t="e">
        <f t="shared" ref="I494:I496" si="168">G494/F494</f>
        <v>#DIV/0!</v>
      </c>
      <c r="J494" s="644">
        <f>G494/C494</f>
        <v>0</v>
      </c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  <c r="AN494" s="98"/>
      <c r="AO494" s="98"/>
      <c r="AP494" s="98"/>
      <c r="AQ494" s="98"/>
      <c r="AR494" s="98"/>
      <c r="AS494" s="98"/>
      <c r="AT494" s="98"/>
      <c r="AU494" s="98"/>
      <c r="AV494" s="98"/>
      <c r="AW494" s="98"/>
    </row>
    <row r="495" spans="1:49" ht="12.75" customHeight="1" x14ac:dyDescent="0.2">
      <c r="A495" s="270">
        <v>38</v>
      </c>
      <c r="B495" s="425" t="s">
        <v>38</v>
      </c>
      <c r="C495" s="541">
        <f t="shared" si="166"/>
        <v>10000</v>
      </c>
      <c r="D495" s="899">
        <f t="shared" si="167"/>
        <v>0</v>
      </c>
      <c r="E495" s="899">
        <f t="shared" si="149"/>
        <v>10000</v>
      </c>
      <c r="F495" s="625">
        <f t="shared" si="166"/>
        <v>0</v>
      </c>
      <c r="G495" s="625">
        <f t="shared" si="166"/>
        <v>0</v>
      </c>
      <c r="H495" s="645">
        <f>F495/C495</f>
        <v>0</v>
      </c>
      <c r="I495" s="645" t="e">
        <f t="shared" si="168"/>
        <v>#DIV/0!</v>
      </c>
      <c r="J495" s="646">
        <f>G495/C495</f>
        <v>0</v>
      </c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</row>
    <row r="496" spans="1:49" ht="12.75" customHeight="1" x14ac:dyDescent="0.2">
      <c r="A496" s="303">
        <v>381</v>
      </c>
      <c r="B496" s="468" t="s">
        <v>70</v>
      </c>
      <c r="C496" s="542">
        <f t="shared" si="166"/>
        <v>10000</v>
      </c>
      <c r="D496" s="900">
        <f t="shared" si="167"/>
        <v>0</v>
      </c>
      <c r="E496" s="900">
        <f t="shared" si="149"/>
        <v>10000</v>
      </c>
      <c r="F496" s="614">
        <f t="shared" si="166"/>
        <v>0</v>
      </c>
      <c r="G496" s="614">
        <f t="shared" si="166"/>
        <v>0</v>
      </c>
      <c r="H496" s="615">
        <f>F496/C496</f>
        <v>0</v>
      </c>
      <c r="I496" s="615" t="e">
        <f t="shared" si="168"/>
        <v>#DIV/0!</v>
      </c>
      <c r="J496" s="616">
        <f>G496/C496</f>
        <v>0</v>
      </c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</row>
    <row r="497" spans="1:49" ht="12.75" customHeight="1" x14ac:dyDescent="0.2">
      <c r="A497" s="304">
        <v>381</v>
      </c>
      <c r="B497" s="486" t="s">
        <v>70</v>
      </c>
      <c r="C497" s="561">
        <v>10000</v>
      </c>
      <c r="D497" s="786"/>
      <c r="E497" s="786">
        <f t="shared" si="149"/>
        <v>10000</v>
      </c>
      <c r="F497" s="617"/>
      <c r="G497" s="617"/>
      <c r="H497" s="607"/>
      <c r="I497" s="607"/>
      <c r="J497" s="60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</row>
    <row r="498" spans="1:49" x14ac:dyDescent="0.2">
      <c r="A498" s="964" t="s">
        <v>249</v>
      </c>
      <c r="B498" s="965"/>
      <c r="C498" s="538"/>
      <c r="D498" s="896"/>
      <c r="E498" s="896">
        <f t="shared" si="149"/>
        <v>0</v>
      </c>
      <c r="F498" s="629"/>
      <c r="G498" s="629"/>
      <c r="H498" s="630"/>
      <c r="I498" s="630"/>
      <c r="J498" s="631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</row>
    <row r="499" spans="1:49" x14ac:dyDescent="0.2">
      <c r="A499" s="353" t="s">
        <v>290</v>
      </c>
      <c r="B499" s="487"/>
      <c r="C499" s="563">
        <f>C500+C507+C514+C521+C528+C535</f>
        <v>240000</v>
      </c>
      <c r="D499" s="920">
        <f>D500+D507+D514+D521+D528+D535</f>
        <v>0</v>
      </c>
      <c r="E499" s="920">
        <f t="shared" si="149"/>
        <v>240000</v>
      </c>
      <c r="F499" s="590">
        <f>F500+F507+F514+F521+F528+F535</f>
        <v>79000</v>
      </c>
      <c r="G499" s="590">
        <f>G500+G507+G514+G521+G528+G535</f>
        <v>85000</v>
      </c>
      <c r="H499" s="647">
        <f>F499/C499</f>
        <v>0.32916666666666666</v>
      </c>
      <c r="I499" s="647">
        <f>G499/F499</f>
        <v>1.0759493670886076</v>
      </c>
      <c r="J499" s="648">
        <f>G499/C499</f>
        <v>0.35416666666666669</v>
      </c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</row>
    <row r="500" spans="1:49" ht="12.75" customHeight="1" x14ac:dyDescent="0.2">
      <c r="A500" s="354" t="s">
        <v>313</v>
      </c>
      <c r="B500" s="488" t="s">
        <v>232</v>
      </c>
      <c r="C500" s="564">
        <f>C503</f>
        <v>20000</v>
      </c>
      <c r="D500" s="921">
        <f>D503</f>
        <v>0</v>
      </c>
      <c r="E500" s="921">
        <f t="shared" si="149"/>
        <v>20000</v>
      </c>
      <c r="F500" s="592">
        <v>20000</v>
      </c>
      <c r="G500" s="592">
        <v>20000</v>
      </c>
      <c r="H500" s="641">
        <f>F500/C500</f>
        <v>1</v>
      </c>
      <c r="I500" s="641">
        <f>G500/F500</f>
        <v>1</v>
      </c>
      <c r="J500" s="642">
        <f>G500/C500</f>
        <v>1</v>
      </c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</row>
    <row r="501" spans="1:49" ht="12.75" customHeight="1" x14ac:dyDescent="0.2">
      <c r="A501" s="355"/>
      <c r="B501" s="489" t="s">
        <v>323</v>
      </c>
      <c r="C501" s="564"/>
      <c r="D501" s="921"/>
      <c r="E501" s="921">
        <f t="shared" si="149"/>
        <v>0</v>
      </c>
      <c r="F501" s="591"/>
      <c r="G501" s="591"/>
      <c r="H501" s="594"/>
      <c r="I501" s="594"/>
      <c r="J501" s="595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</row>
    <row r="502" spans="1:49" ht="12.75" customHeight="1" x14ac:dyDescent="0.2">
      <c r="A502" s="356" t="s">
        <v>117</v>
      </c>
      <c r="B502" s="490" t="s">
        <v>129</v>
      </c>
      <c r="C502" s="565"/>
      <c r="D502" s="922"/>
      <c r="E502" s="922">
        <f t="shared" si="149"/>
        <v>0</v>
      </c>
      <c r="F502" s="606"/>
      <c r="G502" s="606"/>
      <c r="H502" s="607"/>
      <c r="I502" s="607"/>
      <c r="J502" s="60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</row>
    <row r="503" spans="1:49" ht="12.75" customHeight="1" x14ac:dyDescent="0.2">
      <c r="A503" s="269">
        <v>3</v>
      </c>
      <c r="B503" s="424" t="s">
        <v>68</v>
      </c>
      <c r="C503" s="511">
        <f t="shared" ref="C503:G505" si="169">C504</f>
        <v>20000</v>
      </c>
      <c r="D503" s="868">
        <f t="shared" ref="D503:D505" si="170">D504</f>
        <v>0</v>
      </c>
      <c r="E503" s="868">
        <f t="shared" si="149"/>
        <v>20000</v>
      </c>
      <c r="F503" s="624">
        <f t="shared" si="169"/>
        <v>0</v>
      </c>
      <c r="G503" s="624">
        <f t="shared" si="169"/>
        <v>0</v>
      </c>
      <c r="H503" s="643">
        <f>F503/C503</f>
        <v>0</v>
      </c>
      <c r="I503" s="643" t="e">
        <f t="shared" ref="I503:I505" si="171">G503/F503</f>
        <v>#DIV/0!</v>
      </c>
      <c r="J503" s="644">
        <f>G503/C503</f>
        <v>0</v>
      </c>
      <c r="K503" s="98"/>
      <c r="L503" s="98"/>
      <c r="M503" s="98"/>
      <c r="N503" s="98"/>
      <c r="O503" s="98"/>
      <c r="P503" s="98"/>
      <c r="Q503" s="98"/>
      <c r="R503" s="46"/>
    </row>
    <row r="504" spans="1:49" ht="12.75" customHeight="1" x14ac:dyDescent="0.2">
      <c r="A504" s="270">
        <v>32</v>
      </c>
      <c r="B504" s="425" t="s">
        <v>30</v>
      </c>
      <c r="C504" s="512">
        <f t="shared" si="169"/>
        <v>20000</v>
      </c>
      <c r="D504" s="869">
        <f t="shared" si="170"/>
        <v>0</v>
      </c>
      <c r="E504" s="869">
        <f t="shared" si="149"/>
        <v>20000</v>
      </c>
      <c r="F504" s="625">
        <f t="shared" si="169"/>
        <v>0</v>
      </c>
      <c r="G504" s="625">
        <f t="shared" si="169"/>
        <v>0</v>
      </c>
      <c r="H504" s="645">
        <f>F504/C504</f>
        <v>0</v>
      </c>
      <c r="I504" s="645" t="e">
        <f t="shared" si="171"/>
        <v>#DIV/0!</v>
      </c>
      <c r="J504" s="646">
        <f>G504/C504</f>
        <v>0</v>
      </c>
      <c r="K504" s="98"/>
      <c r="L504" s="98"/>
      <c r="M504" s="98"/>
      <c r="N504" s="98"/>
      <c r="O504" s="98"/>
      <c r="P504" s="98"/>
      <c r="Q504" s="98"/>
      <c r="R504" s="46"/>
    </row>
    <row r="505" spans="1:49" x14ac:dyDescent="0.2">
      <c r="A505" s="298">
        <v>323</v>
      </c>
      <c r="B505" s="430" t="s">
        <v>33</v>
      </c>
      <c r="C505" s="528">
        <f t="shared" si="169"/>
        <v>20000</v>
      </c>
      <c r="D505" s="885">
        <f t="shared" si="170"/>
        <v>0</v>
      </c>
      <c r="E505" s="885">
        <f t="shared" si="149"/>
        <v>20000</v>
      </c>
      <c r="F505" s="614">
        <f t="shared" si="169"/>
        <v>0</v>
      </c>
      <c r="G505" s="614">
        <f t="shared" si="169"/>
        <v>0</v>
      </c>
      <c r="H505" s="615">
        <f>F505/C505</f>
        <v>0</v>
      </c>
      <c r="I505" s="615" t="e">
        <f t="shared" si="171"/>
        <v>#DIV/0!</v>
      </c>
      <c r="J505" s="616">
        <f>G505/C505</f>
        <v>0</v>
      </c>
      <c r="K505" s="98"/>
      <c r="L505" s="98"/>
      <c r="M505" s="98"/>
      <c r="N505" s="98"/>
      <c r="O505" s="98"/>
      <c r="P505" s="98"/>
      <c r="Q505" s="98"/>
      <c r="R505" s="46"/>
    </row>
    <row r="506" spans="1:49" x14ac:dyDescent="0.2">
      <c r="A506" s="308">
        <v>323</v>
      </c>
      <c r="B506" s="423" t="s">
        <v>33</v>
      </c>
      <c r="C506" s="529">
        <v>20000</v>
      </c>
      <c r="D506" s="886"/>
      <c r="E506" s="886">
        <f t="shared" si="149"/>
        <v>20000</v>
      </c>
      <c r="F506" s="617"/>
      <c r="G506" s="617"/>
      <c r="H506" s="607"/>
      <c r="I506" s="607"/>
      <c r="J506" s="608"/>
      <c r="K506" s="98"/>
      <c r="L506" s="98"/>
      <c r="M506" s="98"/>
      <c r="N506" s="98"/>
      <c r="O506" s="98"/>
      <c r="P506" s="98"/>
      <c r="Q506" s="98"/>
      <c r="R506" s="46"/>
    </row>
    <row r="507" spans="1:49" ht="12.75" customHeight="1" x14ac:dyDescent="0.2">
      <c r="A507" s="354" t="s">
        <v>314</v>
      </c>
      <c r="B507" s="491" t="s">
        <v>233</v>
      </c>
      <c r="C507" s="564">
        <f>C510</f>
        <v>25000</v>
      </c>
      <c r="D507" s="921">
        <f>D510</f>
        <v>0</v>
      </c>
      <c r="E507" s="921">
        <f t="shared" si="149"/>
        <v>25000</v>
      </c>
      <c r="F507" s="592">
        <v>15000</v>
      </c>
      <c r="G507" s="592">
        <v>15000</v>
      </c>
      <c r="H507" s="641">
        <f>F507/C507</f>
        <v>0.6</v>
      </c>
      <c r="I507" s="641">
        <f>G507/F507</f>
        <v>1</v>
      </c>
      <c r="J507" s="642">
        <f>G507/C507</f>
        <v>0.6</v>
      </c>
      <c r="K507" s="98"/>
      <c r="L507" s="98"/>
      <c r="M507" s="98"/>
      <c r="N507" s="98"/>
      <c r="O507" s="98"/>
      <c r="P507" s="98"/>
      <c r="Q507" s="98"/>
      <c r="R507" s="46"/>
    </row>
    <row r="508" spans="1:49" ht="12.75" customHeight="1" x14ac:dyDescent="0.2">
      <c r="A508" s="355"/>
      <c r="B508" s="489" t="s">
        <v>323</v>
      </c>
      <c r="C508" s="564"/>
      <c r="D508" s="921"/>
      <c r="E508" s="921">
        <f t="shared" si="149"/>
        <v>0</v>
      </c>
      <c r="F508" s="591"/>
      <c r="G508" s="591"/>
      <c r="H508" s="594"/>
      <c r="I508" s="594"/>
      <c r="J508" s="595"/>
      <c r="K508" s="98"/>
      <c r="L508" s="98"/>
      <c r="M508" s="98"/>
      <c r="N508" s="98"/>
      <c r="O508" s="98"/>
      <c r="P508" s="98"/>
      <c r="Q508" s="98"/>
      <c r="R508" s="46"/>
    </row>
    <row r="509" spans="1:49" ht="12.75" customHeight="1" x14ac:dyDescent="0.2">
      <c r="A509" s="356" t="s">
        <v>117</v>
      </c>
      <c r="B509" s="492" t="s">
        <v>129</v>
      </c>
      <c r="C509" s="566"/>
      <c r="D509" s="923"/>
      <c r="E509" s="923">
        <f t="shared" ref="E509:E572" si="172">C509+D509</f>
        <v>0</v>
      </c>
      <c r="F509" s="606"/>
      <c r="G509" s="606"/>
      <c r="H509" s="607"/>
      <c r="I509" s="607"/>
      <c r="J509" s="608"/>
      <c r="K509" s="98"/>
      <c r="L509" s="98"/>
      <c r="M509" s="98"/>
      <c r="N509" s="98"/>
      <c r="O509" s="98"/>
      <c r="P509" s="98"/>
      <c r="Q509" s="98"/>
      <c r="R509" s="46"/>
    </row>
    <row r="510" spans="1:49" ht="12.75" customHeight="1" x14ac:dyDescent="0.2">
      <c r="A510" s="269">
        <v>3</v>
      </c>
      <c r="B510" s="424" t="s">
        <v>68</v>
      </c>
      <c r="C510" s="511">
        <f t="shared" ref="C510:G512" si="173">C511</f>
        <v>25000</v>
      </c>
      <c r="D510" s="868">
        <f t="shared" ref="D510:D512" si="174">D511</f>
        <v>0</v>
      </c>
      <c r="E510" s="868">
        <f t="shared" si="172"/>
        <v>25000</v>
      </c>
      <c r="F510" s="624">
        <f t="shared" si="173"/>
        <v>0</v>
      </c>
      <c r="G510" s="624">
        <f t="shared" si="173"/>
        <v>0</v>
      </c>
      <c r="H510" s="643">
        <f>F510/C510</f>
        <v>0</v>
      </c>
      <c r="I510" s="643" t="e">
        <f t="shared" ref="I510:I512" si="175">G510/F510</f>
        <v>#DIV/0!</v>
      </c>
      <c r="J510" s="644">
        <f>G510/C510</f>
        <v>0</v>
      </c>
      <c r="K510" s="98"/>
      <c r="L510" s="98"/>
      <c r="M510" s="98"/>
      <c r="N510" s="98"/>
      <c r="O510" s="98"/>
      <c r="P510" s="98"/>
      <c r="Q510" s="98"/>
      <c r="R510" s="46"/>
    </row>
    <row r="511" spans="1:49" ht="12.75" customHeight="1" x14ac:dyDescent="0.2">
      <c r="A511" s="270">
        <v>32</v>
      </c>
      <c r="B511" s="425" t="s">
        <v>30</v>
      </c>
      <c r="C511" s="512">
        <f t="shared" si="173"/>
        <v>25000</v>
      </c>
      <c r="D511" s="869">
        <f t="shared" si="174"/>
        <v>0</v>
      </c>
      <c r="E511" s="869">
        <f t="shared" si="172"/>
        <v>25000</v>
      </c>
      <c r="F511" s="625">
        <f t="shared" si="173"/>
        <v>0</v>
      </c>
      <c r="G511" s="625">
        <f t="shared" si="173"/>
        <v>0</v>
      </c>
      <c r="H511" s="645">
        <f>F511/C511</f>
        <v>0</v>
      </c>
      <c r="I511" s="645" t="e">
        <f t="shared" si="175"/>
        <v>#DIV/0!</v>
      </c>
      <c r="J511" s="646">
        <f>G511/C511</f>
        <v>0</v>
      </c>
      <c r="K511" s="98"/>
      <c r="L511" s="98"/>
      <c r="M511" s="98"/>
      <c r="N511" s="98"/>
      <c r="O511" s="98"/>
      <c r="P511" s="98"/>
      <c r="Q511" s="98"/>
      <c r="R511" s="46"/>
    </row>
    <row r="512" spans="1:49" x14ac:dyDescent="0.2">
      <c r="A512" s="298">
        <v>323</v>
      </c>
      <c r="B512" s="430" t="s">
        <v>33</v>
      </c>
      <c r="C512" s="528">
        <f t="shared" si="173"/>
        <v>25000</v>
      </c>
      <c r="D512" s="885">
        <f t="shared" si="174"/>
        <v>0</v>
      </c>
      <c r="E512" s="885">
        <f t="shared" si="172"/>
        <v>25000</v>
      </c>
      <c r="F512" s="614">
        <f t="shared" si="173"/>
        <v>0</v>
      </c>
      <c r="G512" s="614">
        <f t="shared" si="173"/>
        <v>0</v>
      </c>
      <c r="H512" s="615">
        <f>F512/C512</f>
        <v>0</v>
      </c>
      <c r="I512" s="615" t="e">
        <f t="shared" si="175"/>
        <v>#DIV/0!</v>
      </c>
      <c r="J512" s="616">
        <f>G512/C512</f>
        <v>0</v>
      </c>
      <c r="K512" s="98"/>
      <c r="L512" s="98"/>
      <c r="M512" s="98"/>
      <c r="N512" s="98"/>
      <c r="O512" s="98"/>
      <c r="P512" s="98"/>
      <c r="Q512" s="98"/>
      <c r="R512" s="46"/>
    </row>
    <row r="513" spans="1:18" x14ac:dyDescent="0.2">
      <c r="A513" s="308">
        <v>323</v>
      </c>
      <c r="B513" s="423" t="s">
        <v>33</v>
      </c>
      <c r="C513" s="529">
        <v>25000</v>
      </c>
      <c r="D513" s="886"/>
      <c r="E513" s="886">
        <f t="shared" si="172"/>
        <v>25000</v>
      </c>
      <c r="F513" s="617"/>
      <c r="G513" s="617"/>
      <c r="H513" s="607"/>
      <c r="I513" s="607"/>
      <c r="J513" s="608"/>
      <c r="K513" s="98"/>
      <c r="L513" s="98"/>
      <c r="M513" s="98"/>
      <c r="N513" s="98"/>
      <c r="O513" s="98"/>
      <c r="P513" s="98"/>
      <c r="Q513" s="98"/>
      <c r="R513" s="46"/>
    </row>
    <row r="514" spans="1:18" ht="12.75" customHeight="1" x14ac:dyDescent="0.2">
      <c r="A514" s="354" t="s">
        <v>315</v>
      </c>
      <c r="B514" s="491" t="s">
        <v>234</v>
      </c>
      <c r="C514" s="564">
        <f>C517</f>
        <v>20000</v>
      </c>
      <c r="D514" s="921">
        <f>D517</f>
        <v>0</v>
      </c>
      <c r="E514" s="921">
        <f t="shared" si="172"/>
        <v>20000</v>
      </c>
      <c r="F514" s="596">
        <v>20000</v>
      </c>
      <c r="G514" s="596">
        <v>20000</v>
      </c>
      <c r="H514" s="641">
        <f>F514/C514</f>
        <v>1</v>
      </c>
      <c r="I514" s="641">
        <f>G514/F514</f>
        <v>1</v>
      </c>
      <c r="J514" s="642">
        <f>G514/C514</f>
        <v>1</v>
      </c>
      <c r="K514" s="98"/>
      <c r="L514" s="98"/>
      <c r="M514" s="98"/>
      <c r="N514" s="98"/>
      <c r="O514" s="98"/>
      <c r="P514" s="98"/>
      <c r="Q514" s="98"/>
      <c r="R514" s="46"/>
    </row>
    <row r="515" spans="1:18" ht="12.75" customHeight="1" x14ac:dyDescent="0.2">
      <c r="A515" s="355"/>
      <c r="B515" s="489" t="s">
        <v>323</v>
      </c>
      <c r="C515" s="564"/>
      <c r="D515" s="921"/>
      <c r="E515" s="921">
        <f t="shared" si="172"/>
        <v>0</v>
      </c>
      <c r="F515" s="591"/>
      <c r="G515" s="591"/>
      <c r="H515" s="594"/>
      <c r="I515" s="594"/>
      <c r="J515" s="595"/>
      <c r="K515" s="98"/>
      <c r="L515" s="98"/>
      <c r="M515" s="98"/>
      <c r="N515" s="98"/>
      <c r="O515" s="98"/>
      <c r="P515" s="98"/>
      <c r="Q515" s="98"/>
      <c r="R515" s="46"/>
    </row>
    <row r="516" spans="1:18" ht="12.75" customHeight="1" x14ac:dyDescent="0.2">
      <c r="A516" s="356" t="s">
        <v>117</v>
      </c>
      <c r="B516" s="490" t="s">
        <v>129</v>
      </c>
      <c r="C516" s="565"/>
      <c r="D516" s="922"/>
      <c r="E516" s="922">
        <f t="shared" si="172"/>
        <v>0</v>
      </c>
      <c r="F516" s="606"/>
      <c r="G516" s="606"/>
      <c r="H516" s="607"/>
      <c r="I516" s="607"/>
      <c r="J516" s="608"/>
      <c r="K516" s="98"/>
      <c r="L516" s="98"/>
      <c r="M516" s="98"/>
      <c r="N516" s="98"/>
      <c r="O516" s="98"/>
      <c r="P516" s="98"/>
      <c r="Q516" s="98"/>
      <c r="R516" s="46"/>
    </row>
    <row r="517" spans="1:18" ht="12.75" customHeight="1" x14ac:dyDescent="0.2">
      <c r="A517" s="269">
        <v>3</v>
      </c>
      <c r="B517" s="424" t="s">
        <v>68</v>
      </c>
      <c r="C517" s="511">
        <f t="shared" ref="C517:G519" si="176">C518</f>
        <v>20000</v>
      </c>
      <c r="D517" s="868">
        <f t="shared" ref="D517:D519" si="177">D518</f>
        <v>0</v>
      </c>
      <c r="E517" s="868">
        <f t="shared" si="172"/>
        <v>20000</v>
      </c>
      <c r="F517" s="624">
        <f t="shared" si="176"/>
        <v>0</v>
      </c>
      <c r="G517" s="624">
        <f t="shared" si="176"/>
        <v>0</v>
      </c>
      <c r="H517" s="643">
        <f>F517/C517</f>
        <v>0</v>
      </c>
      <c r="I517" s="643" t="e">
        <f t="shared" ref="I517:I519" si="178">G517/F517</f>
        <v>#DIV/0!</v>
      </c>
      <c r="J517" s="644">
        <f>G517/C517</f>
        <v>0</v>
      </c>
      <c r="K517" s="98"/>
      <c r="L517" s="98"/>
      <c r="M517" s="98"/>
      <c r="N517" s="98"/>
      <c r="O517" s="98"/>
      <c r="P517" s="98"/>
      <c r="Q517" s="98"/>
      <c r="R517" s="46"/>
    </row>
    <row r="518" spans="1:18" x14ac:dyDescent="0.2">
      <c r="A518" s="270">
        <v>32</v>
      </c>
      <c r="B518" s="425" t="s">
        <v>30</v>
      </c>
      <c r="C518" s="512">
        <f t="shared" si="176"/>
        <v>20000</v>
      </c>
      <c r="D518" s="869">
        <f t="shared" si="177"/>
        <v>0</v>
      </c>
      <c r="E518" s="869">
        <f t="shared" si="172"/>
        <v>20000</v>
      </c>
      <c r="F518" s="625">
        <f t="shared" si="176"/>
        <v>0</v>
      </c>
      <c r="G518" s="625">
        <f t="shared" si="176"/>
        <v>0</v>
      </c>
      <c r="H518" s="645">
        <f>F518/C518</f>
        <v>0</v>
      </c>
      <c r="I518" s="645" t="e">
        <f t="shared" si="178"/>
        <v>#DIV/0!</v>
      </c>
      <c r="J518" s="646">
        <f>G518/C518</f>
        <v>0</v>
      </c>
      <c r="K518" s="98"/>
      <c r="L518" s="98"/>
      <c r="M518" s="98"/>
      <c r="N518" s="98"/>
      <c r="O518" s="98"/>
      <c r="P518" s="98"/>
      <c r="Q518" s="98"/>
      <c r="R518" s="46"/>
    </row>
    <row r="519" spans="1:18" x14ac:dyDescent="0.2">
      <c r="A519" s="298">
        <v>323</v>
      </c>
      <c r="B519" s="430" t="s">
        <v>33</v>
      </c>
      <c r="C519" s="528">
        <f t="shared" si="176"/>
        <v>20000</v>
      </c>
      <c r="D519" s="885">
        <f t="shared" si="177"/>
        <v>0</v>
      </c>
      <c r="E519" s="885">
        <f t="shared" si="172"/>
        <v>20000</v>
      </c>
      <c r="F519" s="614">
        <f t="shared" si="176"/>
        <v>0</v>
      </c>
      <c r="G519" s="614">
        <f t="shared" si="176"/>
        <v>0</v>
      </c>
      <c r="H519" s="615">
        <f>F519/C519</f>
        <v>0</v>
      </c>
      <c r="I519" s="615" t="e">
        <f t="shared" si="178"/>
        <v>#DIV/0!</v>
      </c>
      <c r="J519" s="616">
        <f>G519/C519</f>
        <v>0</v>
      </c>
      <c r="K519" s="98"/>
      <c r="L519" s="98"/>
      <c r="M519" s="98"/>
      <c r="N519" s="98"/>
      <c r="O519" s="98"/>
      <c r="P519" s="98"/>
      <c r="Q519" s="98"/>
      <c r="R519" s="46"/>
    </row>
    <row r="520" spans="1:18" x14ac:dyDescent="0.2">
      <c r="A520" s="308">
        <v>323</v>
      </c>
      <c r="B520" s="423" t="s">
        <v>33</v>
      </c>
      <c r="C520" s="529">
        <v>20000</v>
      </c>
      <c r="D520" s="886"/>
      <c r="E520" s="886">
        <f t="shared" si="172"/>
        <v>20000</v>
      </c>
      <c r="F520" s="617"/>
      <c r="G520" s="617"/>
      <c r="H520" s="607"/>
      <c r="I520" s="607"/>
      <c r="J520" s="608"/>
      <c r="K520" s="98"/>
      <c r="L520" s="98"/>
      <c r="M520" s="98"/>
      <c r="N520" s="98"/>
      <c r="O520" s="98"/>
      <c r="P520" s="98"/>
      <c r="Q520" s="98"/>
      <c r="R520" s="46"/>
    </row>
    <row r="521" spans="1:18" ht="15" customHeight="1" x14ac:dyDescent="0.2">
      <c r="A521" s="357" t="s">
        <v>383</v>
      </c>
      <c r="B521" s="489" t="s">
        <v>257</v>
      </c>
      <c r="C521" s="564">
        <f>C524</f>
        <v>15000</v>
      </c>
      <c r="D521" s="921">
        <f>D524</f>
        <v>0</v>
      </c>
      <c r="E521" s="921">
        <f t="shared" si="172"/>
        <v>15000</v>
      </c>
      <c r="F521" s="596">
        <v>12000</v>
      </c>
      <c r="G521" s="596">
        <v>15000</v>
      </c>
      <c r="H521" s="641">
        <f>F521/C521</f>
        <v>0.8</v>
      </c>
      <c r="I521" s="641">
        <f>G521/F521</f>
        <v>1.25</v>
      </c>
      <c r="J521" s="642">
        <f>G521/C521</f>
        <v>1</v>
      </c>
      <c r="K521" s="98"/>
      <c r="L521" s="98"/>
      <c r="M521" s="98"/>
      <c r="N521" s="98"/>
      <c r="O521" s="98"/>
      <c r="P521" s="98"/>
      <c r="Q521" s="98"/>
      <c r="R521" s="46"/>
    </row>
    <row r="522" spans="1:18" ht="15" customHeight="1" x14ac:dyDescent="0.2">
      <c r="A522" s="358"/>
      <c r="B522" s="489" t="s">
        <v>323</v>
      </c>
      <c r="C522" s="564"/>
      <c r="D522" s="921"/>
      <c r="E522" s="921">
        <f t="shared" si="172"/>
        <v>0</v>
      </c>
      <c r="F522" s="591"/>
      <c r="G522" s="591"/>
      <c r="H522" s="594"/>
      <c r="I522" s="594"/>
      <c r="J522" s="595"/>
      <c r="K522" s="98"/>
      <c r="L522" s="98"/>
      <c r="M522" s="98"/>
      <c r="N522" s="98"/>
      <c r="O522" s="98"/>
      <c r="P522" s="98"/>
      <c r="Q522" s="98"/>
      <c r="R522" s="46"/>
    </row>
    <row r="523" spans="1:18" ht="12.75" customHeight="1" x14ac:dyDescent="0.2">
      <c r="A523" s="359" t="s">
        <v>335</v>
      </c>
      <c r="B523" s="493" t="s">
        <v>129</v>
      </c>
      <c r="C523" s="567"/>
      <c r="D523" s="924"/>
      <c r="E523" s="924">
        <f t="shared" si="172"/>
        <v>0</v>
      </c>
      <c r="F523" s="606"/>
      <c r="G523" s="606"/>
      <c r="H523" s="607"/>
      <c r="I523" s="607"/>
      <c r="J523" s="608"/>
      <c r="K523" s="98"/>
      <c r="L523" s="98"/>
      <c r="M523" s="98"/>
      <c r="N523" s="98"/>
      <c r="O523" s="98"/>
      <c r="P523" s="98"/>
      <c r="Q523" s="98"/>
      <c r="R523" s="46"/>
    </row>
    <row r="524" spans="1:18" ht="12.75" customHeight="1" x14ac:dyDescent="0.2">
      <c r="A524" s="277">
        <v>3</v>
      </c>
      <c r="B524" s="424" t="s">
        <v>68</v>
      </c>
      <c r="C524" s="527">
        <f t="shared" ref="C524:G526" si="179">C525</f>
        <v>15000</v>
      </c>
      <c r="D524" s="884">
        <f t="shared" ref="D524:D526" si="180">D525</f>
        <v>0</v>
      </c>
      <c r="E524" s="884">
        <f t="shared" si="172"/>
        <v>15000</v>
      </c>
      <c r="F524" s="624">
        <f t="shared" si="179"/>
        <v>0</v>
      </c>
      <c r="G524" s="624">
        <f t="shared" si="179"/>
        <v>0</v>
      </c>
      <c r="H524" s="643">
        <f>F524/C524</f>
        <v>0</v>
      </c>
      <c r="I524" s="643" t="e">
        <f t="shared" ref="I524:I526" si="181">G524/F524</f>
        <v>#DIV/0!</v>
      </c>
      <c r="J524" s="644">
        <f>G524/C524</f>
        <v>0</v>
      </c>
      <c r="K524" s="98"/>
      <c r="L524" s="98"/>
      <c r="M524" s="98"/>
      <c r="N524" s="98"/>
      <c r="O524" s="98"/>
      <c r="P524" s="98"/>
      <c r="Q524" s="98"/>
      <c r="R524" s="46"/>
    </row>
    <row r="525" spans="1:18" ht="12.75" customHeight="1" x14ac:dyDescent="0.2">
      <c r="A525" s="270">
        <v>32</v>
      </c>
      <c r="B525" s="425" t="s">
        <v>30</v>
      </c>
      <c r="C525" s="541">
        <f t="shared" si="179"/>
        <v>15000</v>
      </c>
      <c r="D525" s="899">
        <f t="shared" si="180"/>
        <v>0</v>
      </c>
      <c r="E525" s="899">
        <f t="shared" si="172"/>
        <v>15000</v>
      </c>
      <c r="F525" s="625">
        <f t="shared" si="179"/>
        <v>0</v>
      </c>
      <c r="G525" s="625">
        <f t="shared" si="179"/>
        <v>0</v>
      </c>
      <c r="H525" s="645">
        <f>F525/C525</f>
        <v>0</v>
      </c>
      <c r="I525" s="645" t="e">
        <f t="shared" si="181"/>
        <v>#DIV/0!</v>
      </c>
      <c r="J525" s="646">
        <f>G525/C525</f>
        <v>0</v>
      </c>
      <c r="K525" s="98"/>
      <c r="L525" s="98"/>
      <c r="M525" s="98"/>
      <c r="N525" s="98"/>
      <c r="O525" s="98"/>
      <c r="P525" s="98"/>
      <c r="Q525" s="98"/>
      <c r="R525" s="46"/>
    </row>
    <row r="526" spans="1:18" ht="12.75" customHeight="1" x14ac:dyDescent="0.2">
      <c r="A526" s="303">
        <v>323</v>
      </c>
      <c r="B526" s="447" t="s">
        <v>33</v>
      </c>
      <c r="C526" s="542">
        <f t="shared" si="179"/>
        <v>15000</v>
      </c>
      <c r="D526" s="900">
        <f t="shared" si="180"/>
        <v>0</v>
      </c>
      <c r="E526" s="900">
        <f t="shared" si="172"/>
        <v>15000</v>
      </c>
      <c r="F526" s="614">
        <f t="shared" si="179"/>
        <v>0</v>
      </c>
      <c r="G526" s="614">
        <f t="shared" si="179"/>
        <v>0</v>
      </c>
      <c r="H526" s="615">
        <f>F526/C526</f>
        <v>0</v>
      </c>
      <c r="I526" s="615" t="e">
        <f t="shared" si="181"/>
        <v>#DIV/0!</v>
      </c>
      <c r="J526" s="616">
        <f>G526/C526</f>
        <v>0</v>
      </c>
      <c r="K526" s="98"/>
      <c r="L526" s="98"/>
      <c r="M526" s="98"/>
      <c r="N526" s="98"/>
      <c r="O526" s="98"/>
      <c r="P526" s="98"/>
      <c r="Q526" s="98"/>
      <c r="R526" s="46"/>
    </row>
    <row r="527" spans="1:18" ht="12.75" customHeight="1" x14ac:dyDescent="0.2">
      <c r="A527" s="304">
        <v>323</v>
      </c>
      <c r="B527" s="448" t="s">
        <v>33</v>
      </c>
      <c r="C527" s="543">
        <v>15000</v>
      </c>
      <c r="D527" s="901"/>
      <c r="E527" s="901">
        <f t="shared" si="172"/>
        <v>15000</v>
      </c>
      <c r="F527" s="617"/>
      <c r="G527" s="617"/>
      <c r="H527" s="607"/>
      <c r="I527" s="607"/>
      <c r="J527" s="608"/>
      <c r="K527" s="98"/>
      <c r="L527" s="98"/>
      <c r="M527" s="98"/>
      <c r="N527" s="98"/>
      <c r="O527" s="98"/>
      <c r="P527" s="98"/>
      <c r="Q527" s="98"/>
      <c r="R527" s="46"/>
    </row>
    <row r="528" spans="1:18" ht="20.100000000000001" customHeight="1" x14ac:dyDescent="0.2">
      <c r="A528" s="357" t="s">
        <v>217</v>
      </c>
      <c r="B528" s="489" t="s">
        <v>438</v>
      </c>
      <c r="C528" s="564">
        <f>C531</f>
        <v>150000</v>
      </c>
      <c r="D528" s="921">
        <f>D531</f>
        <v>0</v>
      </c>
      <c r="E528" s="921">
        <f t="shared" si="172"/>
        <v>150000</v>
      </c>
      <c r="F528" s="596">
        <v>12000</v>
      </c>
      <c r="G528" s="596">
        <v>15000</v>
      </c>
      <c r="H528" s="641">
        <f>F528/C528</f>
        <v>0.08</v>
      </c>
      <c r="I528" s="641">
        <f>G528/F528</f>
        <v>1.25</v>
      </c>
      <c r="J528" s="642">
        <f>G528/C528</f>
        <v>0.1</v>
      </c>
      <c r="K528" s="98"/>
      <c r="L528" s="98"/>
      <c r="M528" s="98"/>
      <c r="N528" s="98"/>
      <c r="O528" s="98"/>
      <c r="P528" s="98"/>
      <c r="Q528" s="98"/>
      <c r="R528" s="46"/>
    </row>
    <row r="529" spans="1:18" ht="15" customHeight="1" x14ac:dyDescent="0.2">
      <c r="A529" s="358" t="s">
        <v>437</v>
      </c>
      <c r="B529" s="489" t="s">
        <v>323</v>
      </c>
      <c r="C529" s="564"/>
      <c r="D529" s="921"/>
      <c r="E529" s="921">
        <f t="shared" si="172"/>
        <v>0</v>
      </c>
      <c r="F529" s="591"/>
      <c r="G529" s="591"/>
      <c r="H529" s="594"/>
      <c r="I529" s="594"/>
      <c r="J529" s="595"/>
      <c r="K529" s="98"/>
      <c r="L529" s="98"/>
      <c r="M529" s="98"/>
      <c r="N529" s="98"/>
      <c r="O529" s="98"/>
      <c r="P529" s="98"/>
      <c r="Q529" s="98"/>
      <c r="R529" s="46"/>
    </row>
    <row r="530" spans="1:18" ht="15" customHeight="1" x14ac:dyDescent="0.2">
      <c r="A530" s="359" t="s">
        <v>335</v>
      </c>
      <c r="B530" s="493" t="s">
        <v>129</v>
      </c>
      <c r="C530" s="567"/>
      <c r="D530" s="924"/>
      <c r="E530" s="924">
        <f t="shared" si="172"/>
        <v>0</v>
      </c>
      <c r="F530" s="606"/>
      <c r="G530" s="606"/>
      <c r="H530" s="607"/>
      <c r="I530" s="607"/>
      <c r="J530" s="608"/>
      <c r="K530" s="98"/>
      <c r="L530" s="98"/>
      <c r="M530" s="98"/>
      <c r="N530" s="98"/>
      <c r="O530" s="98"/>
      <c r="P530" s="98"/>
      <c r="Q530" s="98"/>
      <c r="R530" s="46"/>
    </row>
    <row r="531" spans="1:18" ht="12.75" customHeight="1" x14ac:dyDescent="0.2">
      <c r="A531" s="277">
        <v>4</v>
      </c>
      <c r="B531" s="424" t="s">
        <v>68</v>
      </c>
      <c r="C531" s="527">
        <f t="shared" ref="C531:G533" si="182">C532</f>
        <v>150000</v>
      </c>
      <c r="D531" s="884">
        <f t="shared" ref="D531:D533" si="183">D532</f>
        <v>0</v>
      </c>
      <c r="E531" s="884">
        <f t="shared" si="172"/>
        <v>150000</v>
      </c>
      <c r="F531" s="624">
        <f t="shared" si="182"/>
        <v>0</v>
      </c>
      <c r="G531" s="624">
        <f t="shared" si="182"/>
        <v>0</v>
      </c>
      <c r="H531" s="643">
        <f>F531/C531</f>
        <v>0</v>
      </c>
      <c r="I531" s="643" t="e">
        <f t="shared" ref="I531:I533" si="184">G531/F531</f>
        <v>#DIV/0!</v>
      </c>
      <c r="J531" s="644">
        <f>G531/C531</f>
        <v>0</v>
      </c>
      <c r="K531" s="98"/>
      <c r="L531" s="98"/>
      <c r="M531" s="98"/>
      <c r="N531" s="98"/>
      <c r="O531" s="98"/>
      <c r="P531" s="98"/>
      <c r="Q531" s="98"/>
      <c r="R531" s="46"/>
    </row>
    <row r="532" spans="1:18" ht="12.75" customHeight="1" x14ac:dyDescent="0.2">
      <c r="A532" s="270">
        <v>42</v>
      </c>
      <c r="B532" s="425" t="s">
        <v>30</v>
      </c>
      <c r="C532" s="541">
        <f t="shared" si="182"/>
        <v>150000</v>
      </c>
      <c r="D532" s="899">
        <f t="shared" si="183"/>
        <v>0</v>
      </c>
      <c r="E532" s="899">
        <f t="shared" si="172"/>
        <v>150000</v>
      </c>
      <c r="F532" s="625">
        <f t="shared" si="182"/>
        <v>0</v>
      </c>
      <c r="G532" s="625">
        <f t="shared" si="182"/>
        <v>0</v>
      </c>
      <c r="H532" s="645">
        <f>F532/C532</f>
        <v>0</v>
      </c>
      <c r="I532" s="645" t="e">
        <f t="shared" si="184"/>
        <v>#DIV/0!</v>
      </c>
      <c r="J532" s="646">
        <f>G532/C532</f>
        <v>0</v>
      </c>
      <c r="K532" s="98"/>
      <c r="L532" s="98"/>
      <c r="M532" s="98"/>
      <c r="N532" s="98"/>
      <c r="O532" s="98"/>
      <c r="P532" s="98"/>
      <c r="Q532" s="98"/>
      <c r="R532" s="46"/>
    </row>
    <row r="533" spans="1:18" ht="12.75" customHeight="1" x14ac:dyDescent="0.2">
      <c r="A533" s="303">
        <v>422</v>
      </c>
      <c r="B533" s="447" t="s">
        <v>33</v>
      </c>
      <c r="C533" s="542">
        <f t="shared" si="182"/>
        <v>150000</v>
      </c>
      <c r="D533" s="900">
        <f t="shared" si="183"/>
        <v>0</v>
      </c>
      <c r="E533" s="900">
        <f t="shared" si="172"/>
        <v>150000</v>
      </c>
      <c r="F533" s="614">
        <f t="shared" si="182"/>
        <v>0</v>
      </c>
      <c r="G533" s="614">
        <f t="shared" si="182"/>
        <v>0</v>
      </c>
      <c r="H533" s="615">
        <f>F533/C533</f>
        <v>0</v>
      </c>
      <c r="I533" s="615" t="e">
        <f t="shared" si="184"/>
        <v>#DIV/0!</v>
      </c>
      <c r="J533" s="616">
        <f>G533/C533</f>
        <v>0</v>
      </c>
      <c r="K533" s="98"/>
      <c r="L533" s="98"/>
      <c r="M533" s="98"/>
      <c r="N533" s="98"/>
      <c r="O533" s="98"/>
      <c r="P533" s="98"/>
      <c r="Q533" s="98"/>
      <c r="R533" s="46"/>
    </row>
    <row r="534" spans="1:18" ht="12.75" customHeight="1" x14ac:dyDescent="0.2">
      <c r="A534" s="304">
        <v>422</v>
      </c>
      <c r="B534" s="448" t="s">
        <v>33</v>
      </c>
      <c r="C534" s="543">
        <v>150000</v>
      </c>
      <c r="D534" s="901"/>
      <c r="E534" s="901">
        <f t="shared" si="172"/>
        <v>150000</v>
      </c>
      <c r="F534" s="617"/>
      <c r="G534" s="617"/>
      <c r="H534" s="607"/>
      <c r="I534" s="607"/>
      <c r="J534" s="608"/>
      <c r="K534" s="98"/>
      <c r="L534" s="98"/>
      <c r="M534" s="98"/>
      <c r="N534" s="98"/>
      <c r="O534" s="98"/>
      <c r="P534" s="98"/>
      <c r="Q534" s="98"/>
      <c r="R534" s="46"/>
    </row>
    <row r="535" spans="1:18" ht="12.75" customHeight="1" x14ac:dyDescent="0.2">
      <c r="A535" s="357" t="s">
        <v>217</v>
      </c>
      <c r="B535" s="489" t="s">
        <v>453</v>
      </c>
      <c r="C535" s="564">
        <f>C538</f>
        <v>10000</v>
      </c>
      <c r="D535" s="921">
        <f>D538</f>
        <v>0</v>
      </c>
      <c r="E535" s="921">
        <f t="shared" si="172"/>
        <v>10000</v>
      </c>
      <c r="F535" s="596">
        <f>F538</f>
        <v>0</v>
      </c>
      <c r="G535" s="596">
        <f>G538</f>
        <v>0</v>
      </c>
      <c r="H535" s="641">
        <f>F535/C535</f>
        <v>0</v>
      </c>
      <c r="I535" s="641" t="e">
        <f>G535/F535</f>
        <v>#DIV/0!</v>
      </c>
      <c r="J535" s="642">
        <f>G535/C535</f>
        <v>0</v>
      </c>
      <c r="K535" s="98"/>
      <c r="L535" s="98"/>
      <c r="M535" s="98"/>
      <c r="N535" s="98"/>
      <c r="O535" s="98"/>
      <c r="P535" s="98"/>
      <c r="Q535" s="98"/>
      <c r="R535" s="46"/>
    </row>
    <row r="536" spans="1:18" ht="12.75" customHeight="1" x14ac:dyDescent="0.2">
      <c r="A536" s="358" t="s">
        <v>452</v>
      </c>
      <c r="B536" s="489" t="s">
        <v>323</v>
      </c>
      <c r="C536" s="564"/>
      <c r="D536" s="921"/>
      <c r="E536" s="921">
        <f t="shared" si="172"/>
        <v>0</v>
      </c>
      <c r="F536" s="591"/>
      <c r="G536" s="591"/>
      <c r="H536" s="594"/>
      <c r="I536" s="594"/>
      <c r="J536" s="595"/>
      <c r="K536" s="98"/>
      <c r="L536" s="98"/>
      <c r="M536" s="98"/>
      <c r="N536" s="98"/>
      <c r="O536" s="98"/>
      <c r="P536" s="98"/>
      <c r="Q536" s="98"/>
      <c r="R536" s="46"/>
    </row>
    <row r="537" spans="1:18" ht="15" customHeight="1" x14ac:dyDescent="0.2">
      <c r="A537" s="359" t="s">
        <v>335</v>
      </c>
      <c r="B537" s="493" t="s">
        <v>129</v>
      </c>
      <c r="C537" s="567"/>
      <c r="D537" s="924"/>
      <c r="E537" s="924">
        <f t="shared" si="172"/>
        <v>0</v>
      </c>
      <c r="F537" s="606"/>
      <c r="G537" s="606"/>
      <c r="H537" s="607"/>
      <c r="I537" s="607"/>
      <c r="J537" s="608"/>
      <c r="K537" s="98"/>
      <c r="L537" s="98"/>
      <c r="M537" s="98"/>
      <c r="N537" s="98"/>
      <c r="O537" s="98"/>
      <c r="P537" s="98"/>
      <c r="Q537" s="98"/>
      <c r="R537" s="46"/>
    </row>
    <row r="538" spans="1:18" ht="15" customHeight="1" x14ac:dyDescent="0.2">
      <c r="A538" s="277">
        <v>4</v>
      </c>
      <c r="B538" s="424" t="s">
        <v>68</v>
      </c>
      <c r="C538" s="527">
        <f t="shared" ref="C538:G540" si="185">C539</f>
        <v>10000</v>
      </c>
      <c r="D538" s="884">
        <f t="shared" ref="D538:D540" si="186">D539</f>
        <v>0</v>
      </c>
      <c r="E538" s="884">
        <f t="shared" si="172"/>
        <v>10000</v>
      </c>
      <c r="F538" s="624">
        <f t="shared" si="185"/>
        <v>0</v>
      </c>
      <c r="G538" s="624">
        <f t="shared" si="185"/>
        <v>0</v>
      </c>
      <c r="H538" s="643">
        <f>F538/C538</f>
        <v>0</v>
      </c>
      <c r="I538" s="643" t="e">
        <f t="shared" ref="I538:I540" si="187">G538/F538</f>
        <v>#DIV/0!</v>
      </c>
      <c r="J538" s="644">
        <f>G538/C538</f>
        <v>0</v>
      </c>
      <c r="K538" s="98"/>
      <c r="L538" s="98"/>
      <c r="M538" s="98"/>
      <c r="N538" s="98"/>
      <c r="O538" s="98"/>
      <c r="P538" s="98"/>
      <c r="Q538" s="98"/>
      <c r="R538" s="46"/>
    </row>
    <row r="539" spans="1:18" ht="12.75" customHeight="1" x14ac:dyDescent="0.2">
      <c r="A539" s="270">
        <v>42</v>
      </c>
      <c r="B539" s="425" t="s">
        <v>30</v>
      </c>
      <c r="C539" s="541">
        <f t="shared" si="185"/>
        <v>10000</v>
      </c>
      <c r="D539" s="899">
        <f t="shared" si="186"/>
        <v>0</v>
      </c>
      <c r="E539" s="899">
        <f t="shared" si="172"/>
        <v>10000</v>
      </c>
      <c r="F539" s="625">
        <f t="shared" si="185"/>
        <v>0</v>
      </c>
      <c r="G539" s="625">
        <f t="shared" si="185"/>
        <v>0</v>
      </c>
      <c r="H539" s="645">
        <f>F539/C539</f>
        <v>0</v>
      </c>
      <c r="I539" s="645" t="e">
        <f t="shared" si="187"/>
        <v>#DIV/0!</v>
      </c>
      <c r="J539" s="646">
        <f>G539/C539</f>
        <v>0</v>
      </c>
      <c r="K539" s="98"/>
      <c r="L539" s="98"/>
      <c r="M539" s="98"/>
      <c r="N539" s="98"/>
      <c r="O539" s="98"/>
      <c r="P539" s="98"/>
      <c r="Q539" s="98"/>
      <c r="R539" s="46"/>
    </row>
    <row r="540" spans="1:18" ht="12.75" customHeight="1" x14ac:dyDescent="0.2">
      <c r="A540" s="303">
        <v>422</v>
      </c>
      <c r="B540" s="447" t="s">
        <v>33</v>
      </c>
      <c r="C540" s="542">
        <f t="shared" si="185"/>
        <v>10000</v>
      </c>
      <c r="D540" s="900">
        <f t="shared" si="186"/>
        <v>0</v>
      </c>
      <c r="E540" s="900">
        <f t="shared" si="172"/>
        <v>10000</v>
      </c>
      <c r="F540" s="614">
        <f t="shared" si="185"/>
        <v>0</v>
      </c>
      <c r="G540" s="614">
        <f t="shared" si="185"/>
        <v>0</v>
      </c>
      <c r="H540" s="615">
        <f>F540/C540</f>
        <v>0</v>
      </c>
      <c r="I540" s="615" t="e">
        <f t="shared" si="187"/>
        <v>#DIV/0!</v>
      </c>
      <c r="J540" s="616">
        <f>G540/C540</f>
        <v>0</v>
      </c>
      <c r="K540" s="98"/>
      <c r="L540" s="98"/>
      <c r="M540" s="98"/>
      <c r="N540" s="98"/>
      <c r="O540" s="98"/>
      <c r="P540" s="98"/>
      <c r="Q540" s="98"/>
      <c r="R540" s="46"/>
    </row>
    <row r="541" spans="1:18" ht="12.75" customHeight="1" x14ac:dyDescent="0.2">
      <c r="A541" s="304">
        <v>422</v>
      </c>
      <c r="B541" s="448" t="s">
        <v>33</v>
      </c>
      <c r="C541" s="543">
        <v>10000</v>
      </c>
      <c r="D541" s="901"/>
      <c r="E541" s="901">
        <f t="shared" si="172"/>
        <v>10000</v>
      </c>
      <c r="F541" s="617"/>
      <c r="G541" s="617"/>
      <c r="H541" s="607"/>
      <c r="I541" s="607"/>
      <c r="J541" s="608"/>
      <c r="K541" s="98"/>
      <c r="L541" s="98"/>
      <c r="M541" s="98"/>
      <c r="N541" s="98"/>
      <c r="O541" s="98"/>
      <c r="P541" s="98"/>
      <c r="Q541" s="98"/>
      <c r="R541" s="46"/>
    </row>
    <row r="542" spans="1:18" ht="12.75" customHeight="1" x14ac:dyDescent="0.2">
      <c r="A542" s="345"/>
      <c r="B542" s="476" t="s">
        <v>115</v>
      </c>
      <c r="C542" s="556"/>
      <c r="D542" s="914"/>
      <c r="E542" s="914">
        <f t="shared" si="172"/>
        <v>0</v>
      </c>
      <c r="F542" s="629"/>
      <c r="G542" s="629"/>
      <c r="H542" s="630"/>
      <c r="I542" s="630"/>
      <c r="J542" s="631"/>
      <c r="K542" s="98"/>
      <c r="L542" s="98"/>
      <c r="M542" s="98"/>
      <c r="N542" s="98"/>
      <c r="O542" s="98"/>
      <c r="P542" s="98"/>
      <c r="Q542" s="98"/>
      <c r="R542" s="46"/>
    </row>
    <row r="543" spans="1:18" ht="12.75" customHeight="1" x14ac:dyDescent="0.2">
      <c r="A543" s="957" t="s">
        <v>158</v>
      </c>
      <c r="B543" s="958"/>
      <c r="C543" s="547">
        <f>C544</f>
        <v>40000</v>
      </c>
      <c r="D543" s="905">
        <f>D544</f>
        <v>0</v>
      </c>
      <c r="E543" s="905">
        <f t="shared" si="172"/>
        <v>40000</v>
      </c>
      <c r="F543" s="590">
        <f>F544</f>
        <v>50000</v>
      </c>
      <c r="G543" s="590">
        <f>G544</f>
        <v>100000</v>
      </c>
      <c r="H543" s="647">
        <f>F543/C543</f>
        <v>1.25</v>
      </c>
      <c r="I543" s="647">
        <f>G543/F543</f>
        <v>2</v>
      </c>
      <c r="J543" s="648">
        <f>G543/C543</f>
        <v>2.5</v>
      </c>
      <c r="K543" s="98"/>
      <c r="L543" s="98"/>
      <c r="M543" s="98"/>
      <c r="N543" s="98"/>
      <c r="O543" s="98"/>
      <c r="P543" s="98"/>
      <c r="Q543" s="98"/>
      <c r="R543" s="46"/>
    </row>
    <row r="544" spans="1:18" ht="20.100000000000001" customHeight="1" x14ac:dyDescent="0.2">
      <c r="A544" s="360" t="s">
        <v>235</v>
      </c>
      <c r="B544" s="477" t="s">
        <v>236</v>
      </c>
      <c r="C544" s="548">
        <f>C547</f>
        <v>40000</v>
      </c>
      <c r="D544" s="906">
        <f>D547</f>
        <v>0</v>
      </c>
      <c r="E544" s="906">
        <f t="shared" si="172"/>
        <v>40000</v>
      </c>
      <c r="F544" s="592">
        <v>50000</v>
      </c>
      <c r="G544" s="592">
        <v>100000</v>
      </c>
      <c r="H544" s="641">
        <f>F544/C544</f>
        <v>1.25</v>
      </c>
      <c r="I544" s="641">
        <f>G544/F544</f>
        <v>2</v>
      </c>
      <c r="J544" s="642">
        <f>G544/C544</f>
        <v>2.5</v>
      </c>
      <c r="K544" s="98"/>
      <c r="L544" s="98"/>
      <c r="M544" s="98"/>
      <c r="N544" s="98"/>
      <c r="O544" s="98"/>
      <c r="P544" s="98"/>
      <c r="Q544" s="98"/>
      <c r="R544" s="46"/>
    </row>
    <row r="545" spans="1:18" ht="20.100000000000001" customHeight="1" x14ac:dyDescent="0.2">
      <c r="A545" s="361"/>
      <c r="B545" s="494" t="s">
        <v>336</v>
      </c>
      <c r="C545" s="568"/>
      <c r="D545" s="925"/>
      <c r="E545" s="925">
        <f t="shared" si="172"/>
        <v>0</v>
      </c>
      <c r="F545" s="591"/>
      <c r="G545" s="591"/>
      <c r="H545" s="594"/>
      <c r="I545" s="594"/>
      <c r="J545" s="595"/>
      <c r="K545" s="98"/>
      <c r="L545" s="98"/>
      <c r="M545" s="98"/>
      <c r="N545" s="98"/>
      <c r="O545" s="98"/>
      <c r="P545" s="98"/>
      <c r="Q545" s="98"/>
      <c r="R545" s="46"/>
    </row>
    <row r="546" spans="1:18" ht="15" customHeight="1" x14ac:dyDescent="0.2">
      <c r="A546" s="362" t="s">
        <v>108</v>
      </c>
      <c r="B546" s="495" t="s">
        <v>129</v>
      </c>
      <c r="C546" s="569"/>
      <c r="D546" s="926"/>
      <c r="E546" s="926">
        <f t="shared" si="172"/>
        <v>0</v>
      </c>
      <c r="F546" s="606"/>
      <c r="G546" s="606"/>
      <c r="H546" s="607"/>
      <c r="I546" s="607"/>
      <c r="J546" s="608"/>
      <c r="K546" s="98"/>
      <c r="L546" s="98"/>
      <c r="M546" s="98"/>
      <c r="N546" s="98"/>
      <c r="O546" s="98"/>
      <c r="P546" s="98"/>
      <c r="Q546" s="98"/>
      <c r="R546" s="46"/>
    </row>
    <row r="547" spans="1:18" ht="15" customHeight="1" x14ac:dyDescent="0.2">
      <c r="A547" s="269">
        <v>3</v>
      </c>
      <c r="B547" s="424" t="s">
        <v>68</v>
      </c>
      <c r="C547" s="570">
        <f t="shared" ref="C547:G549" si="188">C548</f>
        <v>40000</v>
      </c>
      <c r="D547" s="927">
        <f>D548</f>
        <v>0</v>
      </c>
      <c r="E547" s="927">
        <f t="shared" si="172"/>
        <v>40000</v>
      </c>
      <c r="F547" s="624">
        <f t="shared" si="188"/>
        <v>0</v>
      </c>
      <c r="G547" s="624">
        <f t="shared" si="188"/>
        <v>0</v>
      </c>
      <c r="H547" s="643">
        <f>F547/C547</f>
        <v>0</v>
      </c>
      <c r="I547" s="643" t="e">
        <f t="shared" ref="I547:I549" si="189">G547/F547</f>
        <v>#DIV/0!</v>
      </c>
      <c r="J547" s="644">
        <f>G547/C547</f>
        <v>0</v>
      </c>
      <c r="K547" s="98"/>
      <c r="L547" s="98"/>
      <c r="M547" s="98"/>
      <c r="N547" s="98"/>
      <c r="O547" s="98"/>
      <c r="P547" s="98"/>
      <c r="Q547" s="98"/>
      <c r="R547" s="46"/>
    </row>
    <row r="548" spans="1:18" ht="12.75" customHeight="1" x14ac:dyDescent="0.2">
      <c r="A548" s="270">
        <v>38</v>
      </c>
      <c r="B548" s="425" t="s">
        <v>38</v>
      </c>
      <c r="C548" s="571">
        <f t="shared" si="188"/>
        <v>40000</v>
      </c>
      <c r="D548" s="928"/>
      <c r="E548" s="928">
        <f t="shared" si="172"/>
        <v>40000</v>
      </c>
      <c r="F548" s="625">
        <f t="shared" si="188"/>
        <v>0</v>
      </c>
      <c r="G548" s="625">
        <f t="shared" si="188"/>
        <v>0</v>
      </c>
      <c r="H548" s="645">
        <f>F548/C548</f>
        <v>0</v>
      </c>
      <c r="I548" s="645" t="e">
        <f t="shared" si="189"/>
        <v>#DIV/0!</v>
      </c>
      <c r="J548" s="646">
        <f>G548/C548</f>
        <v>0</v>
      </c>
      <c r="K548" s="98"/>
      <c r="L548" s="98"/>
      <c r="M548" s="98"/>
      <c r="N548" s="98"/>
      <c r="O548" s="98"/>
      <c r="P548" s="98"/>
      <c r="Q548" s="98"/>
      <c r="R548" s="46"/>
    </row>
    <row r="549" spans="1:18" ht="12.75" customHeight="1" x14ac:dyDescent="0.2">
      <c r="A549" s="303">
        <v>381</v>
      </c>
      <c r="B549" s="447" t="s">
        <v>70</v>
      </c>
      <c r="C549" s="542">
        <f t="shared" si="188"/>
        <v>40000</v>
      </c>
      <c r="D549" s="900">
        <f>D550</f>
        <v>0</v>
      </c>
      <c r="E549" s="900">
        <f t="shared" si="172"/>
        <v>40000</v>
      </c>
      <c r="F549" s="614">
        <f t="shared" si="188"/>
        <v>0</v>
      </c>
      <c r="G549" s="614">
        <f t="shared" si="188"/>
        <v>0</v>
      </c>
      <c r="H549" s="615">
        <f>F549/C549</f>
        <v>0</v>
      </c>
      <c r="I549" s="615" t="e">
        <f t="shared" si="189"/>
        <v>#DIV/0!</v>
      </c>
      <c r="J549" s="616">
        <f>G549/C549</f>
        <v>0</v>
      </c>
      <c r="K549" s="98"/>
      <c r="L549" s="98"/>
      <c r="M549" s="98"/>
      <c r="N549" s="98"/>
      <c r="O549" s="98"/>
      <c r="P549" s="98"/>
      <c r="Q549" s="98"/>
      <c r="R549" s="46"/>
    </row>
    <row r="550" spans="1:18" ht="12.75" customHeight="1" x14ac:dyDescent="0.2">
      <c r="A550" s="304">
        <v>381</v>
      </c>
      <c r="B550" s="448" t="s">
        <v>70</v>
      </c>
      <c r="C550" s="543">
        <v>40000</v>
      </c>
      <c r="D550" s="901"/>
      <c r="E550" s="901">
        <f t="shared" si="172"/>
        <v>40000</v>
      </c>
      <c r="F550" s="617"/>
      <c r="G550" s="617"/>
      <c r="H550" s="607"/>
      <c r="I550" s="607"/>
      <c r="J550" s="608"/>
      <c r="K550" s="98"/>
      <c r="L550" s="98"/>
      <c r="M550" s="98"/>
      <c r="N550" s="98"/>
      <c r="O550" s="98"/>
      <c r="P550" s="98"/>
      <c r="Q550" s="98"/>
      <c r="R550" s="46"/>
    </row>
    <row r="551" spans="1:18" ht="12.75" customHeight="1" x14ac:dyDescent="0.2">
      <c r="A551" s="363" t="s">
        <v>159</v>
      </c>
      <c r="B551" s="496"/>
      <c r="C551" s="572">
        <f>C552+C560</f>
        <v>35000</v>
      </c>
      <c r="D551" s="929">
        <f>D552</f>
        <v>0</v>
      </c>
      <c r="E551" s="929">
        <f t="shared" si="172"/>
        <v>35000</v>
      </c>
      <c r="F551" s="590">
        <f>F552+F560</f>
        <v>20000</v>
      </c>
      <c r="G551" s="590">
        <f>G552+G560</f>
        <v>35000</v>
      </c>
      <c r="H551" s="647">
        <f>F551/C551</f>
        <v>0.5714285714285714</v>
      </c>
      <c r="I551" s="647">
        <f>G551/F551</f>
        <v>1.75</v>
      </c>
      <c r="J551" s="648">
        <f>G551/C551</f>
        <v>1</v>
      </c>
      <c r="K551" s="98"/>
      <c r="L551" s="98"/>
      <c r="M551" s="98"/>
      <c r="N551" s="98"/>
      <c r="O551" s="98"/>
      <c r="P551" s="98"/>
      <c r="Q551" s="98"/>
      <c r="R551" s="46"/>
    </row>
    <row r="552" spans="1:18" ht="12.75" customHeight="1" x14ac:dyDescent="0.2">
      <c r="A552" s="364" t="s">
        <v>238</v>
      </c>
      <c r="B552" s="491" t="s">
        <v>237</v>
      </c>
      <c r="C552" s="564">
        <f>C555</f>
        <v>30000</v>
      </c>
      <c r="D552" s="921">
        <f>D555</f>
        <v>0</v>
      </c>
      <c r="E552" s="921">
        <f t="shared" si="172"/>
        <v>30000</v>
      </c>
      <c r="F552" s="592">
        <v>20000</v>
      </c>
      <c r="G552" s="592">
        <v>30000</v>
      </c>
      <c r="H552" s="641">
        <f>F552/C552</f>
        <v>0.66666666666666663</v>
      </c>
      <c r="I552" s="641">
        <f>G552/F552</f>
        <v>1.5</v>
      </c>
      <c r="J552" s="642">
        <f>G552/C552</f>
        <v>1</v>
      </c>
      <c r="K552" s="98"/>
      <c r="L552" s="98"/>
      <c r="M552" s="98"/>
      <c r="N552" s="98"/>
      <c r="O552" s="98"/>
      <c r="P552" s="98"/>
      <c r="Q552" s="98"/>
      <c r="R552" s="46"/>
    </row>
    <row r="553" spans="1:18" ht="15" customHeight="1" x14ac:dyDescent="0.2">
      <c r="A553" s="365"/>
      <c r="B553" s="489" t="s">
        <v>319</v>
      </c>
      <c r="C553" s="564"/>
      <c r="D553" s="921"/>
      <c r="E553" s="921">
        <f t="shared" si="172"/>
        <v>0</v>
      </c>
      <c r="F553" s="591"/>
      <c r="G553" s="591"/>
      <c r="H553" s="594"/>
      <c r="I553" s="594"/>
      <c r="J553" s="595"/>
      <c r="K553" s="98"/>
      <c r="L553" s="98"/>
      <c r="M553" s="98"/>
      <c r="N553" s="98"/>
      <c r="O553" s="98"/>
      <c r="P553" s="98"/>
      <c r="Q553" s="98"/>
      <c r="R553" s="46"/>
    </row>
    <row r="554" spans="1:18" ht="15" customHeight="1" x14ac:dyDescent="0.2">
      <c r="A554" s="366" t="s">
        <v>107</v>
      </c>
      <c r="B554" s="490" t="s">
        <v>129</v>
      </c>
      <c r="C554" s="573"/>
      <c r="D554" s="930"/>
      <c r="E554" s="930">
        <f t="shared" si="172"/>
        <v>0</v>
      </c>
      <c r="F554" s="606"/>
      <c r="G554" s="606"/>
      <c r="H554" s="607"/>
      <c r="I554" s="607"/>
      <c r="J554" s="608"/>
      <c r="K554" s="98"/>
      <c r="L554" s="98"/>
      <c r="M554" s="98"/>
      <c r="N554" s="98"/>
      <c r="O554" s="98"/>
      <c r="P554" s="98"/>
      <c r="Q554" s="98"/>
      <c r="R554" s="46"/>
    </row>
    <row r="555" spans="1:18" ht="12.75" customHeight="1" x14ac:dyDescent="0.2">
      <c r="A555" s="269">
        <v>3</v>
      </c>
      <c r="B555" s="424" t="s">
        <v>68</v>
      </c>
      <c r="C555" s="558">
        <f t="shared" ref="C555:G556" si="190">C556</f>
        <v>30000</v>
      </c>
      <c r="D555" s="916">
        <f>D556</f>
        <v>0</v>
      </c>
      <c r="E555" s="916">
        <f t="shared" si="172"/>
        <v>30000</v>
      </c>
      <c r="F555" s="624">
        <f t="shared" si="190"/>
        <v>0</v>
      </c>
      <c r="G555" s="624">
        <f t="shared" si="190"/>
        <v>0</v>
      </c>
      <c r="H555" s="643">
        <f>F555/C555</f>
        <v>0</v>
      </c>
      <c r="I555" s="643" t="e">
        <f t="shared" ref="I555:I557" si="191">G555/F555</f>
        <v>#DIV/0!</v>
      </c>
      <c r="J555" s="644">
        <f>G555/C555</f>
        <v>0</v>
      </c>
      <c r="K555" s="98"/>
      <c r="L555" s="98"/>
      <c r="M555" s="98"/>
      <c r="N555" s="98"/>
      <c r="O555" s="98"/>
      <c r="P555" s="98"/>
      <c r="Q555" s="98"/>
      <c r="R555" s="46"/>
    </row>
    <row r="556" spans="1:18" ht="12.75" customHeight="1" x14ac:dyDescent="0.2">
      <c r="A556" s="270">
        <v>38</v>
      </c>
      <c r="B556" s="425" t="s">
        <v>38</v>
      </c>
      <c r="C556" s="559">
        <f t="shared" si="190"/>
        <v>30000</v>
      </c>
      <c r="D556" s="917">
        <f>D557</f>
        <v>0</v>
      </c>
      <c r="E556" s="917">
        <f t="shared" si="172"/>
        <v>30000</v>
      </c>
      <c r="F556" s="625">
        <f t="shared" si="190"/>
        <v>0</v>
      </c>
      <c r="G556" s="625">
        <f t="shared" si="190"/>
        <v>0</v>
      </c>
      <c r="H556" s="645">
        <f>F556/C556</f>
        <v>0</v>
      </c>
      <c r="I556" s="645" t="e">
        <f t="shared" si="191"/>
        <v>#DIV/0!</v>
      </c>
      <c r="J556" s="646">
        <f>G556/C556</f>
        <v>0</v>
      </c>
      <c r="K556" s="98"/>
      <c r="L556" s="98"/>
      <c r="M556" s="98"/>
      <c r="N556" s="98"/>
      <c r="O556" s="98"/>
      <c r="P556" s="98"/>
      <c r="Q556" s="98"/>
      <c r="R556" s="46"/>
    </row>
    <row r="557" spans="1:18" ht="12.75" customHeight="1" x14ac:dyDescent="0.2">
      <c r="A557" s="303">
        <v>381</v>
      </c>
      <c r="B557" s="447" t="s">
        <v>70</v>
      </c>
      <c r="C557" s="542">
        <f>C558+C559</f>
        <v>30000</v>
      </c>
      <c r="D557" s="900">
        <f>D558+D559</f>
        <v>0</v>
      </c>
      <c r="E557" s="900">
        <f t="shared" si="172"/>
        <v>30000</v>
      </c>
      <c r="F557" s="614">
        <f>F14+F559</f>
        <v>0</v>
      </c>
      <c r="G557" s="614">
        <f>G558+G559</f>
        <v>0</v>
      </c>
      <c r="H557" s="615">
        <f>F557/C557</f>
        <v>0</v>
      </c>
      <c r="I557" s="615" t="e">
        <f t="shared" si="191"/>
        <v>#DIV/0!</v>
      </c>
      <c r="J557" s="616">
        <f>G557/C557</f>
        <v>0</v>
      </c>
      <c r="K557" s="98"/>
      <c r="L557" s="98"/>
      <c r="M557" s="98"/>
      <c r="N557" s="98"/>
      <c r="O557" s="98"/>
      <c r="P557" s="98"/>
      <c r="Q557" s="98"/>
      <c r="R557" s="46"/>
    </row>
    <row r="558" spans="1:18" ht="12.75" customHeight="1" x14ac:dyDescent="0.2">
      <c r="A558" s="785">
        <v>381</v>
      </c>
      <c r="B558" s="448" t="s">
        <v>70</v>
      </c>
      <c r="C558" s="786">
        <v>25000</v>
      </c>
      <c r="D558" s="786"/>
      <c r="E558" s="786">
        <f t="shared" si="172"/>
        <v>25000</v>
      </c>
      <c r="F558" s="787"/>
      <c r="G558" s="787"/>
      <c r="H558" s="788"/>
      <c r="I558" s="788"/>
      <c r="J558" s="789"/>
      <c r="K558" s="98"/>
      <c r="L558" s="98"/>
      <c r="M558" s="98"/>
      <c r="N558" s="98"/>
      <c r="O558" s="98"/>
      <c r="P558" s="98"/>
      <c r="Q558" s="98"/>
      <c r="R558" s="46"/>
    </row>
    <row r="559" spans="1:18" ht="12.75" customHeight="1" x14ac:dyDescent="0.2">
      <c r="A559" s="304">
        <v>381</v>
      </c>
      <c r="B559" s="448" t="s">
        <v>444</v>
      </c>
      <c r="C559" s="543">
        <v>5000</v>
      </c>
      <c r="D559" s="901"/>
      <c r="E559" s="901">
        <f t="shared" si="172"/>
        <v>5000</v>
      </c>
      <c r="F559" s="617"/>
      <c r="G559" s="617"/>
      <c r="H559" s="607"/>
      <c r="I559" s="607"/>
      <c r="J559" s="608"/>
      <c r="K559" s="98"/>
      <c r="L559" s="98"/>
      <c r="M559" s="98"/>
      <c r="N559" s="98"/>
      <c r="O559" s="98"/>
      <c r="P559" s="98"/>
      <c r="Q559" s="98"/>
      <c r="R559" s="46"/>
    </row>
    <row r="560" spans="1:18" ht="15" customHeight="1" x14ac:dyDescent="0.2">
      <c r="A560" s="364" t="s">
        <v>351</v>
      </c>
      <c r="B560" s="491" t="s">
        <v>353</v>
      </c>
      <c r="C560" s="564">
        <f>C563</f>
        <v>5000</v>
      </c>
      <c r="D560" s="921">
        <f>D563</f>
        <v>0</v>
      </c>
      <c r="E560" s="921">
        <f t="shared" si="172"/>
        <v>5000</v>
      </c>
      <c r="F560" s="596">
        <f>F563</f>
        <v>0</v>
      </c>
      <c r="G560" s="596">
        <v>5000</v>
      </c>
      <c r="H560" s="641">
        <f>F560/C560</f>
        <v>0</v>
      </c>
      <c r="I560" s="641" t="e">
        <f>G560/F560</f>
        <v>#DIV/0!</v>
      </c>
      <c r="J560" s="642">
        <f>G560/C560</f>
        <v>1</v>
      </c>
      <c r="K560" s="98"/>
      <c r="L560" s="98"/>
      <c r="M560" s="98"/>
      <c r="N560" s="98"/>
      <c r="O560" s="98"/>
      <c r="P560" s="98"/>
      <c r="Q560" s="98"/>
      <c r="R560" s="46"/>
    </row>
    <row r="561" spans="1:18" ht="15" customHeight="1" x14ac:dyDescent="0.2">
      <c r="A561" s="365"/>
      <c r="B561" s="489" t="s">
        <v>319</v>
      </c>
      <c r="C561" s="564"/>
      <c r="D561" s="921"/>
      <c r="E561" s="921">
        <f t="shared" si="172"/>
        <v>0</v>
      </c>
      <c r="F561" s="591"/>
      <c r="G561" s="591"/>
      <c r="H561" s="594"/>
      <c r="I561" s="594"/>
      <c r="J561" s="595"/>
      <c r="K561" s="98"/>
      <c r="L561" s="98"/>
      <c r="M561" s="98"/>
      <c r="N561" s="98"/>
      <c r="O561" s="98"/>
      <c r="P561" s="98"/>
      <c r="Q561" s="98"/>
      <c r="R561" s="46"/>
    </row>
    <row r="562" spans="1:18" ht="12.75" customHeight="1" x14ac:dyDescent="0.2">
      <c r="A562" s="366" t="s">
        <v>107</v>
      </c>
      <c r="B562" s="490" t="s">
        <v>129</v>
      </c>
      <c r="C562" s="573"/>
      <c r="D562" s="930"/>
      <c r="E562" s="930">
        <f t="shared" si="172"/>
        <v>0</v>
      </c>
      <c r="F562" s="606"/>
      <c r="G562" s="606"/>
      <c r="H562" s="607"/>
      <c r="I562" s="607"/>
      <c r="J562" s="608"/>
      <c r="K562" s="98"/>
      <c r="L562" s="98"/>
      <c r="M562" s="98"/>
      <c r="N562" s="98"/>
      <c r="O562" s="98"/>
      <c r="P562" s="98"/>
      <c r="Q562" s="98"/>
      <c r="R562" s="46"/>
    </row>
    <row r="563" spans="1:18" ht="12.75" customHeight="1" x14ac:dyDescent="0.2">
      <c r="A563" s="269">
        <v>3</v>
      </c>
      <c r="B563" s="424" t="s">
        <v>68</v>
      </c>
      <c r="C563" s="558">
        <f t="shared" ref="C563:G565" si="192">C564</f>
        <v>5000</v>
      </c>
      <c r="D563" s="916">
        <f>D564</f>
        <v>0</v>
      </c>
      <c r="E563" s="916">
        <f t="shared" si="172"/>
        <v>5000</v>
      </c>
      <c r="F563" s="624">
        <f>F564</f>
        <v>0</v>
      </c>
      <c r="G563" s="624">
        <f t="shared" si="192"/>
        <v>0</v>
      </c>
      <c r="H563" s="643">
        <f>F563/C563</f>
        <v>0</v>
      </c>
      <c r="I563" s="643" t="e">
        <f t="shared" ref="I563:I565" si="193">G563/F563</f>
        <v>#DIV/0!</v>
      </c>
      <c r="J563" s="644">
        <f>G563/C563</f>
        <v>0</v>
      </c>
      <c r="K563" s="98"/>
      <c r="L563" s="98"/>
      <c r="M563" s="98"/>
      <c r="N563" s="98"/>
      <c r="O563" s="98"/>
      <c r="P563" s="98"/>
      <c r="Q563" s="98"/>
      <c r="R563" s="46"/>
    </row>
    <row r="564" spans="1:18" ht="12.75" customHeight="1" x14ac:dyDescent="0.2">
      <c r="A564" s="270">
        <v>38</v>
      </c>
      <c r="B564" s="425" t="s">
        <v>38</v>
      </c>
      <c r="C564" s="559">
        <f t="shared" si="192"/>
        <v>5000</v>
      </c>
      <c r="D564" s="917">
        <f>D565</f>
        <v>0</v>
      </c>
      <c r="E564" s="917">
        <f t="shared" si="172"/>
        <v>5000</v>
      </c>
      <c r="F564" s="625">
        <f t="shared" si="192"/>
        <v>0</v>
      </c>
      <c r="G564" s="625">
        <f t="shared" si="192"/>
        <v>0</v>
      </c>
      <c r="H564" s="645">
        <f>F564/C564</f>
        <v>0</v>
      </c>
      <c r="I564" s="645" t="e">
        <f t="shared" si="193"/>
        <v>#DIV/0!</v>
      </c>
      <c r="J564" s="646">
        <f>G564/C564</f>
        <v>0</v>
      </c>
      <c r="K564" s="98"/>
      <c r="L564" s="98"/>
      <c r="M564" s="98"/>
      <c r="N564" s="98"/>
      <c r="O564" s="98"/>
      <c r="P564" s="98"/>
      <c r="Q564" s="98"/>
      <c r="R564" s="46"/>
    </row>
    <row r="565" spans="1:18" ht="12.75" customHeight="1" x14ac:dyDescent="0.2">
      <c r="A565" s="303">
        <v>381</v>
      </c>
      <c r="B565" s="447" t="s">
        <v>70</v>
      </c>
      <c r="C565" s="542">
        <f t="shared" si="192"/>
        <v>5000</v>
      </c>
      <c r="D565" s="900">
        <f>D566</f>
        <v>0</v>
      </c>
      <c r="E565" s="900">
        <f t="shared" si="172"/>
        <v>5000</v>
      </c>
      <c r="F565" s="614">
        <f t="shared" si="192"/>
        <v>0</v>
      </c>
      <c r="G565" s="614">
        <f t="shared" si="192"/>
        <v>0</v>
      </c>
      <c r="H565" s="615">
        <f>F565/C565</f>
        <v>0</v>
      </c>
      <c r="I565" s="615" t="e">
        <f t="shared" si="193"/>
        <v>#DIV/0!</v>
      </c>
      <c r="J565" s="616">
        <f>G565/C565</f>
        <v>0</v>
      </c>
      <c r="K565" s="98"/>
      <c r="L565" s="98"/>
      <c r="M565" s="98"/>
      <c r="N565" s="98"/>
      <c r="O565" s="98"/>
      <c r="P565" s="98"/>
      <c r="Q565" s="98"/>
      <c r="R565" s="46"/>
    </row>
    <row r="566" spans="1:18" ht="12.75" customHeight="1" x14ac:dyDescent="0.2">
      <c r="A566" s="304">
        <v>381</v>
      </c>
      <c r="B566" s="448" t="s">
        <v>70</v>
      </c>
      <c r="C566" s="543">
        <v>5000</v>
      </c>
      <c r="D566" s="901"/>
      <c r="E566" s="901">
        <f t="shared" si="172"/>
        <v>5000</v>
      </c>
      <c r="F566" s="606"/>
      <c r="G566" s="606"/>
      <c r="H566" s="607"/>
      <c r="I566" s="607"/>
      <c r="J566" s="608"/>
      <c r="K566" s="98"/>
      <c r="L566" s="98"/>
      <c r="M566" s="98"/>
      <c r="N566" s="98"/>
      <c r="O566" s="98"/>
      <c r="P566" s="98"/>
      <c r="Q566" s="98"/>
      <c r="R566" s="46"/>
    </row>
    <row r="567" spans="1:18" x14ac:dyDescent="0.2">
      <c r="A567" s="367"/>
      <c r="B567" s="497" t="s">
        <v>280</v>
      </c>
      <c r="C567" s="556"/>
      <c r="D567" s="914"/>
      <c r="E567" s="914">
        <f t="shared" si="172"/>
        <v>0</v>
      </c>
      <c r="F567" s="629"/>
      <c r="G567" s="629"/>
      <c r="H567" s="630"/>
      <c r="I567" s="630"/>
      <c r="J567" s="631"/>
      <c r="K567" s="98"/>
      <c r="L567" s="98"/>
      <c r="M567" s="98"/>
      <c r="N567" s="98"/>
      <c r="O567" s="98"/>
      <c r="P567" s="98"/>
      <c r="Q567" s="98"/>
      <c r="R567" s="46"/>
    </row>
    <row r="568" spans="1:18" x14ac:dyDescent="0.2">
      <c r="A568" s="351" t="s">
        <v>160</v>
      </c>
      <c r="B568" s="205"/>
      <c r="C568" s="534">
        <f>C569+C576+C583+C590+C597+C604+C612</f>
        <v>83000</v>
      </c>
      <c r="D568" s="892">
        <f>D569+D576+D583+D590+D597+D604+D612</f>
        <v>0</v>
      </c>
      <c r="E568" s="892">
        <f t="shared" si="172"/>
        <v>83000</v>
      </c>
      <c r="F568" s="590">
        <f>F569+F576+F583+F590+F597+F604+F612</f>
        <v>83000</v>
      </c>
      <c r="G568" s="590">
        <f>G569+G576+G583+G590+G597+G604+G612</f>
        <v>83000</v>
      </c>
      <c r="H568" s="647">
        <f>F568/C568</f>
        <v>1</v>
      </c>
      <c r="I568" s="647">
        <f>G568/F568</f>
        <v>1</v>
      </c>
      <c r="J568" s="648">
        <f>G568/C568</f>
        <v>1</v>
      </c>
      <c r="K568" s="98"/>
      <c r="L568" s="98"/>
      <c r="M568" s="98"/>
      <c r="N568" s="98"/>
      <c r="O568" s="98"/>
      <c r="P568" s="98"/>
      <c r="Q568" s="98"/>
      <c r="R568" s="46"/>
    </row>
    <row r="569" spans="1:18" ht="12.75" customHeight="1" x14ac:dyDescent="0.2">
      <c r="A569" s="354" t="s">
        <v>239</v>
      </c>
      <c r="B569" s="491" t="s">
        <v>240</v>
      </c>
      <c r="C569" s="564">
        <f>C572</f>
        <v>15000</v>
      </c>
      <c r="D569" s="921">
        <f>D572</f>
        <v>0</v>
      </c>
      <c r="E569" s="921">
        <f t="shared" si="172"/>
        <v>15000</v>
      </c>
      <c r="F569" s="592">
        <v>15000</v>
      </c>
      <c r="G569" s="592">
        <v>15000</v>
      </c>
      <c r="H569" s="641">
        <f>F569/C569</f>
        <v>1</v>
      </c>
      <c r="I569" s="641">
        <f>G569/F569</f>
        <v>1</v>
      </c>
      <c r="J569" s="642">
        <f>G569/C569</f>
        <v>1</v>
      </c>
      <c r="K569" s="98"/>
      <c r="L569" s="98"/>
      <c r="M569" s="98"/>
      <c r="N569" s="98"/>
      <c r="O569" s="98"/>
      <c r="P569" s="98"/>
      <c r="Q569" s="98"/>
      <c r="R569" s="46"/>
    </row>
    <row r="570" spans="1:18" ht="12.75" customHeight="1" x14ac:dyDescent="0.2">
      <c r="A570" s="355"/>
      <c r="B570" s="489" t="s">
        <v>321</v>
      </c>
      <c r="C570" s="564"/>
      <c r="D570" s="921"/>
      <c r="E570" s="921">
        <f t="shared" si="172"/>
        <v>0</v>
      </c>
      <c r="F570" s="591"/>
      <c r="G570" s="591"/>
      <c r="H570" s="594"/>
      <c r="I570" s="594"/>
      <c r="J570" s="595"/>
      <c r="K570" s="98"/>
      <c r="L570" s="98"/>
      <c r="M570" s="98"/>
      <c r="N570" s="98"/>
      <c r="O570" s="98"/>
      <c r="P570" s="98"/>
      <c r="Q570" s="98"/>
      <c r="R570" s="46"/>
    </row>
    <row r="571" spans="1:18" ht="12.75" customHeight="1" x14ac:dyDescent="0.2">
      <c r="A571" s="368" t="s">
        <v>103</v>
      </c>
      <c r="B571" s="493" t="s">
        <v>129</v>
      </c>
      <c r="C571" s="567"/>
      <c r="D571" s="924"/>
      <c r="E571" s="924">
        <f t="shared" si="172"/>
        <v>0</v>
      </c>
      <c r="F571" s="606"/>
      <c r="G571" s="606"/>
      <c r="H571" s="607"/>
      <c r="I571" s="607"/>
      <c r="J571" s="608"/>
      <c r="K571" s="98"/>
      <c r="L571" s="98"/>
      <c r="M571" s="98"/>
      <c r="N571" s="98"/>
      <c r="O571" s="98"/>
      <c r="P571" s="98"/>
      <c r="Q571" s="98"/>
      <c r="R571" s="46"/>
    </row>
    <row r="572" spans="1:18" ht="12.75" customHeight="1" x14ac:dyDescent="0.2">
      <c r="A572" s="269">
        <v>3</v>
      </c>
      <c r="B572" s="424" t="s">
        <v>68</v>
      </c>
      <c r="C572" s="558">
        <f t="shared" ref="C572:G574" si="194">C573</f>
        <v>15000</v>
      </c>
      <c r="D572" s="916"/>
      <c r="E572" s="916">
        <f t="shared" si="172"/>
        <v>15000</v>
      </c>
      <c r="F572" s="624">
        <f t="shared" si="194"/>
        <v>0</v>
      </c>
      <c r="G572" s="624">
        <f t="shared" si="194"/>
        <v>0</v>
      </c>
      <c r="H572" s="609">
        <f>F572/C572</f>
        <v>0</v>
      </c>
      <c r="I572" s="609" t="e">
        <f t="shared" ref="I572:I574" si="195">G572/F572</f>
        <v>#DIV/0!</v>
      </c>
      <c r="J572" s="610">
        <f>G572/C572</f>
        <v>0</v>
      </c>
      <c r="K572" s="98"/>
      <c r="L572" s="98"/>
      <c r="M572" s="98"/>
      <c r="N572" s="98"/>
      <c r="O572" s="98"/>
      <c r="P572" s="98"/>
      <c r="Q572" s="98"/>
      <c r="R572" s="46"/>
    </row>
    <row r="573" spans="1:18" ht="12.75" customHeight="1" x14ac:dyDescent="0.2">
      <c r="A573" s="270">
        <v>38</v>
      </c>
      <c r="B573" s="425" t="s">
        <v>38</v>
      </c>
      <c r="C573" s="559">
        <f t="shared" si="194"/>
        <v>15000</v>
      </c>
      <c r="D573" s="917">
        <f>D574</f>
        <v>0</v>
      </c>
      <c r="E573" s="917">
        <f t="shared" ref="E573:E636" si="196">C573+D573</f>
        <v>15000</v>
      </c>
      <c r="F573" s="625">
        <f t="shared" si="194"/>
        <v>0</v>
      </c>
      <c r="G573" s="625">
        <f t="shared" si="194"/>
        <v>0</v>
      </c>
      <c r="H573" s="612">
        <f>F573/C573</f>
        <v>0</v>
      </c>
      <c r="I573" s="612" t="e">
        <f t="shared" si="195"/>
        <v>#DIV/0!</v>
      </c>
      <c r="J573" s="613">
        <f>G573/C573</f>
        <v>0</v>
      </c>
      <c r="K573" s="98"/>
      <c r="L573" s="98"/>
      <c r="M573" s="98"/>
      <c r="N573" s="98"/>
      <c r="O573" s="98"/>
      <c r="P573" s="98"/>
      <c r="Q573" s="98"/>
      <c r="R573" s="46"/>
    </row>
    <row r="574" spans="1:18" x14ac:dyDescent="0.2">
      <c r="A574" s="303">
        <v>381</v>
      </c>
      <c r="B574" s="447" t="s">
        <v>70</v>
      </c>
      <c r="C574" s="542">
        <f t="shared" si="194"/>
        <v>15000</v>
      </c>
      <c r="D574" s="900">
        <f>D575</f>
        <v>0</v>
      </c>
      <c r="E574" s="900">
        <f t="shared" si="196"/>
        <v>15000</v>
      </c>
      <c r="F574" s="614">
        <f t="shared" si="194"/>
        <v>0</v>
      </c>
      <c r="G574" s="614">
        <f t="shared" si="194"/>
        <v>0</v>
      </c>
      <c r="H574" s="615">
        <f>F574/C574</f>
        <v>0</v>
      </c>
      <c r="I574" s="615" t="e">
        <f t="shared" si="195"/>
        <v>#DIV/0!</v>
      </c>
      <c r="J574" s="616">
        <f>G574/C574</f>
        <v>0</v>
      </c>
      <c r="K574" s="98"/>
      <c r="L574" s="98"/>
      <c r="M574" s="98"/>
      <c r="N574" s="98"/>
      <c r="O574" s="98"/>
      <c r="P574" s="98"/>
      <c r="Q574" s="98"/>
      <c r="R574" s="46"/>
    </row>
    <row r="575" spans="1:18" x14ac:dyDescent="0.2">
      <c r="A575" s="304">
        <v>381</v>
      </c>
      <c r="B575" s="448" t="s">
        <v>70</v>
      </c>
      <c r="C575" s="543">
        <v>15000</v>
      </c>
      <c r="D575" s="901"/>
      <c r="E575" s="901">
        <f t="shared" si="196"/>
        <v>15000</v>
      </c>
      <c r="F575" s="617"/>
      <c r="G575" s="617"/>
      <c r="H575" s="607"/>
      <c r="I575" s="607"/>
      <c r="J575" s="608"/>
      <c r="K575" s="98"/>
      <c r="L575" s="98"/>
      <c r="M575" s="98"/>
      <c r="N575" s="98"/>
      <c r="O575" s="98"/>
      <c r="P575" s="98"/>
      <c r="Q575" s="98"/>
      <c r="R575" s="46"/>
    </row>
    <row r="576" spans="1:18" ht="12.75" customHeight="1" x14ac:dyDescent="0.2">
      <c r="A576" s="369" t="s">
        <v>242</v>
      </c>
      <c r="B576" s="491" t="s">
        <v>241</v>
      </c>
      <c r="C576" s="564">
        <f>C579</f>
        <v>3000</v>
      </c>
      <c r="D576" s="921">
        <f>D579</f>
        <v>0</v>
      </c>
      <c r="E576" s="921">
        <f t="shared" si="196"/>
        <v>3000</v>
      </c>
      <c r="F576" s="596">
        <v>3000</v>
      </c>
      <c r="G576" s="596">
        <v>3000</v>
      </c>
      <c r="H576" s="641">
        <f>F576/C576</f>
        <v>1</v>
      </c>
      <c r="I576" s="641">
        <f>G576/F576</f>
        <v>1</v>
      </c>
      <c r="J576" s="642">
        <f>G576/C576</f>
        <v>1</v>
      </c>
      <c r="K576" s="98"/>
      <c r="L576" s="98"/>
      <c r="M576" s="98"/>
      <c r="N576" s="98"/>
      <c r="O576" s="98"/>
      <c r="P576" s="98"/>
      <c r="Q576" s="98"/>
      <c r="R576" s="46"/>
    </row>
    <row r="577" spans="1:18" ht="12.75" customHeight="1" x14ac:dyDescent="0.2">
      <c r="A577" s="369"/>
      <c r="B577" s="489" t="s">
        <v>322</v>
      </c>
      <c r="C577" s="564"/>
      <c r="D577" s="921"/>
      <c r="E577" s="921">
        <f t="shared" si="196"/>
        <v>0</v>
      </c>
      <c r="F577" s="591"/>
      <c r="G577" s="591"/>
      <c r="H577" s="594"/>
      <c r="I577" s="594"/>
      <c r="J577" s="595"/>
      <c r="K577" s="98"/>
      <c r="L577" s="98"/>
      <c r="M577" s="98"/>
      <c r="N577" s="98"/>
      <c r="O577" s="98"/>
      <c r="P577" s="98"/>
      <c r="Q577" s="98"/>
      <c r="R577" s="46"/>
    </row>
    <row r="578" spans="1:18" ht="12.75" customHeight="1" x14ac:dyDescent="0.2">
      <c r="A578" s="368" t="s">
        <v>103</v>
      </c>
      <c r="B578" s="493" t="s">
        <v>129</v>
      </c>
      <c r="C578" s="567"/>
      <c r="D578" s="924"/>
      <c r="E578" s="924">
        <f t="shared" si="196"/>
        <v>0</v>
      </c>
      <c r="F578" s="606"/>
      <c r="G578" s="606"/>
      <c r="H578" s="607"/>
      <c r="I578" s="607"/>
      <c r="J578" s="608"/>
      <c r="K578" s="98"/>
      <c r="L578" s="98"/>
      <c r="M578" s="98"/>
      <c r="N578" s="98"/>
      <c r="O578" s="98"/>
      <c r="P578" s="98"/>
      <c r="Q578" s="98"/>
      <c r="R578" s="46"/>
    </row>
    <row r="579" spans="1:18" ht="12.75" customHeight="1" x14ac:dyDescent="0.2">
      <c r="A579" s="269">
        <v>3</v>
      </c>
      <c r="B579" s="424" t="s">
        <v>68</v>
      </c>
      <c r="C579" s="558">
        <f t="shared" ref="C579:G581" si="197">C580</f>
        <v>3000</v>
      </c>
      <c r="D579" s="916">
        <f t="shared" ref="D579:D581" si="198">D580</f>
        <v>0</v>
      </c>
      <c r="E579" s="916">
        <f t="shared" si="196"/>
        <v>3000</v>
      </c>
      <c r="F579" s="624">
        <f t="shared" si="197"/>
        <v>0</v>
      </c>
      <c r="G579" s="624">
        <f t="shared" si="197"/>
        <v>0</v>
      </c>
      <c r="H579" s="643">
        <f>F579/C579</f>
        <v>0</v>
      </c>
      <c r="I579" s="643" t="e">
        <f t="shared" ref="I579:I581" si="199">G579/F579</f>
        <v>#DIV/0!</v>
      </c>
      <c r="J579" s="644">
        <f>G579/C579</f>
        <v>0</v>
      </c>
      <c r="K579" s="98"/>
      <c r="L579" s="98"/>
      <c r="M579" s="98"/>
      <c r="N579" s="98"/>
      <c r="O579" s="98"/>
      <c r="P579" s="98"/>
      <c r="Q579" s="98"/>
      <c r="R579" s="46"/>
    </row>
    <row r="580" spans="1:18" ht="12.75" customHeight="1" x14ac:dyDescent="0.2">
      <c r="A580" s="270">
        <v>32</v>
      </c>
      <c r="B580" s="425" t="s">
        <v>30</v>
      </c>
      <c r="C580" s="559">
        <f t="shared" si="197"/>
        <v>3000</v>
      </c>
      <c r="D580" s="917">
        <f t="shared" si="198"/>
        <v>0</v>
      </c>
      <c r="E580" s="917">
        <f t="shared" si="196"/>
        <v>3000</v>
      </c>
      <c r="F580" s="625">
        <f t="shared" si="197"/>
        <v>0</v>
      </c>
      <c r="G580" s="625">
        <f t="shared" si="197"/>
        <v>0</v>
      </c>
      <c r="H580" s="645">
        <f>F580/C580</f>
        <v>0</v>
      </c>
      <c r="I580" s="645" t="e">
        <f t="shared" si="199"/>
        <v>#DIV/0!</v>
      </c>
      <c r="J580" s="646">
        <f>G580/C580</f>
        <v>0</v>
      </c>
      <c r="K580" s="98"/>
      <c r="L580" s="98"/>
      <c r="M580" s="98"/>
      <c r="N580" s="98"/>
      <c r="O580" s="98"/>
      <c r="P580" s="98"/>
      <c r="Q580" s="98"/>
      <c r="R580" s="46"/>
    </row>
    <row r="581" spans="1:18" x14ac:dyDescent="0.2">
      <c r="A581" s="303">
        <v>329</v>
      </c>
      <c r="B581" s="447" t="s">
        <v>34</v>
      </c>
      <c r="C581" s="542">
        <f t="shared" si="197"/>
        <v>3000</v>
      </c>
      <c r="D581" s="900">
        <f t="shared" si="198"/>
        <v>0</v>
      </c>
      <c r="E581" s="900">
        <f t="shared" si="196"/>
        <v>3000</v>
      </c>
      <c r="F581" s="614">
        <f t="shared" si="197"/>
        <v>0</v>
      </c>
      <c r="G581" s="614">
        <f t="shared" si="197"/>
        <v>0</v>
      </c>
      <c r="H581" s="615">
        <f>F581/C581</f>
        <v>0</v>
      </c>
      <c r="I581" s="615" t="e">
        <f t="shared" si="199"/>
        <v>#DIV/0!</v>
      </c>
      <c r="J581" s="616">
        <f>G581/C581</f>
        <v>0</v>
      </c>
      <c r="K581" s="98"/>
      <c r="L581" s="98"/>
      <c r="M581" s="98"/>
      <c r="N581" s="98"/>
      <c r="O581" s="98"/>
      <c r="P581" s="98"/>
      <c r="Q581" s="98"/>
      <c r="R581" s="46"/>
    </row>
    <row r="582" spans="1:18" x14ac:dyDescent="0.2">
      <c r="A582" s="304">
        <v>329</v>
      </c>
      <c r="B582" s="448" t="s">
        <v>34</v>
      </c>
      <c r="C582" s="543">
        <v>3000</v>
      </c>
      <c r="D582" s="901"/>
      <c r="E582" s="901">
        <f t="shared" si="196"/>
        <v>3000</v>
      </c>
      <c r="F582" s="617"/>
      <c r="G582" s="617"/>
      <c r="H582" s="607"/>
      <c r="I582" s="607"/>
      <c r="J582" s="608"/>
      <c r="K582" s="98"/>
      <c r="L582" s="98"/>
      <c r="M582" s="98"/>
      <c r="N582" s="98"/>
      <c r="O582" s="98"/>
      <c r="P582" s="98"/>
      <c r="Q582" s="98"/>
      <c r="R582" s="46"/>
    </row>
    <row r="583" spans="1:18" ht="12.75" customHeight="1" x14ac:dyDescent="0.2">
      <c r="A583" s="354" t="s">
        <v>244</v>
      </c>
      <c r="B583" s="491" t="s">
        <v>243</v>
      </c>
      <c r="C583" s="564">
        <f>C586</f>
        <v>25000</v>
      </c>
      <c r="D583" s="921">
        <f>D586</f>
        <v>0</v>
      </c>
      <c r="E583" s="921">
        <f t="shared" si="196"/>
        <v>25000</v>
      </c>
      <c r="F583" s="596">
        <v>25000</v>
      </c>
      <c r="G583" s="596">
        <v>25000</v>
      </c>
      <c r="H583" s="641">
        <f>F583/C583</f>
        <v>1</v>
      </c>
      <c r="I583" s="641">
        <f>G583/F583</f>
        <v>1</v>
      </c>
      <c r="J583" s="642">
        <f>G583/C583</f>
        <v>1</v>
      </c>
      <c r="K583" s="98"/>
      <c r="L583" s="98"/>
      <c r="M583" s="98"/>
      <c r="N583" s="98"/>
      <c r="O583" s="98"/>
      <c r="P583" s="98"/>
      <c r="Q583" s="98"/>
      <c r="R583" s="46"/>
    </row>
    <row r="584" spans="1:18" ht="12.75" customHeight="1" x14ac:dyDescent="0.2">
      <c r="A584" s="355"/>
      <c r="B584" s="489" t="s">
        <v>321</v>
      </c>
      <c r="C584" s="564"/>
      <c r="D584" s="921"/>
      <c r="E584" s="921">
        <f t="shared" si="196"/>
        <v>0</v>
      </c>
      <c r="F584" s="591"/>
      <c r="G584" s="591"/>
      <c r="H584" s="594"/>
      <c r="I584" s="594"/>
      <c r="J584" s="595"/>
      <c r="K584" s="98"/>
      <c r="L584" s="98"/>
      <c r="M584" s="98"/>
      <c r="N584" s="98"/>
      <c r="O584" s="98"/>
      <c r="P584" s="98"/>
      <c r="Q584" s="98"/>
      <c r="R584" s="46"/>
    </row>
    <row r="585" spans="1:18" ht="12.75" customHeight="1" x14ac:dyDescent="0.2">
      <c r="A585" s="368" t="s">
        <v>106</v>
      </c>
      <c r="B585" s="493" t="s">
        <v>129</v>
      </c>
      <c r="C585" s="567"/>
      <c r="D585" s="924"/>
      <c r="E585" s="924">
        <f t="shared" si="196"/>
        <v>0</v>
      </c>
      <c r="F585" s="606"/>
      <c r="G585" s="606"/>
      <c r="H585" s="607"/>
      <c r="I585" s="607"/>
      <c r="J585" s="608"/>
      <c r="K585" s="98"/>
      <c r="L585" s="98"/>
      <c r="M585" s="98"/>
      <c r="N585" s="98"/>
      <c r="O585" s="98"/>
      <c r="P585" s="98"/>
      <c r="Q585" s="98"/>
      <c r="R585" s="46"/>
    </row>
    <row r="586" spans="1:18" ht="12.75" customHeight="1" x14ac:dyDescent="0.2">
      <c r="A586" s="269">
        <v>3</v>
      </c>
      <c r="B586" s="424" t="s">
        <v>68</v>
      </c>
      <c r="C586" s="558">
        <f t="shared" ref="C586:G588" si="200">C587</f>
        <v>25000</v>
      </c>
      <c r="D586" s="916">
        <f t="shared" ref="D586:D588" si="201">D587</f>
        <v>0</v>
      </c>
      <c r="E586" s="916">
        <f t="shared" si="196"/>
        <v>25000</v>
      </c>
      <c r="F586" s="624">
        <f t="shared" si="200"/>
        <v>0</v>
      </c>
      <c r="G586" s="624">
        <f t="shared" si="200"/>
        <v>0</v>
      </c>
      <c r="H586" s="643">
        <f>F586/C586</f>
        <v>0</v>
      </c>
      <c r="I586" s="643" t="e">
        <f t="shared" ref="I586:I588" si="202">G586/F586</f>
        <v>#DIV/0!</v>
      </c>
      <c r="J586" s="644">
        <f>G586/C586</f>
        <v>0</v>
      </c>
      <c r="K586" s="98"/>
      <c r="L586" s="98"/>
      <c r="M586" s="98"/>
      <c r="N586" s="98"/>
      <c r="O586" s="98"/>
      <c r="P586" s="98"/>
      <c r="Q586" s="98"/>
      <c r="R586" s="46"/>
    </row>
    <row r="587" spans="1:18" ht="12.75" customHeight="1" x14ac:dyDescent="0.2">
      <c r="A587" s="270">
        <v>38</v>
      </c>
      <c r="B587" s="425" t="s">
        <v>38</v>
      </c>
      <c r="C587" s="559">
        <f t="shared" si="200"/>
        <v>25000</v>
      </c>
      <c r="D587" s="917">
        <f t="shared" si="201"/>
        <v>0</v>
      </c>
      <c r="E587" s="917">
        <f t="shared" si="196"/>
        <v>25000</v>
      </c>
      <c r="F587" s="625">
        <f t="shared" si="200"/>
        <v>0</v>
      </c>
      <c r="G587" s="625">
        <f t="shared" si="200"/>
        <v>0</v>
      </c>
      <c r="H587" s="645">
        <f>F587/C587</f>
        <v>0</v>
      </c>
      <c r="I587" s="645" t="e">
        <f t="shared" si="202"/>
        <v>#DIV/0!</v>
      </c>
      <c r="J587" s="646">
        <f>G587/C587</f>
        <v>0</v>
      </c>
      <c r="K587" s="98"/>
      <c r="L587" s="98"/>
      <c r="M587" s="98"/>
      <c r="N587" s="98"/>
      <c r="O587" s="98"/>
      <c r="P587" s="98"/>
      <c r="Q587" s="98"/>
      <c r="R587" s="46"/>
    </row>
    <row r="588" spans="1:18" x14ac:dyDescent="0.2">
      <c r="A588" s="303">
        <v>381</v>
      </c>
      <c r="B588" s="447" t="s">
        <v>70</v>
      </c>
      <c r="C588" s="542">
        <f t="shared" si="200"/>
        <v>25000</v>
      </c>
      <c r="D588" s="900">
        <f t="shared" si="201"/>
        <v>0</v>
      </c>
      <c r="E588" s="900">
        <f t="shared" si="196"/>
        <v>25000</v>
      </c>
      <c r="F588" s="614">
        <f t="shared" si="200"/>
        <v>0</v>
      </c>
      <c r="G588" s="614">
        <f t="shared" si="200"/>
        <v>0</v>
      </c>
      <c r="H588" s="615">
        <f>F588/C588</f>
        <v>0</v>
      </c>
      <c r="I588" s="615" t="e">
        <f t="shared" si="202"/>
        <v>#DIV/0!</v>
      </c>
      <c r="J588" s="616">
        <f>G588/C588</f>
        <v>0</v>
      </c>
      <c r="K588" s="98"/>
      <c r="L588" s="98"/>
      <c r="M588" s="98"/>
      <c r="N588" s="98"/>
      <c r="O588" s="98"/>
      <c r="P588" s="98"/>
      <c r="Q588" s="98"/>
      <c r="R588" s="46"/>
    </row>
    <row r="589" spans="1:18" x14ac:dyDescent="0.2">
      <c r="A589" s="304">
        <v>381</v>
      </c>
      <c r="B589" s="448" t="s">
        <v>70</v>
      </c>
      <c r="C589" s="543">
        <v>25000</v>
      </c>
      <c r="D589" s="901"/>
      <c r="E589" s="901">
        <f t="shared" si="196"/>
        <v>25000</v>
      </c>
      <c r="F589" s="617"/>
      <c r="G589" s="617"/>
      <c r="H589" s="607"/>
      <c r="I589" s="607"/>
      <c r="J589" s="608"/>
      <c r="K589" s="98"/>
      <c r="L589" s="98"/>
      <c r="M589" s="98"/>
      <c r="N589" s="98"/>
      <c r="O589" s="98"/>
      <c r="P589" s="98"/>
      <c r="Q589" s="98"/>
      <c r="R589" s="46"/>
    </row>
    <row r="590" spans="1:18" ht="15" customHeight="1" x14ac:dyDescent="0.2">
      <c r="A590" s="354" t="s">
        <v>246</v>
      </c>
      <c r="B590" s="491" t="s">
        <v>245</v>
      </c>
      <c r="C590" s="564">
        <f>C593</f>
        <v>2000</v>
      </c>
      <c r="D590" s="921">
        <f>D593</f>
        <v>0</v>
      </c>
      <c r="E590" s="921">
        <f t="shared" si="196"/>
        <v>2000</v>
      </c>
      <c r="F590" s="596">
        <v>2000</v>
      </c>
      <c r="G590" s="596">
        <v>2000</v>
      </c>
      <c r="H590" s="641">
        <f>F590/C590</f>
        <v>1</v>
      </c>
      <c r="I590" s="641">
        <f>G590/F590</f>
        <v>1</v>
      </c>
      <c r="J590" s="642">
        <f>G590/C590</f>
        <v>1</v>
      </c>
      <c r="K590" s="98"/>
      <c r="L590" s="98"/>
      <c r="M590" s="98"/>
      <c r="N590" s="98"/>
      <c r="O590" s="98"/>
      <c r="P590" s="98"/>
      <c r="Q590" s="98"/>
      <c r="R590" s="46"/>
    </row>
    <row r="591" spans="1:18" ht="12.75" customHeight="1" x14ac:dyDescent="0.2">
      <c r="A591" s="355"/>
      <c r="B591" s="489" t="s">
        <v>321</v>
      </c>
      <c r="C591" s="564"/>
      <c r="D591" s="921"/>
      <c r="E591" s="921">
        <f t="shared" si="196"/>
        <v>0</v>
      </c>
      <c r="F591" s="591"/>
      <c r="G591" s="591"/>
      <c r="H591" s="594"/>
      <c r="I591" s="594"/>
      <c r="J591" s="595"/>
      <c r="K591" s="98"/>
      <c r="L591" s="98"/>
      <c r="M591" s="98"/>
      <c r="N591" s="98"/>
      <c r="O591" s="98"/>
      <c r="P591" s="98"/>
      <c r="Q591" s="98"/>
      <c r="R591" s="46"/>
    </row>
    <row r="592" spans="1:18" ht="12.75" customHeight="1" x14ac:dyDescent="0.2">
      <c r="A592" s="368" t="s">
        <v>106</v>
      </c>
      <c r="B592" s="493" t="s">
        <v>129</v>
      </c>
      <c r="C592" s="567"/>
      <c r="D592" s="924"/>
      <c r="E592" s="924">
        <f t="shared" si="196"/>
        <v>0</v>
      </c>
      <c r="F592" s="606"/>
      <c r="G592" s="606"/>
      <c r="H592" s="607"/>
      <c r="I592" s="607"/>
      <c r="J592" s="608"/>
      <c r="K592" s="98"/>
      <c r="L592" s="98"/>
      <c r="M592" s="98"/>
      <c r="N592" s="98"/>
      <c r="O592" s="98"/>
      <c r="P592" s="98"/>
      <c r="Q592" s="98"/>
      <c r="R592" s="46"/>
    </row>
    <row r="593" spans="1:18" ht="12.75" customHeight="1" x14ac:dyDescent="0.2">
      <c r="A593" s="269">
        <v>3</v>
      </c>
      <c r="B593" s="424" t="s">
        <v>68</v>
      </c>
      <c r="C593" s="558">
        <f t="shared" ref="C593:G595" si="203">C594</f>
        <v>2000</v>
      </c>
      <c r="D593" s="916">
        <f t="shared" ref="D593:D595" si="204">D594</f>
        <v>0</v>
      </c>
      <c r="E593" s="916">
        <f t="shared" si="196"/>
        <v>2000</v>
      </c>
      <c r="F593" s="624">
        <f t="shared" si="203"/>
        <v>0</v>
      </c>
      <c r="G593" s="624">
        <f t="shared" si="203"/>
        <v>0</v>
      </c>
      <c r="H593" s="643">
        <f>F593/C593</f>
        <v>0</v>
      </c>
      <c r="I593" s="643" t="e">
        <f t="shared" ref="I593:I595" si="205">G593/F593</f>
        <v>#DIV/0!</v>
      </c>
      <c r="J593" s="644">
        <f>G593/C593</f>
        <v>0</v>
      </c>
      <c r="K593" s="98"/>
      <c r="L593" s="98"/>
      <c r="M593" s="98"/>
      <c r="N593" s="98"/>
      <c r="O593" s="98"/>
      <c r="P593" s="98"/>
      <c r="Q593" s="98"/>
      <c r="R593" s="46"/>
    </row>
    <row r="594" spans="1:18" ht="12.75" customHeight="1" x14ac:dyDescent="0.2">
      <c r="A594" s="270">
        <v>38</v>
      </c>
      <c r="B594" s="425" t="s">
        <v>38</v>
      </c>
      <c r="C594" s="559">
        <f t="shared" si="203"/>
        <v>2000</v>
      </c>
      <c r="D594" s="917">
        <f t="shared" si="204"/>
        <v>0</v>
      </c>
      <c r="E594" s="917">
        <f t="shared" si="196"/>
        <v>2000</v>
      </c>
      <c r="F594" s="625">
        <f t="shared" si="203"/>
        <v>0</v>
      </c>
      <c r="G594" s="625">
        <f t="shared" si="203"/>
        <v>0</v>
      </c>
      <c r="H594" s="645">
        <f>F594/C594</f>
        <v>0</v>
      </c>
      <c r="I594" s="645" t="e">
        <f t="shared" si="205"/>
        <v>#DIV/0!</v>
      </c>
      <c r="J594" s="646">
        <f>G594/C594</f>
        <v>0</v>
      </c>
      <c r="K594" s="98"/>
      <c r="L594" s="98"/>
      <c r="M594" s="98"/>
      <c r="N594" s="98"/>
      <c r="O594" s="98"/>
      <c r="P594" s="98"/>
      <c r="Q594" s="98"/>
      <c r="R594" s="46"/>
    </row>
    <row r="595" spans="1:18" ht="12.75" customHeight="1" x14ac:dyDescent="0.2">
      <c r="A595" s="303">
        <v>381</v>
      </c>
      <c r="B595" s="447" t="s">
        <v>70</v>
      </c>
      <c r="C595" s="542">
        <f t="shared" si="203"/>
        <v>2000</v>
      </c>
      <c r="D595" s="900">
        <f t="shared" si="204"/>
        <v>0</v>
      </c>
      <c r="E595" s="900">
        <f t="shared" si="196"/>
        <v>2000</v>
      </c>
      <c r="F595" s="614">
        <f t="shared" si="203"/>
        <v>0</v>
      </c>
      <c r="G595" s="614">
        <f t="shared" si="203"/>
        <v>0</v>
      </c>
      <c r="H595" s="615">
        <f>F595/C595</f>
        <v>0</v>
      </c>
      <c r="I595" s="615" t="e">
        <f t="shared" si="205"/>
        <v>#DIV/0!</v>
      </c>
      <c r="J595" s="616">
        <f>G595/C595</f>
        <v>0</v>
      </c>
      <c r="K595" s="98"/>
      <c r="L595" s="98"/>
      <c r="M595" s="98"/>
      <c r="N595" s="98"/>
      <c r="O595" s="98"/>
      <c r="P595" s="98"/>
      <c r="Q595" s="98"/>
      <c r="R595" s="46"/>
    </row>
    <row r="596" spans="1:18" x14ac:dyDescent="0.2">
      <c r="A596" s="304">
        <v>381</v>
      </c>
      <c r="B596" s="448" t="s">
        <v>70</v>
      </c>
      <c r="C596" s="543">
        <v>2000</v>
      </c>
      <c r="D596" s="901"/>
      <c r="E596" s="901">
        <f t="shared" si="196"/>
        <v>2000</v>
      </c>
      <c r="F596" s="617"/>
      <c r="G596" s="617"/>
      <c r="H596" s="607"/>
      <c r="I596" s="607"/>
      <c r="J596" s="608"/>
      <c r="K596" s="98"/>
      <c r="L596" s="98"/>
      <c r="M596" s="98"/>
      <c r="N596" s="98"/>
      <c r="O596" s="98"/>
      <c r="P596" s="98"/>
      <c r="Q596" s="98"/>
      <c r="R596" s="46"/>
    </row>
    <row r="597" spans="1:18" ht="20.100000000000001" customHeight="1" x14ac:dyDescent="0.2">
      <c r="A597" s="354" t="s">
        <v>248</v>
      </c>
      <c r="B597" s="491" t="s">
        <v>247</v>
      </c>
      <c r="C597" s="564">
        <f>C600</f>
        <v>3000</v>
      </c>
      <c r="D597" s="921">
        <f>D600</f>
        <v>0</v>
      </c>
      <c r="E597" s="921">
        <f t="shared" si="196"/>
        <v>3000</v>
      </c>
      <c r="F597" s="596">
        <v>3000</v>
      </c>
      <c r="G597" s="596">
        <v>3000</v>
      </c>
      <c r="H597" s="641">
        <f>F597/C597</f>
        <v>1</v>
      </c>
      <c r="I597" s="641">
        <f>G597/F597</f>
        <v>1</v>
      </c>
      <c r="J597" s="642">
        <f>G597/C597</f>
        <v>1</v>
      </c>
      <c r="K597" s="98"/>
      <c r="L597" s="98"/>
      <c r="M597" s="98"/>
      <c r="N597" s="98"/>
      <c r="O597" s="98"/>
      <c r="P597" s="98"/>
      <c r="Q597" s="98"/>
      <c r="R597" s="46"/>
    </row>
    <row r="598" spans="1:18" ht="15" customHeight="1" x14ac:dyDescent="0.2">
      <c r="A598" s="355"/>
      <c r="B598" s="489" t="s">
        <v>321</v>
      </c>
      <c r="C598" s="564"/>
      <c r="D598" s="921"/>
      <c r="E598" s="921">
        <f t="shared" si="196"/>
        <v>0</v>
      </c>
      <c r="F598" s="591"/>
      <c r="G598" s="591"/>
      <c r="H598" s="594"/>
      <c r="I598" s="594"/>
      <c r="J598" s="595"/>
      <c r="K598" s="98"/>
      <c r="L598" s="98"/>
      <c r="M598" s="98"/>
      <c r="N598" s="98"/>
      <c r="O598" s="98"/>
      <c r="P598" s="98"/>
      <c r="Q598" s="98"/>
      <c r="R598" s="46"/>
    </row>
    <row r="599" spans="1:18" ht="15" customHeight="1" x14ac:dyDescent="0.2">
      <c r="A599" s="368" t="s">
        <v>106</v>
      </c>
      <c r="B599" s="493" t="s">
        <v>129</v>
      </c>
      <c r="C599" s="567"/>
      <c r="D599" s="924"/>
      <c r="E599" s="924">
        <f t="shared" si="196"/>
        <v>0</v>
      </c>
      <c r="F599" s="606"/>
      <c r="G599" s="606"/>
      <c r="H599" s="607"/>
      <c r="I599" s="607"/>
      <c r="J599" s="608"/>
      <c r="K599" s="98"/>
      <c r="L599" s="98"/>
      <c r="M599" s="98"/>
      <c r="N599" s="98"/>
      <c r="O599" s="98"/>
      <c r="P599" s="98"/>
      <c r="Q599" s="98"/>
      <c r="R599" s="46"/>
    </row>
    <row r="600" spans="1:18" ht="15" customHeight="1" x14ac:dyDescent="0.2">
      <c r="A600" s="269">
        <v>3</v>
      </c>
      <c r="B600" s="424" t="s">
        <v>68</v>
      </c>
      <c r="C600" s="558">
        <f t="shared" ref="C600:G602" si="206">C601</f>
        <v>3000</v>
      </c>
      <c r="D600" s="916">
        <f t="shared" ref="D600:D602" si="207">D601</f>
        <v>0</v>
      </c>
      <c r="E600" s="916">
        <f t="shared" si="196"/>
        <v>3000</v>
      </c>
      <c r="F600" s="624">
        <f t="shared" si="206"/>
        <v>0</v>
      </c>
      <c r="G600" s="624">
        <f t="shared" si="206"/>
        <v>0</v>
      </c>
      <c r="H600" s="643">
        <f>F600/C600</f>
        <v>0</v>
      </c>
      <c r="I600" s="643" t="e">
        <f t="shared" ref="I600:I602" si="208">G600/F600</f>
        <v>#DIV/0!</v>
      </c>
      <c r="J600" s="644">
        <f>G600/C600</f>
        <v>0</v>
      </c>
      <c r="K600" s="98"/>
      <c r="L600" s="98"/>
      <c r="M600" s="98"/>
      <c r="N600" s="98"/>
      <c r="O600" s="98"/>
      <c r="P600" s="98"/>
      <c r="Q600" s="98"/>
      <c r="R600" s="46"/>
    </row>
    <row r="601" spans="1:18" ht="12.75" customHeight="1" x14ac:dyDescent="0.2">
      <c r="A601" s="270">
        <v>38</v>
      </c>
      <c r="B601" s="425" t="s">
        <v>38</v>
      </c>
      <c r="C601" s="559">
        <f t="shared" si="206"/>
        <v>3000</v>
      </c>
      <c r="D601" s="917">
        <f t="shared" si="207"/>
        <v>0</v>
      </c>
      <c r="E601" s="917">
        <f t="shared" si="196"/>
        <v>3000</v>
      </c>
      <c r="F601" s="625">
        <f t="shared" si="206"/>
        <v>0</v>
      </c>
      <c r="G601" s="625">
        <f t="shared" si="206"/>
        <v>0</v>
      </c>
      <c r="H601" s="645">
        <f>F601/C601</f>
        <v>0</v>
      </c>
      <c r="I601" s="645" t="e">
        <f t="shared" si="208"/>
        <v>#DIV/0!</v>
      </c>
      <c r="J601" s="646">
        <f>G601/C601</f>
        <v>0</v>
      </c>
      <c r="K601" s="98"/>
      <c r="L601" s="98"/>
      <c r="M601" s="98"/>
      <c r="N601" s="98"/>
      <c r="O601" s="98"/>
      <c r="P601" s="98"/>
      <c r="Q601" s="98"/>
      <c r="R601" s="46"/>
    </row>
    <row r="602" spans="1:18" ht="12.75" customHeight="1" x14ac:dyDescent="0.2">
      <c r="A602" s="303">
        <v>381</v>
      </c>
      <c r="B602" s="447" t="s">
        <v>70</v>
      </c>
      <c r="C602" s="542">
        <f t="shared" si="206"/>
        <v>3000</v>
      </c>
      <c r="D602" s="900">
        <f t="shared" si="207"/>
        <v>0</v>
      </c>
      <c r="E602" s="900">
        <f t="shared" si="196"/>
        <v>3000</v>
      </c>
      <c r="F602" s="614">
        <f t="shared" si="206"/>
        <v>0</v>
      </c>
      <c r="G602" s="614">
        <f t="shared" si="206"/>
        <v>0</v>
      </c>
      <c r="H602" s="615">
        <f>F602/C602</f>
        <v>0</v>
      </c>
      <c r="I602" s="615" t="e">
        <f t="shared" si="208"/>
        <v>#DIV/0!</v>
      </c>
      <c r="J602" s="616">
        <f>G602/C602</f>
        <v>0</v>
      </c>
      <c r="K602" s="98"/>
      <c r="L602" s="98"/>
      <c r="M602" s="98"/>
      <c r="N602" s="98"/>
      <c r="O602" s="98"/>
      <c r="P602" s="98"/>
      <c r="Q602" s="98"/>
      <c r="R602" s="46"/>
    </row>
    <row r="603" spans="1:18" x14ac:dyDescent="0.2">
      <c r="A603" s="304">
        <v>381</v>
      </c>
      <c r="B603" s="448" t="s">
        <v>70</v>
      </c>
      <c r="C603" s="543">
        <v>3000</v>
      </c>
      <c r="D603" s="901"/>
      <c r="E603" s="901">
        <f t="shared" si="196"/>
        <v>3000</v>
      </c>
      <c r="F603" s="617"/>
      <c r="G603" s="617"/>
      <c r="H603" s="607"/>
      <c r="I603" s="607"/>
      <c r="J603" s="608"/>
      <c r="K603" s="98"/>
      <c r="L603" s="98"/>
      <c r="M603" s="98"/>
      <c r="N603" s="98"/>
      <c r="O603" s="98"/>
      <c r="P603" s="98"/>
      <c r="Q603" s="98"/>
      <c r="R603" s="46"/>
    </row>
    <row r="604" spans="1:18" x14ac:dyDescent="0.2">
      <c r="A604" s="354" t="s">
        <v>264</v>
      </c>
      <c r="B604" s="491" t="s">
        <v>263</v>
      </c>
      <c r="C604" s="564">
        <f>C607</f>
        <v>25000</v>
      </c>
      <c r="D604" s="921">
        <f>D607</f>
        <v>0</v>
      </c>
      <c r="E604" s="921">
        <f t="shared" si="196"/>
        <v>25000</v>
      </c>
      <c r="F604" s="596">
        <v>20000</v>
      </c>
      <c r="G604" s="596">
        <v>20000</v>
      </c>
      <c r="H604" s="641">
        <f>F604/C604</f>
        <v>0.8</v>
      </c>
      <c r="I604" s="641">
        <f>G604/F604</f>
        <v>1</v>
      </c>
      <c r="J604" s="642">
        <f>G604/C604</f>
        <v>0.8</v>
      </c>
      <c r="K604" s="98"/>
      <c r="L604" s="98"/>
      <c r="M604" s="98"/>
      <c r="N604" s="98"/>
      <c r="O604" s="98"/>
      <c r="P604" s="98"/>
      <c r="Q604" s="98"/>
      <c r="R604" s="46"/>
    </row>
    <row r="605" spans="1:18" ht="12.75" customHeight="1" x14ac:dyDescent="0.2">
      <c r="A605" s="355"/>
      <c r="B605" s="489" t="s">
        <v>321</v>
      </c>
      <c r="C605" s="564"/>
      <c r="D605" s="921"/>
      <c r="E605" s="921">
        <f t="shared" si="196"/>
        <v>0</v>
      </c>
      <c r="F605" s="591"/>
      <c r="G605" s="591"/>
      <c r="H605" s="594"/>
      <c r="I605" s="594"/>
      <c r="J605" s="595"/>
      <c r="K605" s="98"/>
      <c r="L605" s="98"/>
      <c r="M605" s="98"/>
      <c r="N605" s="98"/>
      <c r="O605" s="98"/>
      <c r="P605" s="98"/>
      <c r="Q605" s="98"/>
      <c r="R605" s="46"/>
    </row>
    <row r="606" spans="1:18" ht="12.75" customHeight="1" x14ac:dyDescent="0.2">
      <c r="A606" s="368" t="s">
        <v>106</v>
      </c>
      <c r="B606" s="493" t="s">
        <v>129</v>
      </c>
      <c r="C606" s="567"/>
      <c r="D606" s="924"/>
      <c r="E606" s="924">
        <f t="shared" si="196"/>
        <v>0</v>
      </c>
      <c r="F606" s="606"/>
      <c r="G606" s="606"/>
      <c r="H606" s="607"/>
      <c r="I606" s="607"/>
      <c r="J606" s="608"/>
      <c r="K606" s="98"/>
      <c r="L606" s="98"/>
      <c r="M606" s="98"/>
      <c r="N606" s="98"/>
      <c r="O606" s="98"/>
      <c r="P606" s="98"/>
      <c r="Q606" s="98"/>
      <c r="R606" s="46"/>
    </row>
    <row r="607" spans="1:18" ht="12.75" customHeight="1" x14ac:dyDescent="0.2">
      <c r="A607" s="269">
        <v>3</v>
      </c>
      <c r="B607" s="424" t="s">
        <v>68</v>
      </c>
      <c r="C607" s="558">
        <f t="shared" ref="C607:G608" si="209">C608</f>
        <v>25000</v>
      </c>
      <c r="D607" s="916">
        <f>D608</f>
        <v>0</v>
      </c>
      <c r="E607" s="916">
        <f t="shared" si="196"/>
        <v>25000</v>
      </c>
      <c r="F607" s="624">
        <f t="shared" si="209"/>
        <v>0</v>
      </c>
      <c r="G607" s="624">
        <f t="shared" si="209"/>
        <v>0</v>
      </c>
      <c r="H607" s="643">
        <f>F607/C607</f>
        <v>0</v>
      </c>
      <c r="I607" s="643" t="e">
        <f t="shared" ref="I607:I609" si="210">G607/F607</f>
        <v>#DIV/0!</v>
      </c>
      <c r="J607" s="644">
        <f>G607/C607</f>
        <v>0</v>
      </c>
      <c r="K607" s="98"/>
      <c r="L607" s="98"/>
      <c r="M607" s="98"/>
      <c r="N607" s="98"/>
      <c r="O607" s="98"/>
      <c r="P607" s="98"/>
      <c r="Q607" s="98"/>
      <c r="R607" s="46"/>
    </row>
    <row r="608" spans="1:18" ht="12.75" customHeight="1" x14ac:dyDescent="0.2">
      <c r="A608" s="270">
        <v>38</v>
      </c>
      <c r="B608" s="425" t="s">
        <v>38</v>
      </c>
      <c r="C608" s="559">
        <f t="shared" si="209"/>
        <v>25000</v>
      </c>
      <c r="D608" s="917">
        <f>D609</f>
        <v>0</v>
      </c>
      <c r="E608" s="917">
        <f t="shared" si="196"/>
        <v>25000</v>
      </c>
      <c r="F608" s="625">
        <f t="shared" si="209"/>
        <v>0</v>
      </c>
      <c r="G608" s="625">
        <f t="shared" si="209"/>
        <v>0</v>
      </c>
      <c r="H608" s="645">
        <f>F608/C608</f>
        <v>0</v>
      </c>
      <c r="I608" s="645" t="e">
        <f t="shared" si="210"/>
        <v>#DIV/0!</v>
      </c>
      <c r="J608" s="646">
        <f>G608/C608</f>
        <v>0</v>
      </c>
      <c r="K608" s="98"/>
      <c r="L608" s="98"/>
      <c r="M608" s="98"/>
      <c r="N608" s="98"/>
      <c r="O608" s="98"/>
      <c r="P608" s="98"/>
      <c r="Q608" s="98"/>
      <c r="R608" s="46"/>
    </row>
    <row r="609" spans="1:18" ht="12.75" customHeight="1" x14ac:dyDescent="0.2">
      <c r="A609" s="303">
        <v>381</v>
      </c>
      <c r="B609" s="447" t="s">
        <v>70</v>
      </c>
      <c r="C609" s="542">
        <f>C610+C611</f>
        <v>25000</v>
      </c>
      <c r="D609" s="900">
        <f>D610+D611</f>
        <v>0</v>
      </c>
      <c r="E609" s="900">
        <f t="shared" si="196"/>
        <v>25000</v>
      </c>
      <c r="F609" s="614">
        <f>F610+F611</f>
        <v>0</v>
      </c>
      <c r="G609" s="614">
        <f>G610+G611</f>
        <v>0</v>
      </c>
      <c r="H609" s="615">
        <f>F609/C609</f>
        <v>0</v>
      </c>
      <c r="I609" s="615" t="e">
        <f t="shared" si="210"/>
        <v>#DIV/0!</v>
      </c>
      <c r="J609" s="616">
        <f>G609/C609</f>
        <v>0</v>
      </c>
      <c r="K609" s="98"/>
      <c r="L609" s="98"/>
      <c r="M609" s="98"/>
      <c r="N609" s="98"/>
      <c r="O609" s="98"/>
      <c r="P609" s="98"/>
      <c r="Q609" s="98"/>
      <c r="R609" s="46"/>
    </row>
    <row r="610" spans="1:18" ht="12.75" customHeight="1" x14ac:dyDescent="0.2">
      <c r="A610" s="304">
        <v>381</v>
      </c>
      <c r="B610" s="448" t="s">
        <v>70</v>
      </c>
      <c r="C610" s="786">
        <v>15000</v>
      </c>
      <c r="D610" s="786"/>
      <c r="E610" s="786">
        <f t="shared" si="196"/>
        <v>15000</v>
      </c>
      <c r="F610" s="787"/>
      <c r="G610" s="787"/>
      <c r="H610" s="788"/>
      <c r="I610" s="788"/>
      <c r="J610" s="789"/>
      <c r="K610" s="98"/>
      <c r="L610" s="98"/>
      <c r="M610" s="98"/>
      <c r="N610" s="98"/>
      <c r="O610" s="98"/>
      <c r="P610" s="98"/>
      <c r="Q610" s="98"/>
      <c r="R610" s="46"/>
    </row>
    <row r="611" spans="1:18" ht="12.75" customHeight="1" x14ac:dyDescent="0.2">
      <c r="A611" s="304">
        <v>381</v>
      </c>
      <c r="B611" s="448" t="s">
        <v>445</v>
      </c>
      <c r="C611" s="543">
        <v>10000</v>
      </c>
      <c r="D611" s="901"/>
      <c r="E611" s="901">
        <f t="shared" si="196"/>
        <v>10000</v>
      </c>
      <c r="F611" s="617"/>
      <c r="G611" s="617"/>
      <c r="H611" s="607"/>
      <c r="I611" s="607"/>
      <c r="J611" s="608"/>
      <c r="K611" s="98"/>
      <c r="L611" s="98"/>
      <c r="M611" s="98"/>
      <c r="N611" s="98"/>
      <c r="O611" s="98"/>
      <c r="P611" s="98"/>
      <c r="Q611" s="98"/>
      <c r="R611" s="46"/>
    </row>
    <row r="612" spans="1:18" ht="12.75" customHeight="1" x14ac:dyDescent="0.2">
      <c r="A612" s="354" t="s">
        <v>265</v>
      </c>
      <c r="B612" s="491" t="s">
        <v>266</v>
      </c>
      <c r="C612" s="564">
        <f>C615</f>
        <v>10000</v>
      </c>
      <c r="D612" s="921">
        <f>D615</f>
        <v>0</v>
      </c>
      <c r="E612" s="921">
        <f t="shared" si="196"/>
        <v>10000</v>
      </c>
      <c r="F612" s="596">
        <v>15000</v>
      </c>
      <c r="G612" s="596">
        <v>15000</v>
      </c>
      <c r="H612" s="641">
        <f>F612/C612</f>
        <v>1.5</v>
      </c>
      <c r="I612" s="641">
        <f>G612/F612</f>
        <v>1</v>
      </c>
      <c r="J612" s="642">
        <f>G612/C612</f>
        <v>1.5</v>
      </c>
      <c r="K612" s="98"/>
      <c r="L612" s="98"/>
      <c r="M612" s="98"/>
      <c r="N612" s="98"/>
      <c r="O612" s="98"/>
      <c r="P612" s="98"/>
      <c r="Q612" s="98"/>
      <c r="R612" s="46"/>
    </row>
    <row r="613" spans="1:18" ht="12.75" customHeight="1" x14ac:dyDescent="0.2">
      <c r="A613" s="355"/>
      <c r="B613" s="489" t="s">
        <v>321</v>
      </c>
      <c r="C613" s="564"/>
      <c r="D613" s="921"/>
      <c r="E613" s="921">
        <f t="shared" si="196"/>
        <v>0</v>
      </c>
      <c r="F613" s="591"/>
      <c r="G613" s="591"/>
      <c r="H613" s="594"/>
      <c r="I613" s="594"/>
      <c r="J613" s="595"/>
      <c r="K613" s="98"/>
      <c r="L613" s="98"/>
      <c r="M613" s="98"/>
      <c r="N613" s="98"/>
      <c r="O613" s="98"/>
      <c r="P613" s="98"/>
      <c r="Q613" s="98"/>
      <c r="R613" s="46"/>
    </row>
    <row r="614" spans="1:18" ht="20.100000000000001" customHeight="1" x14ac:dyDescent="0.2">
      <c r="A614" s="368" t="s">
        <v>106</v>
      </c>
      <c r="B614" s="498" t="s">
        <v>129</v>
      </c>
      <c r="C614" s="574"/>
      <c r="D614" s="931"/>
      <c r="E614" s="931">
        <f t="shared" si="196"/>
        <v>0</v>
      </c>
      <c r="F614" s="606"/>
      <c r="G614" s="606"/>
      <c r="H614" s="607"/>
      <c r="I614" s="607"/>
      <c r="J614" s="608"/>
      <c r="K614" s="98"/>
      <c r="L614" s="98"/>
      <c r="M614" s="98"/>
      <c r="N614" s="98"/>
      <c r="O614" s="98"/>
      <c r="P614" s="98"/>
      <c r="Q614" s="98"/>
      <c r="R614" s="46"/>
    </row>
    <row r="615" spans="1:18" ht="20.100000000000001" customHeight="1" x14ac:dyDescent="0.2">
      <c r="A615" s="269">
        <v>3</v>
      </c>
      <c r="B615" s="424" t="s">
        <v>68</v>
      </c>
      <c r="C615" s="558">
        <f t="shared" ref="C615:G617" si="211">C616</f>
        <v>10000</v>
      </c>
      <c r="D615" s="916">
        <f t="shared" ref="D615:D617" si="212">D616</f>
        <v>0</v>
      </c>
      <c r="E615" s="916">
        <f t="shared" si="196"/>
        <v>10000</v>
      </c>
      <c r="F615" s="624">
        <f t="shared" si="211"/>
        <v>0</v>
      </c>
      <c r="G615" s="624">
        <f t="shared" si="211"/>
        <v>0</v>
      </c>
      <c r="H615" s="643">
        <f>F615/C615</f>
        <v>0</v>
      </c>
      <c r="I615" s="643" t="e">
        <f t="shared" ref="I615:I617" si="213">G615/F615</f>
        <v>#DIV/0!</v>
      </c>
      <c r="J615" s="644">
        <f>G615/C615</f>
        <v>0</v>
      </c>
      <c r="K615" s="98"/>
      <c r="L615" s="98"/>
      <c r="M615" s="98"/>
      <c r="N615" s="98"/>
      <c r="O615" s="98"/>
      <c r="P615" s="98"/>
      <c r="Q615" s="98"/>
      <c r="R615" s="46"/>
    </row>
    <row r="616" spans="1:18" ht="15" customHeight="1" x14ac:dyDescent="0.2">
      <c r="A616" s="270">
        <v>38</v>
      </c>
      <c r="B616" s="425" t="s">
        <v>38</v>
      </c>
      <c r="C616" s="559">
        <f t="shared" si="211"/>
        <v>10000</v>
      </c>
      <c r="D616" s="917">
        <f t="shared" si="212"/>
        <v>0</v>
      </c>
      <c r="E616" s="917">
        <f t="shared" si="196"/>
        <v>10000</v>
      </c>
      <c r="F616" s="625">
        <f t="shared" si="211"/>
        <v>0</v>
      </c>
      <c r="G616" s="625">
        <f t="shared" si="211"/>
        <v>0</v>
      </c>
      <c r="H616" s="645">
        <f>F616/C616</f>
        <v>0</v>
      </c>
      <c r="I616" s="645" t="e">
        <f t="shared" si="213"/>
        <v>#DIV/0!</v>
      </c>
      <c r="J616" s="646">
        <f>G616/C616</f>
        <v>0</v>
      </c>
      <c r="K616" s="98"/>
      <c r="L616" s="98"/>
      <c r="M616" s="98"/>
      <c r="N616" s="98"/>
      <c r="O616" s="98"/>
      <c r="P616" s="98"/>
      <c r="Q616" s="98"/>
      <c r="R616" s="46"/>
    </row>
    <row r="617" spans="1:18" ht="15" customHeight="1" x14ac:dyDescent="0.2">
      <c r="A617" s="303">
        <v>381</v>
      </c>
      <c r="B617" s="447" t="s">
        <v>70</v>
      </c>
      <c r="C617" s="542">
        <f t="shared" si="211"/>
        <v>10000</v>
      </c>
      <c r="D617" s="900">
        <f t="shared" si="212"/>
        <v>0</v>
      </c>
      <c r="E617" s="900">
        <f t="shared" si="196"/>
        <v>10000</v>
      </c>
      <c r="F617" s="614">
        <f t="shared" si="211"/>
        <v>0</v>
      </c>
      <c r="G617" s="614">
        <f t="shared" si="211"/>
        <v>0</v>
      </c>
      <c r="H617" s="615">
        <f>F617/C617</f>
        <v>0</v>
      </c>
      <c r="I617" s="615" t="e">
        <f t="shared" si="213"/>
        <v>#DIV/0!</v>
      </c>
      <c r="J617" s="616">
        <f>G617/C617</f>
        <v>0</v>
      </c>
      <c r="K617" s="98"/>
      <c r="L617" s="98"/>
      <c r="M617" s="98"/>
      <c r="N617" s="98"/>
      <c r="O617" s="98"/>
      <c r="P617" s="98"/>
      <c r="Q617" s="98"/>
      <c r="R617" s="46"/>
    </row>
    <row r="618" spans="1:18" ht="15" customHeight="1" x14ac:dyDescent="0.2">
      <c r="A618" s="304">
        <v>381</v>
      </c>
      <c r="B618" s="448" t="s">
        <v>70</v>
      </c>
      <c r="C618" s="543">
        <v>10000</v>
      </c>
      <c r="D618" s="901"/>
      <c r="E618" s="901">
        <f t="shared" si="196"/>
        <v>10000</v>
      </c>
      <c r="F618" s="617"/>
      <c r="G618" s="617"/>
      <c r="H618" s="607"/>
      <c r="I618" s="607"/>
      <c r="J618" s="608"/>
      <c r="K618" s="98"/>
      <c r="L618" s="98"/>
      <c r="M618" s="98"/>
      <c r="N618" s="98"/>
      <c r="O618" s="98"/>
      <c r="P618" s="98"/>
      <c r="Q618" s="98"/>
      <c r="R618" s="46"/>
    </row>
    <row r="619" spans="1:18" ht="22.5" x14ac:dyDescent="0.2">
      <c r="A619" s="370" t="s">
        <v>388</v>
      </c>
      <c r="B619" s="499" t="s">
        <v>112</v>
      </c>
      <c r="C619" s="575">
        <f>C620</f>
        <v>874000</v>
      </c>
      <c r="D619" s="932">
        <f>D620</f>
        <v>0</v>
      </c>
      <c r="E619" s="932">
        <f t="shared" si="196"/>
        <v>874000</v>
      </c>
      <c r="F619" s="598">
        <f>F620</f>
        <v>800000</v>
      </c>
      <c r="G619" s="598">
        <f>G620</f>
        <v>800000</v>
      </c>
      <c r="H619" s="649">
        <f>F619/C619</f>
        <v>0.91533180778032042</v>
      </c>
      <c r="I619" s="649">
        <f>G619/F619</f>
        <v>1</v>
      </c>
      <c r="J619" s="650">
        <f>G619/C619</f>
        <v>0.91533180778032042</v>
      </c>
      <c r="K619" s="98"/>
      <c r="L619" s="98"/>
      <c r="M619" s="98"/>
      <c r="N619" s="98"/>
      <c r="O619" s="98"/>
      <c r="P619" s="98"/>
      <c r="Q619" s="98"/>
      <c r="R619" s="46"/>
    </row>
    <row r="620" spans="1:18" x14ac:dyDescent="0.2">
      <c r="A620" s="386" t="s">
        <v>384</v>
      </c>
      <c r="B620" s="500"/>
      <c r="C620" s="508">
        <f>C622</f>
        <v>874000</v>
      </c>
      <c r="D620" s="887">
        <f>D622</f>
        <v>0</v>
      </c>
      <c r="E620" s="887">
        <f t="shared" si="196"/>
        <v>874000</v>
      </c>
      <c r="F620" s="590">
        <f>F622</f>
        <v>800000</v>
      </c>
      <c r="G620" s="590">
        <f>G622</f>
        <v>800000</v>
      </c>
      <c r="H620" s="647">
        <f>F620/C620</f>
        <v>0.91533180778032042</v>
      </c>
      <c r="I620" s="647">
        <f>G620/F620</f>
        <v>1</v>
      </c>
      <c r="J620" s="648">
        <f>G620/C620</f>
        <v>0.91533180778032042</v>
      </c>
      <c r="K620" s="98"/>
      <c r="L620" s="98"/>
      <c r="M620" s="98"/>
      <c r="N620" s="98"/>
      <c r="O620" s="98"/>
      <c r="P620" s="98"/>
      <c r="Q620" s="98"/>
      <c r="R620" s="46"/>
    </row>
    <row r="621" spans="1:18" ht="22.5" x14ac:dyDescent="0.2">
      <c r="A621" s="371" t="s">
        <v>385</v>
      </c>
      <c r="B621" s="236" t="s">
        <v>218</v>
      </c>
      <c r="C621" s="539"/>
      <c r="D621" s="897"/>
      <c r="E621" s="897">
        <f t="shared" si="196"/>
        <v>0</v>
      </c>
      <c r="F621" s="592"/>
      <c r="G621" s="592"/>
      <c r="H621" s="641"/>
      <c r="I621" s="641"/>
      <c r="J621" s="642"/>
      <c r="K621" s="98"/>
      <c r="L621" s="98"/>
      <c r="M621" s="98"/>
      <c r="N621" s="98"/>
      <c r="O621" s="98"/>
      <c r="P621" s="98"/>
      <c r="Q621" s="98"/>
      <c r="R621" s="46"/>
    </row>
    <row r="622" spans="1:18" x14ac:dyDescent="0.2">
      <c r="A622" s="372"/>
      <c r="B622" s="238" t="s">
        <v>113</v>
      </c>
      <c r="C622" s="539">
        <f>C626+C630+C635</f>
        <v>874000</v>
      </c>
      <c r="D622" s="897">
        <f>D625</f>
        <v>0</v>
      </c>
      <c r="E622" s="897">
        <f t="shared" si="196"/>
        <v>874000</v>
      </c>
      <c r="F622" s="592">
        <v>800000</v>
      </c>
      <c r="G622" s="592">
        <v>800000</v>
      </c>
      <c r="H622" s="641">
        <f>F622/C622</f>
        <v>0.91533180778032042</v>
      </c>
      <c r="I622" s="641">
        <f>G622/F622</f>
        <v>1</v>
      </c>
      <c r="J622" s="642">
        <f>G622/C622</f>
        <v>0.91533180778032042</v>
      </c>
      <c r="K622" s="98"/>
      <c r="L622" s="98"/>
      <c r="M622" s="98"/>
      <c r="N622" s="98"/>
      <c r="O622" s="98"/>
      <c r="P622" s="98"/>
      <c r="Q622" s="98"/>
      <c r="R622" s="46"/>
    </row>
    <row r="623" spans="1:18" x14ac:dyDescent="0.2">
      <c r="A623" s="373"/>
      <c r="B623" s="501" t="s">
        <v>320</v>
      </c>
      <c r="C623" s="539"/>
      <c r="D623" s="897"/>
      <c r="E623" s="897">
        <f t="shared" si="196"/>
        <v>0</v>
      </c>
      <c r="F623" s="591"/>
      <c r="G623" s="591"/>
      <c r="H623" s="594"/>
      <c r="I623" s="594"/>
      <c r="J623" s="595"/>
      <c r="K623" s="98"/>
      <c r="L623" s="98"/>
      <c r="M623" s="98"/>
      <c r="N623" s="98"/>
      <c r="O623" s="98"/>
      <c r="P623" s="98"/>
      <c r="Q623" s="98"/>
      <c r="R623" s="46"/>
    </row>
    <row r="624" spans="1:18" x14ac:dyDescent="0.2">
      <c r="A624" s="374" t="s">
        <v>108</v>
      </c>
      <c r="B624" s="502" t="s">
        <v>130</v>
      </c>
      <c r="C624" s="549"/>
      <c r="D624" s="907"/>
      <c r="E624" s="907">
        <f t="shared" si="196"/>
        <v>0</v>
      </c>
      <c r="F624" s="606"/>
      <c r="G624" s="606"/>
      <c r="H624" s="607"/>
      <c r="I624" s="607"/>
      <c r="J624" s="608"/>
      <c r="K624" s="98"/>
      <c r="L624" s="98"/>
      <c r="M624" s="98"/>
      <c r="N624" s="98"/>
      <c r="O624" s="98"/>
      <c r="P624" s="98"/>
      <c r="Q624" s="98"/>
      <c r="R624" s="46"/>
    </row>
    <row r="625" spans="1:18" x14ac:dyDescent="0.2">
      <c r="A625" s="375">
        <v>3</v>
      </c>
      <c r="B625" s="443" t="s">
        <v>68</v>
      </c>
      <c r="C625" s="527">
        <f>C626+C630+C635</f>
        <v>874000</v>
      </c>
      <c r="D625" s="884">
        <f>D626</f>
        <v>0</v>
      </c>
      <c r="E625" s="884">
        <f t="shared" si="196"/>
        <v>874000</v>
      </c>
      <c r="F625" s="624">
        <f>F626+F630+F635</f>
        <v>0</v>
      </c>
      <c r="G625" s="624">
        <f>G626+G630+G635</f>
        <v>0</v>
      </c>
      <c r="H625" s="643">
        <f>F625/C625</f>
        <v>0</v>
      </c>
      <c r="I625" s="643" t="e">
        <f>G625/F625</f>
        <v>#DIV/0!</v>
      </c>
      <c r="J625" s="644">
        <f>G625/C625</f>
        <v>0</v>
      </c>
      <c r="K625" s="98"/>
      <c r="L625" s="98"/>
      <c r="M625" s="98"/>
      <c r="N625" s="98"/>
      <c r="O625" s="98"/>
      <c r="P625" s="98"/>
      <c r="Q625" s="98"/>
      <c r="R625" s="46"/>
    </row>
    <row r="626" spans="1:18" x14ac:dyDescent="0.2">
      <c r="A626" s="270">
        <v>36</v>
      </c>
      <c r="B626" s="425" t="s">
        <v>26</v>
      </c>
      <c r="C626" s="512">
        <f>C627+C628+C629</f>
        <v>710000</v>
      </c>
      <c r="D626" s="869">
        <f>D627+D628+D629</f>
        <v>0</v>
      </c>
      <c r="E626" s="869">
        <f t="shared" si="196"/>
        <v>710000</v>
      </c>
      <c r="F626" s="625">
        <f>F627+F628+F629</f>
        <v>0</v>
      </c>
      <c r="G626" s="625">
        <f>G627+G628+G629</f>
        <v>0</v>
      </c>
      <c r="H626" s="645">
        <f>F626/C626</f>
        <v>0</v>
      </c>
      <c r="I626" s="645" t="e">
        <f>G626/F626</f>
        <v>#DIV/0!</v>
      </c>
      <c r="J626" s="646">
        <f>G626/C626</f>
        <v>0</v>
      </c>
      <c r="K626" s="98"/>
      <c r="L626" s="98"/>
      <c r="M626" s="98"/>
      <c r="N626" s="98"/>
      <c r="O626" s="98"/>
      <c r="P626" s="98"/>
      <c r="Q626" s="98"/>
      <c r="R626" s="46"/>
    </row>
    <row r="627" spans="1:18" x14ac:dyDescent="0.2">
      <c r="A627" s="272">
        <v>367</v>
      </c>
      <c r="B627" s="427" t="s">
        <v>58</v>
      </c>
      <c r="C627" s="514">
        <v>580000</v>
      </c>
      <c r="D627" s="742"/>
      <c r="E627" s="742">
        <f t="shared" si="196"/>
        <v>580000</v>
      </c>
      <c r="F627" s="606"/>
      <c r="G627" s="606"/>
      <c r="H627" s="607"/>
      <c r="I627" s="607"/>
      <c r="J627" s="608"/>
      <c r="K627" s="98"/>
      <c r="L627" s="98"/>
      <c r="M627" s="98"/>
      <c r="N627" s="98"/>
      <c r="O627" s="98"/>
      <c r="P627" s="98"/>
      <c r="Q627" s="98"/>
      <c r="R627" s="46"/>
    </row>
    <row r="628" spans="1:18" x14ac:dyDescent="0.2">
      <c r="A628" s="272">
        <v>367</v>
      </c>
      <c r="B628" s="427" t="s">
        <v>28</v>
      </c>
      <c r="C628" s="514">
        <v>30000</v>
      </c>
      <c r="D628" s="742"/>
      <c r="E628" s="742">
        <f t="shared" si="196"/>
        <v>30000</v>
      </c>
      <c r="F628" s="606"/>
      <c r="G628" s="606"/>
      <c r="H628" s="607"/>
      <c r="I628" s="607"/>
      <c r="J628" s="608"/>
      <c r="K628" s="98"/>
      <c r="L628" s="98"/>
      <c r="M628" s="98"/>
      <c r="N628" s="98"/>
      <c r="O628" s="98"/>
      <c r="P628" s="98"/>
      <c r="Q628" s="98"/>
      <c r="R628" s="46"/>
    </row>
    <row r="629" spans="1:18" x14ac:dyDescent="0.2">
      <c r="A629" s="272">
        <v>367</v>
      </c>
      <c r="B629" s="427" t="s">
        <v>122</v>
      </c>
      <c r="C629" s="514">
        <v>100000</v>
      </c>
      <c r="D629" s="742"/>
      <c r="E629" s="742">
        <f t="shared" si="196"/>
        <v>100000</v>
      </c>
      <c r="F629" s="606"/>
      <c r="G629" s="606"/>
      <c r="H629" s="607"/>
      <c r="I629" s="607"/>
      <c r="J629" s="608"/>
      <c r="K629" s="98"/>
      <c r="L629" s="98"/>
      <c r="M629" s="98"/>
      <c r="N629" s="98"/>
      <c r="O629" s="98"/>
      <c r="P629" s="98"/>
      <c r="Q629" s="98"/>
      <c r="R629" s="46"/>
    </row>
    <row r="630" spans="1:18" x14ac:dyDescent="0.2">
      <c r="A630" s="270">
        <v>36</v>
      </c>
      <c r="B630" s="425" t="s">
        <v>30</v>
      </c>
      <c r="C630" s="512">
        <f>C631+C632+C633+C634</f>
        <v>160000</v>
      </c>
      <c r="D630" s="869">
        <f>D631+D632+D633+D634</f>
        <v>0</v>
      </c>
      <c r="E630" s="869">
        <f t="shared" si="196"/>
        <v>160000</v>
      </c>
      <c r="F630" s="625">
        <f>F631+F632+F633+F634</f>
        <v>0</v>
      </c>
      <c r="G630" s="625">
        <f>G631+G632+G633+G634</f>
        <v>0</v>
      </c>
      <c r="H630" s="645">
        <f>F630/C630</f>
        <v>0</v>
      </c>
      <c r="I630" s="645" t="e">
        <f>G630/F630</f>
        <v>#DIV/0!</v>
      </c>
      <c r="J630" s="646">
        <f>G630/C630</f>
        <v>0</v>
      </c>
      <c r="K630" s="98"/>
      <c r="L630" s="98"/>
      <c r="M630" s="98"/>
      <c r="N630" s="98"/>
      <c r="O630" s="98"/>
      <c r="P630" s="98"/>
      <c r="Q630" s="98"/>
      <c r="R630" s="46"/>
    </row>
    <row r="631" spans="1:18" x14ac:dyDescent="0.2">
      <c r="A631" s="308">
        <v>367</v>
      </c>
      <c r="B631" s="423" t="s">
        <v>31</v>
      </c>
      <c r="C631" s="529">
        <v>25000</v>
      </c>
      <c r="D631" s="886"/>
      <c r="E631" s="886">
        <f t="shared" si="196"/>
        <v>25000</v>
      </c>
      <c r="F631" s="606"/>
      <c r="G631" s="606"/>
      <c r="H631" s="607"/>
      <c r="I631" s="607"/>
      <c r="J631" s="608"/>
      <c r="K631" s="98"/>
      <c r="L631" s="98"/>
      <c r="M631" s="98"/>
      <c r="N631" s="98"/>
      <c r="O631" s="98"/>
      <c r="P631" s="98"/>
      <c r="Q631" s="98"/>
      <c r="R631" s="46"/>
    </row>
    <row r="632" spans="1:18" x14ac:dyDescent="0.2">
      <c r="A632" s="308">
        <v>367</v>
      </c>
      <c r="B632" s="423" t="s">
        <v>32</v>
      </c>
      <c r="C632" s="529">
        <v>40000</v>
      </c>
      <c r="D632" s="886"/>
      <c r="E632" s="886">
        <f t="shared" si="196"/>
        <v>40000</v>
      </c>
      <c r="F632" s="606"/>
      <c r="G632" s="606"/>
      <c r="H632" s="607"/>
      <c r="I632" s="607"/>
      <c r="J632" s="608"/>
      <c r="K632" s="98"/>
      <c r="L632" s="98"/>
      <c r="M632" s="98"/>
      <c r="N632" s="98"/>
      <c r="O632" s="98"/>
      <c r="P632" s="98"/>
      <c r="Q632" s="98"/>
      <c r="R632" s="46"/>
    </row>
    <row r="633" spans="1:18" x14ac:dyDescent="0.2">
      <c r="A633" s="272">
        <v>367</v>
      </c>
      <c r="B633" s="427" t="s">
        <v>33</v>
      </c>
      <c r="C633" s="514">
        <v>30000</v>
      </c>
      <c r="D633" s="742"/>
      <c r="E633" s="742">
        <f t="shared" si="196"/>
        <v>30000</v>
      </c>
      <c r="F633" s="606"/>
      <c r="G633" s="606"/>
      <c r="H633" s="607"/>
      <c r="I633" s="607"/>
      <c r="J633" s="608"/>
      <c r="K633" s="98"/>
      <c r="L633" s="98"/>
      <c r="M633" s="98"/>
      <c r="N633" s="98"/>
      <c r="O633" s="98"/>
      <c r="P633" s="98"/>
      <c r="Q633" s="98"/>
      <c r="R633" s="46"/>
    </row>
    <row r="634" spans="1:18" x14ac:dyDescent="0.2">
      <c r="A634" s="272">
        <v>367</v>
      </c>
      <c r="B634" s="427" t="s">
        <v>34</v>
      </c>
      <c r="C634" s="514">
        <v>65000</v>
      </c>
      <c r="D634" s="742"/>
      <c r="E634" s="742">
        <f t="shared" si="196"/>
        <v>65000</v>
      </c>
      <c r="F634" s="606"/>
      <c r="G634" s="606"/>
      <c r="H634" s="607"/>
      <c r="I634" s="607"/>
      <c r="J634" s="608"/>
      <c r="K634" s="98"/>
      <c r="L634" s="98"/>
      <c r="M634" s="98"/>
      <c r="N634" s="98"/>
      <c r="O634" s="98"/>
      <c r="P634" s="98"/>
      <c r="Q634" s="98"/>
      <c r="R634" s="46"/>
    </row>
    <row r="635" spans="1:18" x14ac:dyDescent="0.2">
      <c r="A635" s="306">
        <v>36</v>
      </c>
      <c r="B635" s="444" t="s">
        <v>35</v>
      </c>
      <c r="C635" s="541">
        <f>C636</f>
        <v>4000</v>
      </c>
      <c r="D635" s="899">
        <f>D636</f>
        <v>0</v>
      </c>
      <c r="E635" s="899">
        <f t="shared" si="196"/>
        <v>4000</v>
      </c>
      <c r="F635" s="625">
        <f>F636</f>
        <v>0</v>
      </c>
      <c r="G635" s="625">
        <f>G636</f>
        <v>0</v>
      </c>
      <c r="H635" s="645">
        <f>F635/C635</f>
        <v>0</v>
      </c>
      <c r="I635" s="645" t="e">
        <f>G635/F635</f>
        <v>#DIV/0!</v>
      </c>
      <c r="J635" s="646">
        <f>G635/C635</f>
        <v>0</v>
      </c>
      <c r="K635" s="98"/>
      <c r="L635" s="98"/>
      <c r="M635" s="98"/>
      <c r="N635" s="98"/>
      <c r="O635" s="98"/>
      <c r="P635" s="98"/>
      <c r="Q635" s="98"/>
      <c r="R635" s="46"/>
    </row>
    <row r="636" spans="1:18" x14ac:dyDescent="0.2">
      <c r="A636" s="304">
        <v>367</v>
      </c>
      <c r="B636" s="448" t="s">
        <v>36</v>
      </c>
      <c r="C636" s="543">
        <v>4000</v>
      </c>
      <c r="D636" s="901"/>
      <c r="E636" s="901">
        <f t="shared" si="196"/>
        <v>4000</v>
      </c>
      <c r="F636" s="633"/>
      <c r="G636" s="633"/>
      <c r="H636" s="651"/>
      <c r="I636" s="651"/>
      <c r="J636" s="652"/>
      <c r="K636" s="98"/>
      <c r="L636" s="98"/>
      <c r="M636" s="98"/>
      <c r="N636" s="98"/>
      <c r="O636" s="98"/>
      <c r="P636" s="98"/>
      <c r="Q636" s="98"/>
      <c r="R636" s="46"/>
    </row>
    <row r="637" spans="1:18" x14ac:dyDescent="0.2">
      <c r="A637" s="376" t="s">
        <v>389</v>
      </c>
      <c r="B637" s="503" t="s">
        <v>115</v>
      </c>
      <c r="C637" s="576">
        <f>C638</f>
        <v>214000</v>
      </c>
      <c r="D637" s="933">
        <f>D638</f>
        <v>0</v>
      </c>
      <c r="E637" s="933">
        <f t="shared" ref="E637:E659" si="214">C637+D637</f>
        <v>214000</v>
      </c>
      <c r="F637" s="598">
        <f>F638</f>
        <v>180000</v>
      </c>
      <c r="G637" s="598">
        <f>G638</f>
        <v>180000</v>
      </c>
      <c r="H637" s="649">
        <f>F637/C637</f>
        <v>0.84112149532710279</v>
      </c>
      <c r="I637" s="649">
        <f>G637/F637</f>
        <v>1</v>
      </c>
      <c r="J637" s="650">
        <f>G637/C637</f>
        <v>0.84112149532710279</v>
      </c>
      <c r="K637" s="98"/>
      <c r="L637" s="98"/>
      <c r="M637" s="98"/>
      <c r="N637" s="98"/>
      <c r="O637" s="98"/>
      <c r="P637" s="98"/>
      <c r="Q637" s="98"/>
      <c r="R637" s="46"/>
    </row>
    <row r="638" spans="1:18" x14ac:dyDescent="0.2">
      <c r="A638" s="353" t="s">
        <v>386</v>
      </c>
      <c r="B638" s="504"/>
      <c r="C638" s="563">
        <f>C640</f>
        <v>214000</v>
      </c>
      <c r="D638" s="920">
        <f>D640</f>
        <v>0</v>
      </c>
      <c r="E638" s="920">
        <f t="shared" si="214"/>
        <v>214000</v>
      </c>
      <c r="F638" s="590">
        <f>F640</f>
        <v>180000</v>
      </c>
      <c r="G638" s="590">
        <f>G640</f>
        <v>180000</v>
      </c>
      <c r="H638" s="647">
        <f>F638/C638</f>
        <v>0.84112149532710279</v>
      </c>
      <c r="I638" s="647">
        <f>G638/F638</f>
        <v>1</v>
      </c>
      <c r="J638" s="648">
        <f>G638/C638</f>
        <v>0.84112149532710279</v>
      </c>
      <c r="K638" s="98"/>
      <c r="L638" s="98"/>
      <c r="M638" s="98"/>
      <c r="N638" s="98"/>
      <c r="O638" s="98"/>
      <c r="P638" s="98"/>
      <c r="Q638" s="98"/>
      <c r="R638" s="46"/>
    </row>
    <row r="639" spans="1:18" x14ac:dyDescent="0.2">
      <c r="A639" s="334" t="s">
        <v>387</v>
      </c>
      <c r="B639" s="236" t="s">
        <v>227</v>
      </c>
      <c r="C639" s="548"/>
      <c r="D639" s="906"/>
      <c r="E639" s="906">
        <f t="shared" si="214"/>
        <v>0</v>
      </c>
      <c r="F639" s="599"/>
      <c r="G639" s="592"/>
      <c r="H639" s="641"/>
      <c r="I639" s="641"/>
      <c r="J639" s="642"/>
      <c r="K639" s="98"/>
      <c r="L639" s="98"/>
      <c r="M639" s="98"/>
      <c r="N639" s="98"/>
      <c r="O639" s="98"/>
      <c r="P639" s="98"/>
      <c r="Q639" s="98"/>
      <c r="R639" s="46"/>
    </row>
    <row r="640" spans="1:18" x14ac:dyDescent="0.2">
      <c r="A640" s="377"/>
      <c r="B640" s="505" t="s">
        <v>228</v>
      </c>
      <c r="C640" s="539">
        <f>C643</f>
        <v>214000</v>
      </c>
      <c r="D640" s="897">
        <f>D643</f>
        <v>0</v>
      </c>
      <c r="E640" s="897">
        <f t="shared" si="214"/>
        <v>214000</v>
      </c>
      <c r="F640" s="592">
        <v>180000</v>
      </c>
      <c r="G640" s="592">
        <v>180000</v>
      </c>
      <c r="H640" s="641">
        <f>F640/C640</f>
        <v>0.84112149532710279</v>
      </c>
      <c r="I640" s="641">
        <f>G640/F640</f>
        <v>1</v>
      </c>
      <c r="J640" s="642">
        <f>G640/C640</f>
        <v>0.84112149532710279</v>
      </c>
      <c r="K640" s="98"/>
      <c r="L640" s="98"/>
      <c r="M640" s="98"/>
      <c r="N640" s="98"/>
      <c r="O640" s="98"/>
      <c r="P640" s="98"/>
      <c r="Q640" s="98"/>
      <c r="R640" s="46"/>
    </row>
    <row r="641" spans="1:18" x14ac:dyDescent="0.2">
      <c r="A641" s="378"/>
      <c r="B641" s="506" t="s">
        <v>319</v>
      </c>
      <c r="C641" s="577"/>
      <c r="D641" s="934"/>
      <c r="E641" s="934">
        <f t="shared" si="214"/>
        <v>0</v>
      </c>
      <c r="F641" s="591"/>
      <c r="G641" s="591"/>
      <c r="H641" s="594"/>
      <c r="I641" s="594"/>
      <c r="J641" s="595"/>
      <c r="K641" s="98"/>
      <c r="L641" s="98"/>
      <c r="M641" s="98"/>
      <c r="N641" s="98"/>
      <c r="O641" s="98"/>
      <c r="P641" s="98"/>
      <c r="Q641" s="98"/>
      <c r="R641" s="46"/>
    </row>
    <row r="642" spans="1:18" x14ac:dyDescent="0.2">
      <c r="A642" s="379" t="s">
        <v>108</v>
      </c>
      <c r="B642" s="502" t="s">
        <v>130</v>
      </c>
      <c r="C642" s="557"/>
      <c r="D642" s="915"/>
      <c r="E642" s="915">
        <f t="shared" si="214"/>
        <v>0</v>
      </c>
      <c r="F642" s="606"/>
      <c r="G642" s="606"/>
      <c r="H642" s="607"/>
      <c r="I642" s="607"/>
      <c r="J642" s="608"/>
      <c r="K642" s="98"/>
      <c r="L642" s="98"/>
      <c r="M642" s="98"/>
      <c r="N642" s="98"/>
      <c r="O642" s="98"/>
      <c r="P642" s="98"/>
      <c r="Q642" s="98"/>
      <c r="R642" s="46"/>
    </row>
    <row r="643" spans="1:18" x14ac:dyDescent="0.2">
      <c r="A643" s="380">
        <v>3</v>
      </c>
      <c r="B643" s="424" t="s">
        <v>68</v>
      </c>
      <c r="C643" s="558">
        <f>C644+C649+C654+C656+C658</f>
        <v>214000</v>
      </c>
      <c r="D643" s="916">
        <f>D644+D649+D654+D656+D658</f>
        <v>0</v>
      </c>
      <c r="E643" s="916">
        <f t="shared" si="214"/>
        <v>214000</v>
      </c>
      <c r="F643" s="624">
        <f>F644+F649+F654+F656+F658</f>
        <v>0</v>
      </c>
      <c r="G643" s="624">
        <f>G644+G649+G654+G656+G658</f>
        <v>0</v>
      </c>
      <c r="H643" s="643">
        <f>F643/C643</f>
        <v>0</v>
      </c>
      <c r="I643" s="643" t="e">
        <f>G643/F643</f>
        <v>#DIV/0!</v>
      </c>
      <c r="J643" s="644">
        <f>G643/C643</f>
        <v>0</v>
      </c>
      <c r="K643" s="98"/>
      <c r="L643" s="98"/>
      <c r="M643" s="98"/>
      <c r="N643" s="98"/>
      <c r="O643" s="98"/>
      <c r="P643" s="98"/>
      <c r="Q643" s="98"/>
      <c r="R643" s="46"/>
    </row>
    <row r="644" spans="1:18" x14ac:dyDescent="0.2">
      <c r="A644" s="306">
        <v>36</v>
      </c>
      <c r="B644" s="474" t="s">
        <v>26</v>
      </c>
      <c r="C644" s="541">
        <f>C645+C646+C647+C648</f>
        <v>115000</v>
      </c>
      <c r="D644" s="899">
        <f>D645+D646+D647+D648</f>
        <v>0</v>
      </c>
      <c r="E644" s="899">
        <f t="shared" si="214"/>
        <v>115000</v>
      </c>
      <c r="F644" s="625">
        <f>F645+F646+F647+F648</f>
        <v>0</v>
      </c>
      <c r="G644" s="625">
        <f>G645+G646+G647+G648</f>
        <v>0</v>
      </c>
      <c r="H644" s="645">
        <f>F644/C644</f>
        <v>0</v>
      </c>
      <c r="I644" s="645" t="e">
        <f>G644/F644</f>
        <v>#DIV/0!</v>
      </c>
      <c r="J644" s="646">
        <f>G644/C644</f>
        <v>0</v>
      </c>
      <c r="K644" s="98"/>
      <c r="L644" s="98"/>
      <c r="M644" s="98"/>
      <c r="N644" s="98"/>
      <c r="O644" s="98"/>
      <c r="P644" s="98"/>
      <c r="Q644" s="98"/>
      <c r="R644" s="46"/>
    </row>
    <row r="645" spans="1:18" x14ac:dyDescent="0.2">
      <c r="A645" s="304">
        <v>367</v>
      </c>
      <c r="B645" s="486" t="s">
        <v>73</v>
      </c>
      <c r="C645" s="514">
        <v>90000</v>
      </c>
      <c r="D645" s="742"/>
      <c r="E645" s="742">
        <f t="shared" si="214"/>
        <v>90000</v>
      </c>
      <c r="F645" s="606"/>
      <c r="G645" s="606"/>
      <c r="H645" s="651"/>
      <c r="I645" s="651"/>
      <c r="J645" s="652"/>
      <c r="K645" s="98"/>
      <c r="L645" s="98"/>
      <c r="M645" s="98"/>
      <c r="N645" s="98"/>
      <c r="O645" s="98"/>
      <c r="P645" s="98"/>
      <c r="Q645" s="98"/>
      <c r="R645" s="46"/>
    </row>
    <row r="646" spans="1:18" x14ac:dyDescent="0.2">
      <c r="A646" s="304">
        <v>367</v>
      </c>
      <c r="B646" s="448" t="s">
        <v>28</v>
      </c>
      <c r="C646" s="514">
        <v>3500</v>
      </c>
      <c r="D646" s="742"/>
      <c r="E646" s="742">
        <f t="shared" si="214"/>
        <v>3500</v>
      </c>
      <c r="F646" s="606"/>
      <c r="G646" s="606"/>
      <c r="H646" s="651"/>
      <c r="I646" s="651"/>
      <c r="J646" s="652"/>
      <c r="K646" s="98"/>
      <c r="L646" s="98"/>
      <c r="M646" s="98"/>
      <c r="N646" s="98"/>
      <c r="O646" s="98"/>
      <c r="P646" s="98"/>
      <c r="Q646" s="98"/>
      <c r="R646" s="46"/>
    </row>
    <row r="647" spans="1:18" x14ac:dyDescent="0.2">
      <c r="A647" s="304">
        <v>367</v>
      </c>
      <c r="B647" s="448" t="s">
        <v>122</v>
      </c>
      <c r="C647" s="514">
        <v>15000</v>
      </c>
      <c r="D647" s="742"/>
      <c r="E647" s="742">
        <f t="shared" si="214"/>
        <v>15000</v>
      </c>
      <c r="F647" s="606"/>
      <c r="G647" s="606"/>
      <c r="H647" s="651"/>
      <c r="I647" s="651"/>
      <c r="J647" s="652"/>
      <c r="K647" s="98"/>
      <c r="L647" s="98"/>
      <c r="M647" s="98"/>
      <c r="N647" s="98"/>
      <c r="O647" s="98"/>
      <c r="P647" s="98"/>
      <c r="Q647" s="98"/>
      <c r="R647" s="46"/>
    </row>
    <row r="648" spans="1:18" x14ac:dyDescent="0.2">
      <c r="A648" s="746">
        <v>367</v>
      </c>
      <c r="B648" s="448" t="s">
        <v>439</v>
      </c>
      <c r="C648" s="742">
        <v>6500</v>
      </c>
      <c r="D648" s="742"/>
      <c r="E648" s="742">
        <f t="shared" si="214"/>
        <v>6500</v>
      </c>
      <c r="F648" s="740"/>
      <c r="G648" s="740"/>
      <c r="H648" s="747"/>
      <c r="I648" s="747"/>
      <c r="J648" s="748"/>
      <c r="K648" s="98"/>
      <c r="L648" s="98"/>
      <c r="M648" s="98"/>
      <c r="N648" s="98"/>
      <c r="O648" s="98"/>
      <c r="P648" s="98"/>
      <c r="Q648" s="98"/>
      <c r="R648" s="46"/>
    </row>
    <row r="649" spans="1:18" x14ac:dyDescent="0.2">
      <c r="A649" s="306">
        <v>36</v>
      </c>
      <c r="B649" s="444" t="s">
        <v>30</v>
      </c>
      <c r="C649" s="541">
        <f>C650+C651+C652+C653</f>
        <v>77000</v>
      </c>
      <c r="D649" s="899">
        <f>D650+D651+D652+D653</f>
        <v>0</v>
      </c>
      <c r="E649" s="899">
        <f t="shared" si="214"/>
        <v>77000</v>
      </c>
      <c r="F649" s="625">
        <f>F650+F651+F652+F653</f>
        <v>0</v>
      </c>
      <c r="G649" s="625">
        <f>G650+G651+G652+G653</f>
        <v>0</v>
      </c>
      <c r="H649" s="645">
        <f>F649/C649</f>
        <v>0</v>
      </c>
      <c r="I649" s="645" t="e">
        <f>G649/F649</f>
        <v>#DIV/0!</v>
      </c>
      <c r="J649" s="646">
        <f>G649/C649</f>
        <v>0</v>
      </c>
      <c r="K649" s="98"/>
      <c r="L649" s="98"/>
      <c r="M649" s="98"/>
      <c r="N649" s="98"/>
      <c r="O649" s="98"/>
      <c r="P649" s="98"/>
      <c r="Q649" s="98"/>
      <c r="R649" s="46"/>
    </row>
    <row r="650" spans="1:18" x14ac:dyDescent="0.2">
      <c r="A650" s="304">
        <v>367</v>
      </c>
      <c r="B650" s="448" t="s">
        <v>31</v>
      </c>
      <c r="C650" s="543">
        <v>2000</v>
      </c>
      <c r="D650" s="901"/>
      <c r="E650" s="901">
        <f t="shared" si="214"/>
        <v>2000</v>
      </c>
      <c r="F650" s="606"/>
      <c r="G650" s="606"/>
      <c r="H650" s="651"/>
      <c r="I650" s="651"/>
      <c r="J650" s="652"/>
      <c r="K650" s="98"/>
      <c r="L650" s="98"/>
      <c r="M650" s="98"/>
      <c r="N650" s="98"/>
      <c r="O650" s="98"/>
      <c r="P650" s="98"/>
      <c r="Q650" s="98"/>
      <c r="R650" s="46"/>
    </row>
    <row r="651" spans="1:18" x14ac:dyDescent="0.2">
      <c r="A651" s="304">
        <v>367</v>
      </c>
      <c r="B651" s="448" t="s">
        <v>32</v>
      </c>
      <c r="C651" s="543">
        <v>30000</v>
      </c>
      <c r="D651" s="901"/>
      <c r="E651" s="901">
        <f t="shared" si="214"/>
        <v>30000</v>
      </c>
      <c r="F651" s="606"/>
      <c r="G651" s="606"/>
      <c r="H651" s="651"/>
      <c r="I651" s="651"/>
      <c r="J651" s="652"/>
      <c r="K651" s="98"/>
      <c r="L651" s="98"/>
      <c r="M651" s="98"/>
      <c r="N651" s="98"/>
      <c r="O651" s="98"/>
      <c r="P651" s="98"/>
      <c r="Q651" s="98"/>
      <c r="R651" s="46"/>
    </row>
    <row r="652" spans="1:18" x14ac:dyDescent="0.2">
      <c r="A652" s="304">
        <v>367</v>
      </c>
      <c r="B652" s="448" t="s">
        <v>33</v>
      </c>
      <c r="C652" s="543">
        <v>15000</v>
      </c>
      <c r="D652" s="901"/>
      <c r="E652" s="901">
        <f t="shared" si="214"/>
        <v>15000</v>
      </c>
      <c r="F652" s="606"/>
      <c r="G652" s="606"/>
      <c r="H652" s="651"/>
      <c r="I652" s="651"/>
      <c r="J652" s="652"/>
      <c r="K652" s="98"/>
      <c r="L652" s="98"/>
      <c r="M652" s="98"/>
      <c r="N652" s="98"/>
      <c r="O652" s="98"/>
      <c r="P652" s="98"/>
      <c r="Q652" s="98"/>
      <c r="R652" s="46"/>
    </row>
    <row r="653" spans="1:18" x14ac:dyDescent="0.2">
      <c r="A653" s="304">
        <v>367</v>
      </c>
      <c r="B653" s="448" t="s">
        <v>34</v>
      </c>
      <c r="C653" s="543">
        <v>30000</v>
      </c>
      <c r="D653" s="901"/>
      <c r="E653" s="901">
        <f t="shared" si="214"/>
        <v>30000</v>
      </c>
      <c r="F653" s="606"/>
      <c r="G653" s="606"/>
      <c r="H653" s="651"/>
      <c r="I653" s="651"/>
      <c r="J653" s="652"/>
      <c r="K653" s="98"/>
      <c r="L653" s="98"/>
      <c r="M653" s="98"/>
      <c r="N653" s="98"/>
      <c r="O653" s="98"/>
      <c r="P653" s="98"/>
      <c r="Q653" s="98"/>
      <c r="R653" s="46"/>
    </row>
    <row r="654" spans="1:18" x14ac:dyDescent="0.2">
      <c r="A654" s="306">
        <v>36</v>
      </c>
      <c r="B654" s="444" t="s">
        <v>35</v>
      </c>
      <c r="C654" s="541">
        <f>C655</f>
        <v>2000</v>
      </c>
      <c r="D654" s="899">
        <f>D655</f>
        <v>0</v>
      </c>
      <c r="E654" s="899">
        <f t="shared" si="214"/>
        <v>2000</v>
      </c>
      <c r="F654" s="625">
        <f>F655</f>
        <v>0</v>
      </c>
      <c r="G654" s="625">
        <f>G655</f>
        <v>0</v>
      </c>
      <c r="H654" s="645">
        <f>F654/C654</f>
        <v>0</v>
      </c>
      <c r="I654" s="645" t="e">
        <f>G654/F654</f>
        <v>#DIV/0!</v>
      </c>
      <c r="J654" s="646">
        <f>G654/C654</f>
        <v>0</v>
      </c>
      <c r="K654" s="98"/>
      <c r="L654" s="98"/>
      <c r="M654" s="98"/>
      <c r="N654" s="98"/>
      <c r="O654" s="98"/>
      <c r="P654" s="98"/>
      <c r="Q654" s="98"/>
      <c r="R654" s="46"/>
    </row>
    <row r="655" spans="1:18" x14ac:dyDescent="0.2">
      <c r="A655" s="304">
        <v>367</v>
      </c>
      <c r="B655" s="448" t="s">
        <v>36</v>
      </c>
      <c r="C655" s="543">
        <v>2000</v>
      </c>
      <c r="D655" s="901"/>
      <c r="E655" s="901">
        <f t="shared" si="214"/>
        <v>2000</v>
      </c>
      <c r="F655" s="633"/>
      <c r="G655" s="633"/>
      <c r="H655" s="651"/>
      <c r="I655" s="651"/>
      <c r="J655" s="652"/>
      <c r="K655" s="98"/>
      <c r="L655" s="98"/>
      <c r="M655" s="98"/>
      <c r="N655" s="98"/>
      <c r="O655" s="98"/>
      <c r="P655" s="98"/>
      <c r="Q655" s="98"/>
      <c r="R655" s="46"/>
    </row>
    <row r="656" spans="1:18" x14ac:dyDescent="0.2">
      <c r="A656" s="306">
        <v>36</v>
      </c>
      <c r="B656" s="444" t="s">
        <v>358</v>
      </c>
      <c r="C656" s="541">
        <f>C657</f>
        <v>5000</v>
      </c>
      <c r="D656" s="899">
        <f>D657</f>
        <v>0</v>
      </c>
      <c r="E656" s="899">
        <f t="shared" si="214"/>
        <v>5000</v>
      </c>
      <c r="F656" s="625">
        <f>F657</f>
        <v>0</v>
      </c>
      <c r="G656" s="625">
        <f>G657</f>
        <v>0</v>
      </c>
      <c r="H656" s="645">
        <f>F656/C656</f>
        <v>0</v>
      </c>
      <c r="I656" s="645" t="e">
        <f>G656/F656</f>
        <v>#DIV/0!</v>
      </c>
      <c r="J656" s="646">
        <f>G656/C656</f>
        <v>0</v>
      </c>
      <c r="K656" s="98"/>
      <c r="L656" s="98"/>
      <c r="M656" s="98"/>
      <c r="N656" s="98"/>
      <c r="O656" s="98"/>
      <c r="P656" s="98"/>
      <c r="Q656" s="98"/>
      <c r="R656" s="46"/>
    </row>
    <row r="657" spans="1:18" x14ac:dyDescent="0.2">
      <c r="A657" s="304">
        <v>367</v>
      </c>
      <c r="B657" s="448" t="s">
        <v>359</v>
      </c>
      <c r="C657" s="543">
        <v>5000</v>
      </c>
      <c r="D657" s="901"/>
      <c r="E657" s="901">
        <f t="shared" si="214"/>
        <v>5000</v>
      </c>
      <c r="F657" s="633"/>
      <c r="G657" s="633"/>
      <c r="H657" s="651"/>
      <c r="I657" s="651"/>
      <c r="J657" s="652"/>
      <c r="K657" s="98"/>
      <c r="L657" s="98"/>
      <c r="M657" s="98"/>
      <c r="N657" s="98"/>
      <c r="O657" s="98"/>
      <c r="P657" s="98"/>
      <c r="Q657" s="98"/>
      <c r="R657" s="46"/>
    </row>
    <row r="658" spans="1:18" x14ac:dyDescent="0.2">
      <c r="A658" s="306">
        <v>36</v>
      </c>
      <c r="B658" s="444" t="s">
        <v>87</v>
      </c>
      <c r="C658" s="541">
        <f>C659</f>
        <v>15000</v>
      </c>
      <c r="D658" s="899"/>
      <c r="E658" s="899">
        <f t="shared" si="214"/>
        <v>15000</v>
      </c>
      <c r="F658" s="625">
        <f>F659</f>
        <v>0</v>
      </c>
      <c r="G658" s="625">
        <f>G659</f>
        <v>0</v>
      </c>
      <c r="H658" s="645">
        <f>F658/C658</f>
        <v>0</v>
      </c>
      <c r="I658" s="645" t="e">
        <f>G658/F658</f>
        <v>#DIV/0!</v>
      </c>
      <c r="J658" s="646">
        <f>G658/C658</f>
        <v>0</v>
      </c>
      <c r="K658" s="98"/>
      <c r="L658" s="98"/>
      <c r="M658" s="98"/>
      <c r="N658" s="98"/>
      <c r="O658" s="98"/>
      <c r="P658" s="98"/>
      <c r="Q658" s="98"/>
      <c r="R658" s="46"/>
    </row>
    <row r="659" spans="1:18" ht="13.5" thickBot="1" x14ac:dyDescent="0.25">
      <c r="A659" s="381">
        <v>367</v>
      </c>
      <c r="B659" s="507" t="s">
        <v>74</v>
      </c>
      <c r="C659" s="585">
        <v>15000</v>
      </c>
      <c r="D659" s="935"/>
      <c r="E659" s="935">
        <f t="shared" si="214"/>
        <v>15000</v>
      </c>
      <c r="F659" s="634"/>
      <c r="G659" s="634"/>
      <c r="H659" s="653"/>
      <c r="I659" s="653"/>
      <c r="J659" s="654"/>
      <c r="K659" s="98"/>
      <c r="L659" s="98"/>
      <c r="M659" s="98"/>
      <c r="N659" s="98"/>
      <c r="O659" s="98"/>
      <c r="P659" s="98"/>
      <c r="Q659" s="98"/>
      <c r="R659" s="46"/>
    </row>
    <row r="660" spans="1:18" x14ac:dyDescent="0.2">
      <c r="F660" s="95"/>
      <c r="G660" s="95"/>
      <c r="H660" s="95"/>
      <c r="I660" s="95"/>
      <c r="J660" s="95"/>
      <c r="K660" s="98"/>
      <c r="L660" s="98"/>
      <c r="M660" s="98"/>
      <c r="N660" s="98"/>
      <c r="O660" s="98"/>
      <c r="P660" s="98"/>
      <c r="Q660" s="98"/>
      <c r="R660" s="46"/>
    </row>
    <row r="661" spans="1:18" x14ac:dyDescent="0.2">
      <c r="B661" s="27"/>
      <c r="C661" s="27"/>
      <c r="D661" s="27"/>
      <c r="E661" s="27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46"/>
    </row>
    <row r="662" spans="1:18" x14ac:dyDescent="0.2">
      <c r="B662" s="27"/>
      <c r="C662" s="27"/>
      <c r="D662" s="27"/>
      <c r="E662" s="27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46"/>
    </row>
    <row r="663" spans="1:18" x14ac:dyDescent="0.2">
      <c r="B663" s="27"/>
      <c r="C663" s="27"/>
      <c r="D663" s="27"/>
      <c r="E663" s="27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46"/>
    </row>
    <row r="664" spans="1:18" x14ac:dyDescent="0.2">
      <c r="B664" s="27"/>
      <c r="C664" s="27"/>
      <c r="D664" s="27"/>
      <c r="E664" s="27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46"/>
    </row>
    <row r="665" spans="1:18" x14ac:dyDescent="0.2">
      <c r="B665" s="27"/>
      <c r="C665" s="27"/>
      <c r="D665" s="27"/>
      <c r="E665" s="27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46"/>
    </row>
    <row r="666" spans="1:18" x14ac:dyDescent="0.2">
      <c r="B666" s="27"/>
      <c r="C666" s="27"/>
      <c r="D666" s="27"/>
      <c r="E666" s="27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46"/>
    </row>
    <row r="667" spans="1:18" x14ac:dyDescent="0.2">
      <c r="B667" s="27"/>
      <c r="C667" s="27"/>
      <c r="D667" s="27"/>
      <c r="E667" s="27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46"/>
    </row>
    <row r="668" spans="1:18" x14ac:dyDescent="0.2">
      <c r="B668" s="27"/>
      <c r="C668" s="27"/>
      <c r="D668" s="27"/>
      <c r="E668" s="27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46"/>
    </row>
    <row r="669" spans="1:18" x14ac:dyDescent="0.2">
      <c r="B669" s="27"/>
      <c r="C669" s="27"/>
      <c r="D669" s="27"/>
      <c r="E669" s="27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46"/>
    </row>
    <row r="670" spans="1:18" x14ac:dyDescent="0.2">
      <c r="B670" s="27"/>
      <c r="C670" s="27"/>
      <c r="D670" s="27"/>
      <c r="E670" s="27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46"/>
    </row>
    <row r="671" spans="1:18" x14ac:dyDescent="0.2">
      <c r="B671" s="27"/>
      <c r="C671" s="27"/>
      <c r="D671" s="27"/>
      <c r="E671" s="27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46"/>
    </row>
    <row r="672" spans="1:18" x14ac:dyDescent="0.2">
      <c r="B672" s="27"/>
      <c r="C672" s="27"/>
      <c r="D672" s="27"/>
      <c r="E672" s="27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46"/>
    </row>
    <row r="673" spans="2:18" x14ac:dyDescent="0.2">
      <c r="B673" s="27"/>
      <c r="C673" s="27"/>
      <c r="D673" s="27"/>
      <c r="E673" s="27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46"/>
    </row>
    <row r="674" spans="2:18" x14ac:dyDescent="0.2">
      <c r="B674" s="27"/>
      <c r="C674" s="27"/>
      <c r="D674" s="27"/>
      <c r="E674" s="27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46"/>
    </row>
    <row r="675" spans="2:18" x14ac:dyDescent="0.2">
      <c r="B675" s="27"/>
      <c r="C675" s="27"/>
      <c r="D675" s="27"/>
      <c r="E675" s="27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46"/>
    </row>
    <row r="676" spans="2:18" x14ac:dyDescent="0.2">
      <c r="B676" s="27"/>
      <c r="C676" s="27"/>
      <c r="D676" s="27"/>
      <c r="E676" s="27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46"/>
    </row>
    <row r="677" spans="2:18" x14ac:dyDescent="0.2">
      <c r="B677" s="27"/>
      <c r="C677" s="27"/>
      <c r="D677" s="27"/>
      <c r="E677" s="27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46"/>
    </row>
    <row r="678" spans="2:18" x14ac:dyDescent="0.2">
      <c r="B678" s="27"/>
      <c r="C678" s="27"/>
      <c r="D678" s="27"/>
      <c r="E678" s="27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46"/>
    </row>
    <row r="679" spans="2:18" x14ac:dyDescent="0.2">
      <c r="B679" s="27"/>
      <c r="C679" s="27"/>
      <c r="D679" s="27"/>
      <c r="E679" s="27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46"/>
    </row>
    <row r="680" spans="2:18" x14ac:dyDescent="0.2">
      <c r="B680" s="27"/>
      <c r="C680" s="27"/>
      <c r="D680" s="27"/>
      <c r="E680" s="27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46"/>
    </row>
    <row r="681" spans="2:18" x14ac:dyDescent="0.2">
      <c r="B681" s="27"/>
      <c r="C681" s="27"/>
      <c r="D681" s="27"/>
      <c r="E681" s="27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46"/>
    </row>
    <row r="682" spans="2:18" x14ac:dyDescent="0.2">
      <c r="B682" s="27"/>
      <c r="C682" s="27"/>
      <c r="D682" s="27"/>
      <c r="E682" s="27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46"/>
    </row>
    <row r="683" spans="2:18" x14ac:dyDescent="0.2">
      <c r="B683" s="27"/>
      <c r="C683" s="27"/>
      <c r="D683" s="27"/>
      <c r="E683" s="27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46"/>
    </row>
    <row r="684" spans="2:18" x14ac:dyDescent="0.2">
      <c r="B684" s="27"/>
      <c r="C684" s="27"/>
      <c r="D684" s="27"/>
      <c r="E684" s="27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46"/>
    </row>
    <row r="685" spans="2:18" x14ac:dyDescent="0.2">
      <c r="B685" s="27"/>
      <c r="C685" s="27"/>
      <c r="D685" s="27"/>
      <c r="E685" s="27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46"/>
    </row>
    <row r="686" spans="2:18" x14ac:dyDescent="0.2">
      <c r="B686" s="27"/>
      <c r="C686" s="27"/>
      <c r="D686" s="27"/>
      <c r="E686" s="27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46"/>
    </row>
    <row r="687" spans="2:18" x14ac:dyDescent="0.2">
      <c r="B687" s="27"/>
      <c r="C687" s="27"/>
      <c r="D687" s="27"/>
      <c r="E687" s="27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46"/>
    </row>
    <row r="688" spans="2:18" x14ac:dyDescent="0.2">
      <c r="B688" s="27"/>
      <c r="C688" s="27"/>
      <c r="D688" s="27"/>
      <c r="E688" s="27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46"/>
    </row>
    <row r="689" spans="2:18" x14ac:dyDescent="0.2">
      <c r="B689" s="27"/>
      <c r="C689" s="27"/>
      <c r="D689" s="27"/>
      <c r="E689" s="27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46"/>
    </row>
    <row r="690" spans="2:18" x14ac:dyDescent="0.2">
      <c r="B690" s="27"/>
      <c r="C690" s="27"/>
      <c r="D690" s="27"/>
      <c r="E690" s="27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46"/>
    </row>
    <row r="691" spans="2:18" x14ac:dyDescent="0.2">
      <c r="B691" s="27"/>
      <c r="C691" s="27"/>
      <c r="D691" s="27"/>
      <c r="E691" s="27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46"/>
    </row>
    <row r="692" spans="2:18" x14ac:dyDescent="0.2">
      <c r="B692" s="27"/>
      <c r="C692" s="27"/>
      <c r="D692" s="27"/>
      <c r="E692" s="27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46"/>
    </row>
    <row r="693" spans="2:18" x14ac:dyDescent="0.2">
      <c r="B693" s="27"/>
      <c r="C693" s="27"/>
      <c r="D693" s="27"/>
      <c r="E693" s="27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46"/>
    </row>
    <row r="694" spans="2:18" x14ac:dyDescent="0.2">
      <c r="B694" s="27"/>
      <c r="C694" s="27"/>
      <c r="D694" s="27"/>
      <c r="E694" s="27"/>
      <c r="F694" s="46"/>
      <c r="G694" s="46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46"/>
    </row>
    <row r="695" spans="2:18" x14ac:dyDescent="0.2">
      <c r="B695" s="27"/>
      <c r="C695" s="27"/>
      <c r="D695" s="27"/>
      <c r="E695" s="27"/>
      <c r="F695" s="46"/>
      <c r="G695" s="46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46"/>
    </row>
    <row r="696" spans="2:18" x14ac:dyDescent="0.2">
      <c r="B696" s="27"/>
      <c r="C696" s="27"/>
      <c r="D696" s="27"/>
      <c r="E696" s="27"/>
      <c r="F696" s="46"/>
      <c r="G696" s="46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46"/>
    </row>
    <row r="697" spans="2:18" x14ac:dyDescent="0.2">
      <c r="B697" s="27"/>
      <c r="C697" s="27"/>
      <c r="D697" s="27"/>
      <c r="E697" s="27"/>
      <c r="F697" s="46"/>
      <c r="G697" s="46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46"/>
    </row>
    <row r="698" spans="2:18" x14ac:dyDescent="0.2">
      <c r="B698" s="27"/>
      <c r="C698" s="27"/>
      <c r="D698" s="27"/>
      <c r="E698" s="27"/>
      <c r="F698" s="46"/>
      <c r="G698" s="46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46"/>
    </row>
    <row r="699" spans="2:18" x14ac:dyDescent="0.2">
      <c r="B699" s="27"/>
      <c r="C699" s="27"/>
      <c r="D699" s="27"/>
      <c r="E699" s="27"/>
      <c r="F699" s="46"/>
      <c r="G699" s="46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46"/>
    </row>
    <row r="700" spans="2:18" x14ac:dyDescent="0.2">
      <c r="B700" s="27"/>
      <c r="C700" s="27"/>
      <c r="D700" s="27"/>
      <c r="E700" s="27"/>
      <c r="F700" s="46"/>
      <c r="G700" s="46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46"/>
    </row>
    <row r="701" spans="2:18" x14ac:dyDescent="0.2">
      <c r="B701" s="27"/>
      <c r="C701" s="27"/>
      <c r="D701" s="27"/>
      <c r="E701" s="27"/>
      <c r="F701" s="46"/>
      <c r="G701" s="46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46"/>
    </row>
    <row r="702" spans="2:18" x14ac:dyDescent="0.2">
      <c r="B702" s="27"/>
      <c r="C702" s="27"/>
      <c r="D702" s="27"/>
      <c r="E702" s="27"/>
      <c r="F702" s="46"/>
      <c r="G702" s="46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46"/>
    </row>
    <row r="703" spans="2:18" x14ac:dyDescent="0.2">
      <c r="B703" s="27"/>
      <c r="C703" s="27"/>
      <c r="D703" s="27"/>
      <c r="E703" s="27"/>
      <c r="F703" s="46"/>
      <c r="G703" s="46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46"/>
    </row>
    <row r="704" spans="2:18" x14ac:dyDescent="0.2">
      <c r="B704" s="27"/>
      <c r="C704" s="27"/>
      <c r="D704" s="27"/>
      <c r="E704" s="27"/>
      <c r="F704" s="46"/>
      <c r="G704" s="46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46"/>
    </row>
    <row r="705" spans="2:18" x14ac:dyDescent="0.2">
      <c r="B705" s="27"/>
      <c r="C705" s="27"/>
      <c r="D705" s="27"/>
      <c r="E705" s="27"/>
      <c r="F705" s="46"/>
      <c r="G705" s="46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46"/>
    </row>
    <row r="706" spans="2:18" x14ac:dyDescent="0.2">
      <c r="B706" s="27"/>
      <c r="C706" s="27"/>
      <c r="D706" s="27"/>
      <c r="E706" s="27"/>
      <c r="F706" s="46"/>
      <c r="G706" s="46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46"/>
    </row>
    <row r="707" spans="2:18" x14ac:dyDescent="0.2">
      <c r="B707" s="27"/>
      <c r="C707" s="27"/>
      <c r="D707" s="27"/>
      <c r="E707" s="27"/>
      <c r="F707" s="46"/>
      <c r="G707" s="46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46"/>
    </row>
    <row r="708" spans="2:18" x14ac:dyDescent="0.2">
      <c r="B708" s="27"/>
      <c r="C708" s="27"/>
      <c r="D708" s="27"/>
      <c r="E708" s="27"/>
      <c r="F708" s="46"/>
      <c r="G708" s="46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46"/>
    </row>
    <row r="709" spans="2:18" x14ac:dyDescent="0.2">
      <c r="B709" s="27"/>
      <c r="C709" s="27"/>
      <c r="D709" s="27"/>
      <c r="E709" s="27"/>
      <c r="F709" s="46"/>
      <c r="G709" s="46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46"/>
    </row>
    <row r="710" spans="2:18" x14ac:dyDescent="0.2">
      <c r="B710" s="27"/>
      <c r="C710" s="27"/>
      <c r="D710" s="27"/>
      <c r="E710" s="27"/>
      <c r="F710" s="46"/>
      <c r="G710" s="46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46"/>
    </row>
    <row r="711" spans="2:18" x14ac:dyDescent="0.2">
      <c r="B711" s="27"/>
      <c r="C711" s="27"/>
      <c r="D711" s="27"/>
      <c r="E711" s="27"/>
      <c r="F711" s="46"/>
      <c r="G711" s="46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46"/>
    </row>
    <row r="712" spans="2:18" x14ac:dyDescent="0.2">
      <c r="B712" s="27"/>
      <c r="C712" s="27"/>
      <c r="D712" s="27"/>
      <c r="E712" s="27"/>
      <c r="F712" s="46"/>
      <c r="G712" s="46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46"/>
    </row>
    <row r="713" spans="2:18" x14ac:dyDescent="0.2">
      <c r="B713" s="27"/>
      <c r="C713" s="27"/>
      <c r="D713" s="27"/>
      <c r="E713" s="27"/>
      <c r="F713" s="46"/>
      <c r="G713" s="46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46"/>
    </row>
    <row r="714" spans="2:18" x14ac:dyDescent="0.2">
      <c r="B714" s="27"/>
      <c r="C714" s="27"/>
      <c r="D714" s="27"/>
      <c r="E714" s="27"/>
      <c r="F714" s="46"/>
      <c r="G714" s="46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46"/>
    </row>
    <row r="715" spans="2:18" x14ac:dyDescent="0.2">
      <c r="B715" s="27"/>
      <c r="C715" s="27"/>
      <c r="D715" s="27"/>
      <c r="E715" s="27"/>
      <c r="F715" s="46"/>
      <c r="G715" s="46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46"/>
    </row>
    <row r="716" spans="2:18" x14ac:dyDescent="0.2">
      <c r="B716" s="27"/>
      <c r="C716" s="27"/>
      <c r="D716" s="27"/>
      <c r="E716" s="27"/>
      <c r="F716" s="46"/>
      <c r="G716" s="46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46"/>
    </row>
    <row r="717" spans="2:18" x14ac:dyDescent="0.2">
      <c r="B717" s="27"/>
      <c r="C717" s="27"/>
      <c r="D717" s="27"/>
      <c r="E717" s="27"/>
      <c r="F717" s="46"/>
      <c r="G717" s="46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46"/>
    </row>
    <row r="718" spans="2:18" x14ac:dyDescent="0.2">
      <c r="B718" s="27"/>
      <c r="C718" s="27"/>
      <c r="D718" s="27"/>
      <c r="E718" s="27"/>
      <c r="F718" s="46"/>
      <c r="G718" s="46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46"/>
    </row>
    <row r="719" spans="2:18" x14ac:dyDescent="0.2">
      <c r="B719" s="27"/>
      <c r="C719" s="27"/>
      <c r="D719" s="27"/>
      <c r="E719" s="27"/>
      <c r="F719" s="46"/>
      <c r="G719" s="46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46"/>
    </row>
    <row r="720" spans="2:18" x14ac:dyDescent="0.2">
      <c r="B720" s="27"/>
      <c r="C720" s="27"/>
      <c r="D720" s="27"/>
      <c r="E720" s="27"/>
      <c r="F720" s="46"/>
      <c r="G720" s="46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46"/>
    </row>
    <row r="721" spans="2:18" x14ac:dyDescent="0.2">
      <c r="B721" s="27"/>
      <c r="C721" s="27"/>
      <c r="D721" s="27"/>
      <c r="E721" s="27"/>
      <c r="F721" s="46"/>
      <c r="G721" s="46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46"/>
    </row>
    <row r="722" spans="2:18" x14ac:dyDescent="0.2">
      <c r="B722" s="27"/>
      <c r="C722" s="27"/>
      <c r="D722" s="27"/>
      <c r="E722" s="27"/>
      <c r="F722" s="46"/>
      <c r="G722" s="46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46"/>
    </row>
    <row r="723" spans="2:18" x14ac:dyDescent="0.2">
      <c r="B723" s="27"/>
      <c r="C723" s="27"/>
      <c r="D723" s="27"/>
      <c r="E723" s="27"/>
      <c r="F723" s="46"/>
      <c r="G723" s="46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46"/>
    </row>
    <row r="724" spans="2:18" x14ac:dyDescent="0.2">
      <c r="B724" s="27"/>
      <c r="C724" s="27"/>
      <c r="D724" s="27"/>
      <c r="E724" s="27"/>
      <c r="F724" s="46"/>
      <c r="G724" s="46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46"/>
    </row>
    <row r="725" spans="2:18" x14ac:dyDescent="0.2">
      <c r="B725" s="27"/>
      <c r="C725" s="27"/>
      <c r="D725" s="27"/>
      <c r="E725" s="27"/>
      <c r="F725" s="46"/>
      <c r="G725" s="46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46"/>
    </row>
    <row r="726" spans="2:18" x14ac:dyDescent="0.2">
      <c r="B726" s="27"/>
      <c r="C726" s="27"/>
      <c r="D726" s="27"/>
      <c r="E726" s="27"/>
      <c r="F726" s="46"/>
      <c r="G726" s="46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46"/>
    </row>
    <row r="727" spans="2:18" x14ac:dyDescent="0.2">
      <c r="B727" s="27"/>
      <c r="C727" s="27"/>
      <c r="D727" s="27"/>
      <c r="E727" s="27"/>
      <c r="F727" s="46"/>
      <c r="G727" s="46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46"/>
    </row>
    <row r="728" spans="2:18" x14ac:dyDescent="0.2">
      <c r="B728" s="27"/>
      <c r="C728" s="27"/>
      <c r="D728" s="27"/>
      <c r="E728" s="27"/>
      <c r="F728" s="46"/>
      <c r="G728" s="46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46"/>
    </row>
    <row r="729" spans="2:18" x14ac:dyDescent="0.2">
      <c r="B729" s="27"/>
      <c r="C729" s="27"/>
      <c r="D729" s="27"/>
      <c r="E729" s="27"/>
      <c r="F729" s="46"/>
      <c r="G729" s="46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46"/>
    </row>
    <row r="730" spans="2:18" x14ac:dyDescent="0.2">
      <c r="B730" s="27"/>
      <c r="C730" s="27"/>
      <c r="D730" s="27"/>
      <c r="E730" s="27"/>
      <c r="F730" s="46"/>
      <c r="G730" s="46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46"/>
    </row>
    <row r="731" spans="2:18" x14ac:dyDescent="0.2">
      <c r="B731" s="27"/>
      <c r="C731" s="27"/>
      <c r="D731" s="27"/>
      <c r="E731" s="27"/>
      <c r="F731" s="46"/>
      <c r="G731" s="46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46"/>
    </row>
    <row r="732" spans="2:18" x14ac:dyDescent="0.2">
      <c r="B732" s="27"/>
      <c r="C732" s="27"/>
      <c r="D732" s="27"/>
      <c r="E732" s="27"/>
      <c r="F732" s="46"/>
      <c r="G732" s="46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46"/>
    </row>
    <row r="733" spans="2:18" x14ac:dyDescent="0.2">
      <c r="B733" s="27"/>
      <c r="C733" s="27"/>
      <c r="D733" s="27"/>
      <c r="E733" s="27"/>
      <c r="F733" s="46"/>
      <c r="G733" s="46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46"/>
    </row>
    <row r="734" spans="2:18" x14ac:dyDescent="0.2">
      <c r="B734" s="27"/>
      <c r="C734" s="27"/>
      <c r="D734" s="27"/>
      <c r="E734" s="27"/>
      <c r="F734" s="46"/>
      <c r="G734" s="46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46"/>
    </row>
    <row r="735" spans="2:18" x14ac:dyDescent="0.2">
      <c r="B735" s="27"/>
      <c r="C735" s="27"/>
      <c r="D735" s="27"/>
      <c r="E735" s="27"/>
      <c r="F735" s="46"/>
      <c r="G735" s="46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46"/>
    </row>
    <row r="736" spans="2:18" x14ac:dyDescent="0.2">
      <c r="B736" s="27"/>
      <c r="C736" s="27"/>
      <c r="D736" s="27"/>
      <c r="E736" s="27"/>
      <c r="F736" s="46"/>
      <c r="G736" s="46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46"/>
    </row>
    <row r="737" spans="2:18" x14ac:dyDescent="0.2">
      <c r="B737" s="27"/>
      <c r="C737" s="27"/>
      <c r="D737" s="27"/>
      <c r="E737" s="27"/>
      <c r="F737" s="46"/>
      <c r="G737" s="46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46"/>
    </row>
    <row r="738" spans="2:18" x14ac:dyDescent="0.2">
      <c r="B738" s="27"/>
      <c r="C738" s="27"/>
      <c r="D738" s="27"/>
      <c r="E738" s="27"/>
      <c r="F738" s="46"/>
      <c r="G738" s="46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46"/>
    </row>
    <row r="739" spans="2:18" x14ac:dyDescent="0.2">
      <c r="B739" s="27"/>
      <c r="C739" s="27"/>
      <c r="D739" s="27"/>
      <c r="E739" s="27"/>
      <c r="F739" s="46"/>
      <c r="G739" s="46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46"/>
    </row>
    <row r="740" spans="2:18" x14ac:dyDescent="0.2">
      <c r="B740" s="27"/>
      <c r="C740" s="27"/>
      <c r="D740" s="27"/>
      <c r="E740" s="27"/>
      <c r="F740" s="46"/>
      <c r="G740" s="46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46"/>
    </row>
    <row r="741" spans="2:18" x14ac:dyDescent="0.2">
      <c r="B741" s="27"/>
      <c r="C741" s="27"/>
      <c r="D741" s="27"/>
      <c r="E741" s="27"/>
      <c r="F741" s="46"/>
      <c r="G741" s="46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46"/>
    </row>
    <row r="742" spans="2:18" x14ac:dyDescent="0.2">
      <c r="B742" s="27"/>
      <c r="C742" s="27"/>
      <c r="D742" s="27"/>
      <c r="E742" s="27"/>
      <c r="F742" s="46"/>
      <c r="G742" s="46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46"/>
    </row>
    <row r="743" spans="2:18" x14ac:dyDescent="0.2">
      <c r="B743" s="27"/>
      <c r="C743" s="27"/>
      <c r="D743" s="27"/>
      <c r="E743" s="27"/>
      <c r="F743" s="46"/>
      <c r="G743" s="46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46"/>
    </row>
    <row r="744" spans="2:18" x14ac:dyDescent="0.2">
      <c r="B744" s="27"/>
      <c r="C744" s="27"/>
      <c r="D744" s="27"/>
      <c r="E744" s="27"/>
      <c r="F744" s="46"/>
      <c r="G744" s="46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46"/>
    </row>
    <row r="745" spans="2:18" x14ac:dyDescent="0.2">
      <c r="B745" s="27"/>
      <c r="C745" s="27"/>
      <c r="D745" s="27"/>
      <c r="E745" s="27"/>
      <c r="F745" s="46"/>
      <c r="G745" s="46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46"/>
    </row>
    <row r="746" spans="2:18" x14ac:dyDescent="0.2">
      <c r="B746" s="27"/>
      <c r="C746" s="27"/>
      <c r="D746" s="27"/>
      <c r="E746" s="27"/>
      <c r="F746" s="46"/>
      <c r="G746" s="46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46"/>
    </row>
    <row r="747" spans="2:18" x14ac:dyDescent="0.2">
      <c r="B747" s="27"/>
      <c r="C747" s="27"/>
      <c r="D747" s="27"/>
      <c r="E747" s="27"/>
      <c r="F747" s="46"/>
      <c r="G747" s="46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46"/>
    </row>
    <row r="748" spans="2:18" x14ac:dyDescent="0.2">
      <c r="B748" s="27"/>
      <c r="C748" s="27"/>
      <c r="D748" s="27"/>
      <c r="E748" s="27"/>
      <c r="F748" s="46"/>
      <c r="G748" s="46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46"/>
    </row>
    <row r="749" spans="2:18" x14ac:dyDescent="0.2">
      <c r="B749" s="27"/>
      <c r="C749" s="27"/>
      <c r="D749" s="27"/>
      <c r="E749" s="27"/>
      <c r="F749" s="46"/>
      <c r="G749" s="46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46"/>
    </row>
    <row r="750" spans="2:18" x14ac:dyDescent="0.2">
      <c r="B750" s="27"/>
      <c r="C750" s="27"/>
      <c r="D750" s="27"/>
      <c r="E750" s="27"/>
      <c r="F750" s="46"/>
      <c r="G750" s="46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46"/>
    </row>
    <row r="751" spans="2:18" x14ac:dyDescent="0.2">
      <c r="B751" s="27"/>
      <c r="C751" s="27"/>
      <c r="D751" s="27"/>
      <c r="E751" s="27"/>
      <c r="F751" s="46"/>
      <c r="G751" s="46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46"/>
    </row>
    <row r="752" spans="2:18" x14ac:dyDescent="0.2">
      <c r="B752" s="27"/>
      <c r="C752" s="27"/>
      <c r="D752" s="27"/>
      <c r="E752" s="27"/>
      <c r="F752" s="46"/>
      <c r="G752" s="46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46"/>
    </row>
    <row r="753" spans="2:18" x14ac:dyDescent="0.2">
      <c r="B753" s="27"/>
      <c r="C753" s="27"/>
      <c r="D753" s="27"/>
      <c r="E753" s="27"/>
      <c r="F753" s="46"/>
      <c r="G753" s="46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46"/>
    </row>
    <row r="754" spans="2:18" x14ac:dyDescent="0.2">
      <c r="B754" s="27"/>
      <c r="C754" s="27"/>
      <c r="D754" s="27"/>
      <c r="E754" s="27"/>
      <c r="F754" s="46"/>
      <c r="G754" s="46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46"/>
    </row>
    <row r="755" spans="2:18" x14ac:dyDescent="0.2">
      <c r="B755" s="27"/>
      <c r="C755" s="27"/>
      <c r="D755" s="27"/>
      <c r="E755" s="27"/>
      <c r="F755" s="46"/>
      <c r="G755" s="46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46"/>
    </row>
    <row r="756" spans="2:18" x14ac:dyDescent="0.2">
      <c r="B756" s="27"/>
      <c r="C756" s="27"/>
      <c r="D756" s="27"/>
      <c r="E756" s="27"/>
      <c r="F756" s="46"/>
      <c r="G756" s="46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46"/>
    </row>
    <row r="757" spans="2:18" x14ac:dyDescent="0.2">
      <c r="B757" s="27"/>
      <c r="C757" s="27"/>
      <c r="D757" s="27"/>
      <c r="E757" s="27"/>
      <c r="F757" s="46"/>
      <c r="G757" s="46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46"/>
    </row>
    <row r="758" spans="2:18" x14ac:dyDescent="0.2">
      <c r="B758" s="27"/>
      <c r="C758" s="27"/>
      <c r="D758" s="27"/>
      <c r="E758" s="27"/>
      <c r="F758" s="46"/>
      <c r="G758" s="46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46"/>
    </row>
    <row r="759" spans="2:18" x14ac:dyDescent="0.2">
      <c r="B759" s="27"/>
      <c r="C759" s="27"/>
      <c r="D759" s="27"/>
      <c r="E759" s="27"/>
      <c r="F759" s="46"/>
      <c r="G759" s="46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46"/>
    </row>
    <row r="760" spans="2:18" x14ac:dyDescent="0.2">
      <c r="B760" s="27"/>
      <c r="C760" s="27"/>
      <c r="D760" s="27"/>
      <c r="E760" s="27"/>
      <c r="F760" s="46"/>
      <c r="G760" s="46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46"/>
    </row>
    <row r="761" spans="2:18" x14ac:dyDescent="0.2">
      <c r="B761" s="27"/>
      <c r="C761" s="27"/>
      <c r="D761" s="27"/>
      <c r="E761" s="27"/>
      <c r="F761" s="46"/>
      <c r="G761" s="46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46"/>
    </row>
    <row r="762" spans="2:18" x14ac:dyDescent="0.2">
      <c r="B762" s="27"/>
      <c r="C762" s="27"/>
      <c r="D762" s="27"/>
      <c r="E762" s="27"/>
      <c r="F762" s="46"/>
      <c r="G762" s="46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46"/>
    </row>
    <row r="763" spans="2:18" x14ac:dyDescent="0.2">
      <c r="B763" s="27"/>
      <c r="C763" s="27"/>
      <c r="D763" s="27"/>
      <c r="E763" s="27"/>
      <c r="F763" s="46"/>
      <c r="G763" s="46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46"/>
    </row>
    <row r="764" spans="2:18" x14ac:dyDescent="0.2">
      <c r="B764" s="27"/>
      <c r="C764" s="27"/>
      <c r="D764" s="27"/>
      <c r="E764" s="27"/>
      <c r="F764" s="46"/>
      <c r="G764" s="46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46"/>
    </row>
    <row r="765" spans="2:18" x14ac:dyDescent="0.2">
      <c r="B765" s="27"/>
      <c r="C765" s="27"/>
      <c r="D765" s="27"/>
      <c r="E765" s="27"/>
      <c r="F765" s="46"/>
      <c r="G765" s="46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46"/>
    </row>
    <row r="766" spans="2:18" x14ac:dyDescent="0.2">
      <c r="B766" s="27"/>
      <c r="C766" s="27"/>
      <c r="D766" s="27"/>
      <c r="E766" s="27"/>
      <c r="F766" s="46"/>
      <c r="G766" s="46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46"/>
    </row>
    <row r="767" spans="2:18" x14ac:dyDescent="0.2">
      <c r="B767" s="27"/>
      <c r="C767" s="27"/>
      <c r="D767" s="27"/>
      <c r="E767" s="27"/>
      <c r="F767" s="46"/>
      <c r="G767" s="46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46"/>
    </row>
    <row r="768" spans="2:18" x14ac:dyDescent="0.2">
      <c r="B768" s="27"/>
      <c r="C768" s="27"/>
      <c r="D768" s="27"/>
      <c r="E768" s="27"/>
      <c r="F768" s="46"/>
      <c r="G768" s="46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46"/>
    </row>
    <row r="769" spans="2:18" x14ac:dyDescent="0.2">
      <c r="B769" s="27"/>
      <c r="C769" s="27"/>
      <c r="D769" s="27"/>
      <c r="E769" s="27"/>
      <c r="F769" s="46"/>
      <c r="G769" s="46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46"/>
    </row>
    <row r="770" spans="2:18" x14ac:dyDescent="0.2">
      <c r="B770" s="27"/>
      <c r="C770" s="27"/>
      <c r="D770" s="27"/>
      <c r="E770" s="27"/>
      <c r="F770" s="46"/>
      <c r="G770" s="46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46"/>
    </row>
    <row r="771" spans="2:18" x14ac:dyDescent="0.2">
      <c r="B771" s="27"/>
      <c r="C771" s="27"/>
      <c r="D771" s="27"/>
      <c r="E771" s="27"/>
      <c r="F771" s="46"/>
      <c r="G771" s="46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46"/>
    </row>
    <row r="772" spans="2:18" x14ac:dyDescent="0.2">
      <c r="B772" s="27"/>
      <c r="C772" s="27"/>
      <c r="D772" s="27"/>
      <c r="E772" s="27"/>
      <c r="F772" s="46"/>
      <c r="G772" s="46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46"/>
    </row>
    <row r="773" spans="2:18" x14ac:dyDescent="0.2">
      <c r="B773" s="27"/>
      <c r="C773" s="27"/>
      <c r="D773" s="27"/>
      <c r="E773" s="27"/>
      <c r="F773" s="46"/>
      <c r="G773" s="46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46"/>
    </row>
    <row r="774" spans="2:18" x14ac:dyDescent="0.2">
      <c r="B774" s="27"/>
      <c r="C774" s="27"/>
      <c r="D774" s="27"/>
      <c r="E774" s="27"/>
      <c r="F774" s="46"/>
      <c r="G774" s="46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46"/>
    </row>
    <row r="775" spans="2:18" x14ac:dyDescent="0.2">
      <c r="B775" s="27"/>
      <c r="C775" s="27"/>
      <c r="D775" s="27"/>
      <c r="E775" s="27"/>
      <c r="F775" s="46"/>
      <c r="G775" s="46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46"/>
    </row>
    <row r="776" spans="2:18" x14ac:dyDescent="0.2">
      <c r="B776" s="27"/>
      <c r="C776" s="27"/>
      <c r="D776" s="27"/>
      <c r="E776" s="27"/>
      <c r="F776" s="46"/>
      <c r="G776" s="46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46"/>
    </row>
    <row r="777" spans="2:18" x14ac:dyDescent="0.2">
      <c r="B777" s="27"/>
      <c r="C777" s="27"/>
      <c r="D777" s="27"/>
      <c r="E777" s="27"/>
      <c r="F777" s="46"/>
      <c r="G777" s="46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46"/>
    </row>
    <row r="778" spans="2:18" x14ac:dyDescent="0.2">
      <c r="B778" s="27"/>
      <c r="C778" s="27"/>
      <c r="D778" s="27"/>
      <c r="E778" s="27"/>
      <c r="F778" s="46"/>
      <c r="G778" s="46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46"/>
    </row>
    <row r="779" spans="2:18" x14ac:dyDescent="0.2">
      <c r="B779" s="27"/>
      <c r="C779" s="27"/>
      <c r="D779" s="27"/>
      <c r="E779" s="27"/>
      <c r="F779" s="46"/>
      <c r="G779" s="46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46"/>
    </row>
    <row r="780" spans="2:18" x14ac:dyDescent="0.2">
      <c r="B780" s="27"/>
      <c r="C780" s="27"/>
      <c r="D780" s="27"/>
      <c r="E780" s="27"/>
      <c r="F780" s="46"/>
      <c r="G780" s="46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46"/>
    </row>
    <row r="781" spans="2:18" x14ac:dyDescent="0.2">
      <c r="B781" s="27"/>
      <c r="C781" s="27"/>
      <c r="D781" s="27"/>
      <c r="E781" s="27"/>
      <c r="F781" s="46"/>
      <c r="G781" s="46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46"/>
    </row>
    <row r="782" spans="2:18" x14ac:dyDescent="0.2">
      <c r="B782" s="27"/>
      <c r="C782" s="27"/>
      <c r="D782" s="27"/>
      <c r="E782" s="27"/>
      <c r="F782" s="46"/>
      <c r="G782" s="46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46"/>
    </row>
    <row r="783" spans="2:18" x14ac:dyDescent="0.2">
      <c r="B783" s="27"/>
      <c r="C783" s="27"/>
      <c r="D783" s="27"/>
      <c r="E783" s="27"/>
      <c r="F783" s="46"/>
      <c r="G783" s="46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46"/>
    </row>
    <row r="784" spans="2:18" x14ac:dyDescent="0.2">
      <c r="B784" s="27"/>
      <c r="C784" s="27"/>
      <c r="D784" s="27"/>
      <c r="E784" s="27"/>
      <c r="F784" s="46"/>
      <c r="G784" s="46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46"/>
    </row>
    <row r="785" spans="2:18" x14ac:dyDescent="0.2">
      <c r="B785" s="27"/>
      <c r="C785" s="27"/>
      <c r="D785" s="27"/>
      <c r="E785" s="27"/>
      <c r="F785" s="46"/>
      <c r="G785" s="46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46"/>
    </row>
    <row r="786" spans="2:18" x14ac:dyDescent="0.2">
      <c r="B786" s="27"/>
      <c r="C786" s="27"/>
      <c r="D786" s="27"/>
      <c r="E786" s="27"/>
      <c r="F786" s="46"/>
      <c r="G786" s="46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46"/>
    </row>
    <row r="787" spans="2:18" x14ac:dyDescent="0.2">
      <c r="B787" s="27"/>
      <c r="C787" s="27"/>
      <c r="D787" s="27"/>
      <c r="E787" s="27"/>
      <c r="F787" s="46"/>
      <c r="G787" s="46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46"/>
    </row>
    <row r="788" spans="2:18" x14ac:dyDescent="0.2">
      <c r="B788" s="27"/>
      <c r="C788" s="27"/>
      <c r="D788" s="27"/>
      <c r="E788" s="27"/>
      <c r="F788" s="46"/>
      <c r="G788" s="46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46"/>
    </row>
    <row r="789" spans="2:18" x14ac:dyDescent="0.2">
      <c r="B789" s="27"/>
      <c r="C789" s="27"/>
      <c r="D789" s="27"/>
      <c r="E789" s="27"/>
      <c r="F789" s="46"/>
      <c r="G789" s="46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46"/>
    </row>
    <row r="790" spans="2:18" x14ac:dyDescent="0.2">
      <c r="B790" s="27"/>
      <c r="C790" s="27"/>
      <c r="D790" s="27"/>
      <c r="E790" s="27"/>
      <c r="F790" s="46"/>
      <c r="G790" s="46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46"/>
    </row>
    <row r="791" spans="2:18" x14ac:dyDescent="0.2">
      <c r="B791" s="27"/>
      <c r="C791" s="27"/>
      <c r="D791" s="27"/>
      <c r="E791" s="27"/>
      <c r="F791" s="46"/>
      <c r="G791" s="46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46"/>
    </row>
    <row r="792" spans="2:18" x14ac:dyDescent="0.2">
      <c r="B792" s="27"/>
      <c r="C792" s="27"/>
      <c r="D792" s="27"/>
      <c r="E792" s="27"/>
      <c r="F792" s="46"/>
      <c r="G792" s="46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46"/>
    </row>
    <row r="793" spans="2:18" x14ac:dyDescent="0.2">
      <c r="B793" s="27"/>
      <c r="C793" s="27"/>
      <c r="D793" s="27"/>
      <c r="E793" s="27"/>
      <c r="F793" s="46"/>
      <c r="G793" s="46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46"/>
    </row>
    <row r="794" spans="2:18" x14ac:dyDescent="0.2">
      <c r="B794" s="27"/>
      <c r="C794" s="27"/>
      <c r="D794" s="27"/>
      <c r="E794" s="27"/>
      <c r="F794" s="46"/>
      <c r="G794" s="46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46"/>
    </row>
    <row r="795" spans="2:18" x14ac:dyDescent="0.2">
      <c r="B795" s="27"/>
      <c r="C795" s="27"/>
      <c r="D795" s="27"/>
      <c r="E795" s="27"/>
      <c r="F795" s="46"/>
      <c r="G795" s="46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46"/>
    </row>
    <row r="796" spans="2:18" x14ac:dyDescent="0.2">
      <c r="B796" s="27"/>
      <c r="C796" s="27"/>
      <c r="D796" s="27"/>
      <c r="E796" s="27"/>
      <c r="F796" s="46"/>
      <c r="G796" s="46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46"/>
    </row>
    <row r="797" spans="2:18" x14ac:dyDescent="0.2">
      <c r="B797" s="27"/>
      <c r="C797" s="27"/>
      <c r="D797" s="27"/>
      <c r="E797" s="27"/>
      <c r="F797" s="46"/>
      <c r="G797" s="46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46"/>
    </row>
    <row r="798" spans="2:18" x14ac:dyDescent="0.2">
      <c r="B798" s="27"/>
      <c r="C798" s="27"/>
      <c r="D798" s="27"/>
      <c r="E798" s="27"/>
      <c r="F798" s="46"/>
      <c r="G798" s="46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46"/>
    </row>
    <row r="799" spans="2:18" x14ac:dyDescent="0.2">
      <c r="B799" s="27"/>
      <c r="C799" s="27"/>
      <c r="D799" s="27"/>
      <c r="E799" s="27"/>
      <c r="F799" s="46"/>
      <c r="G799" s="46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46"/>
    </row>
    <row r="800" spans="2:18" x14ac:dyDescent="0.2">
      <c r="B800" s="27"/>
      <c r="C800" s="27"/>
      <c r="D800" s="27"/>
      <c r="E800" s="27"/>
      <c r="F800" s="46"/>
      <c r="G800" s="46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46"/>
    </row>
    <row r="801" spans="2:18" x14ac:dyDescent="0.2">
      <c r="B801" s="27"/>
      <c r="C801" s="27"/>
      <c r="D801" s="27"/>
      <c r="E801" s="27"/>
      <c r="F801" s="46"/>
      <c r="G801" s="46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46"/>
    </row>
    <row r="802" spans="2:18" x14ac:dyDescent="0.2">
      <c r="B802" s="27"/>
      <c r="C802" s="27"/>
      <c r="D802" s="27"/>
      <c r="E802" s="27"/>
      <c r="F802" s="46"/>
      <c r="G802" s="46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46"/>
    </row>
    <row r="803" spans="2:18" x14ac:dyDescent="0.2">
      <c r="B803" s="27"/>
      <c r="C803" s="27"/>
      <c r="D803" s="27"/>
      <c r="E803" s="27"/>
      <c r="F803" s="46"/>
      <c r="G803" s="46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46"/>
    </row>
    <row r="804" spans="2:18" x14ac:dyDescent="0.2">
      <c r="B804" s="27"/>
      <c r="C804" s="27"/>
      <c r="D804" s="27"/>
      <c r="E804" s="27"/>
      <c r="F804" s="46"/>
      <c r="G804" s="46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46"/>
    </row>
    <row r="805" spans="2:18" x14ac:dyDescent="0.2">
      <c r="B805" s="27"/>
      <c r="C805" s="27"/>
      <c r="D805" s="27"/>
      <c r="E805" s="27"/>
      <c r="F805" s="46"/>
      <c r="G805" s="46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46"/>
    </row>
    <row r="806" spans="2:18" x14ac:dyDescent="0.2">
      <c r="B806" s="27"/>
      <c r="C806" s="27"/>
      <c r="D806" s="27"/>
      <c r="E806" s="27"/>
      <c r="F806" s="46"/>
      <c r="G806" s="46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46"/>
    </row>
    <row r="807" spans="2:18" x14ac:dyDescent="0.2">
      <c r="B807" s="27"/>
      <c r="C807" s="27"/>
      <c r="D807" s="27"/>
      <c r="E807" s="27"/>
      <c r="F807" s="46"/>
      <c r="G807" s="46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46"/>
    </row>
    <row r="808" spans="2:18" x14ac:dyDescent="0.2">
      <c r="B808" s="27"/>
      <c r="C808" s="27"/>
      <c r="D808" s="27"/>
      <c r="E808" s="27"/>
      <c r="F808" s="46"/>
      <c r="G808" s="46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46"/>
    </row>
    <row r="809" spans="2:18" x14ac:dyDescent="0.2">
      <c r="B809" s="27"/>
      <c r="C809" s="27"/>
      <c r="D809" s="27"/>
      <c r="E809" s="27"/>
      <c r="F809" s="46"/>
      <c r="G809" s="46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46"/>
    </row>
    <row r="810" spans="2:18" x14ac:dyDescent="0.2">
      <c r="B810" s="27"/>
      <c r="C810" s="27"/>
      <c r="D810" s="27"/>
      <c r="E810" s="27"/>
      <c r="F810" s="46"/>
      <c r="G810" s="46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46"/>
    </row>
    <row r="811" spans="2:18" x14ac:dyDescent="0.2">
      <c r="B811" s="27"/>
      <c r="C811" s="27"/>
      <c r="D811" s="27"/>
      <c r="E811" s="27"/>
      <c r="F811" s="46"/>
      <c r="G811" s="46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46"/>
    </row>
    <row r="812" spans="2:18" x14ac:dyDescent="0.2">
      <c r="B812" s="27"/>
      <c r="C812" s="27"/>
      <c r="D812" s="27"/>
      <c r="E812" s="27"/>
      <c r="F812" s="46"/>
      <c r="G812" s="46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46"/>
    </row>
    <row r="813" spans="2:18" x14ac:dyDescent="0.2">
      <c r="B813" s="27"/>
      <c r="C813" s="27"/>
      <c r="D813" s="27"/>
      <c r="E813" s="27"/>
      <c r="F813" s="46"/>
      <c r="G813" s="46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46"/>
    </row>
    <row r="814" spans="2:18" x14ac:dyDescent="0.2">
      <c r="B814" s="27"/>
      <c r="C814" s="27"/>
      <c r="D814" s="27"/>
      <c r="E814" s="27"/>
      <c r="F814" s="46"/>
      <c r="G814" s="46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46"/>
    </row>
    <row r="815" spans="2:18" x14ac:dyDescent="0.2">
      <c r="B815" s="27"/>
      <c r="C815" s="27"/>
      <c r="D815" s="27"/>
      <c r="E815" s="27"/>
      <c r="F815" s="46"/>
      <c r="G815" s="46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46"/>
    </row>
    <row r="816" spans="2:18" x14ac:dyDescent="0.2">
      <c r="B816" s="27"/>
      <c r="C816" s="27"/>
      <c r="D816" s="27"/>
      <c r="E816" s="27"/>
      <c r="F816" s="46"/>
      <c r="G816" s="46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46"/>
    </row>
    <row r="817" spans="2:18" x14ac:dyDescent="0.2">
      <c r="B817" s="27"/>
      <c r="C817" s="27"/>
      <c r="D817" s="27"/>
      <c r="E817" s="27"/>
      <c r="F817" s="46"/>
      <c r="G817" s="46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46"/>
    </row>
    <row r="818" spans="2:18" x14ac:dyDescent="0.2">
      <c r="B818" s="27"/>
      <c r="C818" s="27"/>
      <c r="D818" s="27"/>
      <c r="E818" s="27"/>
      <c r="F818" s="46"/>
      <c r="G818" s="46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46"/>
    </row>
    <row r="819" spans="2:18" x14ac:dyDescent="0.2">
      <c r="B819" s="27"/>
      <c r="C819" s="27"/>
      <c r="D819" s="27"/>
      <c r="E819" s="27"/>
      <c r="F819" s="46"/>
      <c r="G819" s="46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46"/>
    </row>
    <row r="820" spans="2:18" x14ac:dyDescent="0.2">
      <c r="B820" s="27"/>
      <c r="C820" s="27"/>
      <c r="D820" s="27"/>
      <c r="E820" s="27"/>
      <c r="F820" s="46"/>
      <c r="G820" s="46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46"/>
    </row>
    <row r="821" spans="2:18" x14ac:dyDescent="0.2">
      <c r="B821" s="27"/>
      <c r="C821" s="27"/>
      <c r="D821" s="27"/>
      <c r="E821" s="27"/>
      <c r="F821" s="46"/>
      <c r="G821" s="46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46"/>
    </row>
    <row r="822" spans="2:18" x14ac:dyDescent="0.2">
      <c r="B822" s="27"/>
      <c r="C822" s="27"/>
      <c r="D822" s="27"/>
      <c r="E822" s="27"/>
      <c r="F822" s="46"/>
      <c r="G822" s="46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46"/>
    </row>
    <row r="823" spans="2:18" x14ac:dyDescent="0.2">
      <c r="B823" s="27"/>
      <c r="C823" s="27"/>
      <c r="D823" s="27"/>
      <c r="E823" s="27"/>
      <c r="F823" s="46"/>
      <c r="G823" s="46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46"/>
    </row>
    <row r="824" spans="2:18" x14ac:dyDescent="0.2">
      <c r="B824" s="27"/>
      <c r="C824" s="27"/>
      <c r="D824" s="27"/>
      <c r="E824" s="27"/>
      <c r="F824" s="46"/>
      <c r="G824" s="46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46"/>
    </row>
    <row r="825" spans="2:18" x14ac:dyDescent="0.2">
      <c r="B825" s="27"/>
      <c r="C825" s="27"/>
      <c r="D825" s="27"/>
      <c r="E825" s="27"/>
      <c r="F825" s="46"/>
      <c r="G825" s="46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46"/>
    </row>
    <row r="826" spans="2:18" x14ac:dyDescent="0.2">
      <c r="B826" s="27"/>
      <c r="C826" s="27"/>
      <c r="D826" s="27"/>
      <c r="E826" s="27"/>
      <c r="F826" s="46"/>
      <c r="G826" s="46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46"/>
    </row>
    <row r="827" spans="2:18" x14ac:dyDescent="0.2">
      <c r="B827" s="27"/>
      <c r="C827" s="27"/>
      <c r="D827" s="27"/>
      <c r="E827" s="27"/>
      <c r="F827" s="46"/>
      <c r="G827" s="46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46"/>
    </row>
    <row r="828" spans="2:18" x14ac:dyDescent="0.2">
      <c r="B828" s="27"/>
      <c r="C828" s="27"/>
      <c r="D828" s="27"/>
      <c r="E828" s="27"/>
      <c r="F828" s="46"/>
      <c r="G828" s="46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46"/>
    </row>
    <row r="829" spans="2:18" x14ac:dyDescent="0.2">
      <c r="B829" s="27"/>
      <c r="C829" s="27"/>
      <c r="D829" s="27"/>
      <c r="E829" s="27"/>
      <c r="F829" s="46"/>
      <c r="G829" s="46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46"/>
    </row>
    <row r="830" spans="2:18" x14ac:dyDescent="0.2">
      <c r="B830" s="27"/>
      <c r="C830" s="27"/>
      <c r="D830" s="27"/>
      <c r="E830" s="27"/>
      <c r="F830" s="46"/>
      <c r="G830" s="46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46"/>
    </row>
    <row r="831" spans="2:18" x14ac:dyDescent="0.2">
      <c r="B831" s="27"/>
      <c r="C831" s="27"/>
      <c r="D831" s="27"/>
      <c r="E831" s="27"/>
      <c r="F831" s="46"/>
      <c r="G831" s="46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46"/>
    </row>
    <row r="832" spans="2:18" x14ac:dyDescent="0.2">
      <c r="B832" s="27"/>
      <c r="C832" s="27"/>
      <c r="D832" s="27"/>
      <c r="E832" s="27"/>
      <c r="F832" s="46"/>
      <c r="G832" s="46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46"/>
    </row>
    <row r="833" spans="2:18" x14ac:dyDescent="0.2">
      <c r="B833" s="27"/>
      <c r="C833" s="27"/>
      <c r="D833" s="27"/>
      <c r="E833" s="27"/>
      <c r="F833" s="46"/>
      <c r="G833" s="46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46"/>
    </row>
    <row r="834" spans="2:18" x14ac:dyDescent="0.2">
      <c r="B834" s="27"/>
      <c r="C834" s="27"/>
      <c r="D834" s="27"/>
      <c r="E834" s="27"/>
      <c r="F834" s="46"/>
      <c r="G834" s="46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46"/>
    </row>
    <row r="835" spans="2:18" x14ac:dyDescent="0.2">
      <c r="B835" s="27"/>
      <c r="C835" s="27"/>
      <c r="D835" s="27"/>
      <c r="E835" s="27"/>
      <c r="F835" s="46"/>
      <c r="G835" s="46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46"/>
    </row>
    <row r="836" spans="2:18" x14ac:dyDescent="0.2">
      <c r="B836" s="27"/>
      <c r="C836" s="27"/>
      <c r="D836" s="27"/>
      <c r="E836" s="27"/>
      <c r="F836" s="46"/>
      <c r="G836" s="46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46"/>
    </row>
    <row r="837" spans="2:18" x14ac:dyDescent="0.2">
      <c r="B837" s="27"/>
      <c r="C837" s="27"/>
      <c r="D837" s="27"/>
      <c r="E837" s="27"/>
      <c r="F837" s="46"/>
      <c r="G837" s="46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46"/>
    </row>
    <row r="838" spans="2:18" x14ac:dyDescent="0.2">
      <c r="B838" s="27"/>
      <c r="C838" s="27"/>
      <c r="D838" s="27"/>
      <c r="E838" s="27"/>
      <c r="F838" s="46"/>
      <c r="G838" s="46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46"/>
    </row>
    <row r="839" spans="2:18" x14ac:dyDescent="0.2">
      <c r="B839" s="27"/>
      <c r="C839" s="27"/>
      <c r="D839" s="27"/>
      <c r="E839" s="27"/>
      <c r="F839" s="46"/>
      <c r="G839" s="46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46"/>
    </row>
    <row r="840" spans="2:18" x14ac:dyDescent="0.2">
      <c r="B840" s="27"/>
      <c r="C840" s="27"/>
      <c r="D840" s="27"/>
      <c r="E840" s="27"/>
      <c r="F840" s="46"/>
      <c r="G840" s="46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46"/>
    </row>
    <row r="841" spans="2:18" x14ac:dyDescent="0.2">
      <c r="B841" s="27"/>
      <c r="C841" s="27"/>
      <c r="D841" s="27"/>
      <c r="E841" s="27"/>
      <c r="F841" s="46"/>
      <c r="G841" s="46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46"/>
    </row>
    <row r="842" spans="2:18" x14ac:dyDescent="0.2">
      <c r="B842" s="27"/>
      <c r="C842" s="27"/>
      <c r="D842" s="27"/>
      <c r="E842" s="27"/>
      <c r="F842" s="46"/>
      <c r="G842" s="46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46"/>
    </row>
    <row r="843" spans="2:18" x14ac:dyDescent="0.2">
      <c r="B843" s="27"/>
      <c r="C843" s="27"/>
      <c r="D843" s="27"/>
      <c r="E843" s="27"/>
      <c r="F843" s="46"/>
      <c r="G843" s="46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46"/>
    </row>
    <row r="844" spans="2:18" x14ac:dyDescent="0.2">
      <c r="B844" s="27"/>
      <c r="C844" s="27"/>
      <c r="D844" s="27"/>
      <c r="E844" s="27"/>
      <c r="F844" s="46"/>
      <c r="G844" s="46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46"/>
    </row>
    <row r="845" spans="2:18" x14ac:dyDescent="0.2">
      <c r="B845" s="27"/>
      <c r="C845" s="27"/>
      <c r="D845" s="27"/>
      <c r="E845" s="27"/>
      <c r="F845" s="46"/>
      <c r="G845" s="46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46"/>
    </row>
    <row r="846" spans="2:18" x14ac:dyDescent="0.2">
      <c r="B846" s="27"/>
      <c r="C846" s="27"/>
      <c r="D846" s="27"/>
      <c r="E846" s="27"/>
      <c r="F846" s="46"/>
      <c r="G846" s="46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46"/>
    </row>
    <row r="847" spans="2:18" x14ac:dyDescent="0.2">
      <c r="B847" s="27"/>
      <c r="C847" s="27"/>
      <c r="D847" s="27"/>
      <c r="E847" s="27"/>
      <c r="F847" s="46"/>
      <c r="G847" s="46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46"/>
    </row>
    <row r="848" spans="2:18" x14ac:dyDescent="0.2">
      <c r="B848" s="27"/>
      <c r="C848" s="27"/>
      <c r="D848" s="27"/>
      <c r="E848" s="27"/>
      <c r="F848" s="46"/>
      <c r="G848" s="46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46"/>
    </row>
    <row r="849" spans="2:18" x14ac:dyDescent="0.2">
      <c r="B849" s="27"/>
      <c r="C849" s="27"/>
      <c r="D849" s="27"/>
      <c r="E849" s="27"/>
      <c r="F849" s="46"/>
      <c r="G849" s="46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46"/>
    </row>
    <row r="850" spans="2:18" x14ac:dyDescent="0.2">
      <c r="B850" s="27"/>
      <c r="C850" s="27"/>
      <c r="D850" s="27"/>
      <c r="E850" s="27"/>
      <c r="F850" s="46"/>
      <c r="G850" s="46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46"/>
    </row>
    <row r="851" spans="2:18" x14ac:dyDescent="0.2">
      <c r="B851" s="27"/>
      <c r="C851" s="27"/>
      <c r="D851" s="27"/>
      <c r="E851" s="27"/>
      <c r="F851" s="46"/>
      <c r="G851" s="46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46"/>
    </row>
    <row r="852" spans="2:18" x14ac:dyDescent="0.2">
      <c r="B852" s="27"/>
      <c r="C852" s="27"/>
      <c r="D852" s="27"/>
      <c r="E852" s="27"/>
      <c r="F852" s="46"/>
      <c r="G852" s="46"/>
      <c r="H852" s="98"/>
      <c r="I852" s="98"/>
      <c r="J852" s="98"/>
      <c r="K852" s="98"/>
      <c r="L852" s="98"/>
      <c r="M852" s="98"/>
      <c r="N852" s="46"/>
      <c r="O852" s="46"/>
      <c r="P852" s="46"/>
      <c r="Q852" s="46"/>
    </row>
    <row r="853" spans="2:18" x14ac:dyDescent="0.2">
      <c r="B853" s="27"/>
      <c r="C853" s="27"/>
      <c r="D853" s="27"/>
      <c r="E853" s="27"/>
      <c r="F853" s="46"/>
      <c r="G853" s="46"/>
      <c r="H853" s="98"/>
      <c r="I853" s="98"/>
      <c r="J853" s="98"/>
      <c r="K853" s="98"/>
      <c r="L853" s="98"/>
      <c r="M853" s="98"/>
      <c r="N853" s="46"/>
      <c r="O853" s="46"/>
      <c r="P853" s="46"/>
      <c r="Q853" s="46"/>
    </row>
    <row r="854" spans="2:18" x14ac:dyDescent="0.2">
      <c r="B854" s="27"/>
      <c r="C854" s="27"/>
      <c r="D854" s="27"/>
      <c r="E854" s="27"/>
      <c r="F854" s="46"/>
      <c r="G854" s="46"/>
      <c r="H854" s="98"/>
      <c r="I854" s="98"/>
      <c r="J854" s="98"/>
      <c r="K854" s="98"/>
      <c r="L854" s="98"/>
      <c r="M854" s="98"/>
    </row>
    <row r="855" spans="2:18" x14ac:dyDescent="0.2">
      <c r="B855" s="27"/>
      <c r="C855" s="27"/>
      <c r="D855" s="27"/>
      <c r="E855" s="27"/>
      <c r="F855" s="46"/>
      <c r="G855" s="46"/>
      <c r="H855" s="98"/>
      <c r="I855" s="98"/>
      <c r="J855" s="98"/>
      <c r="K855" s="98"/>
      <c r="L855" s="98"/>
      <c r="M855" s="98"/>
    </row>
    <row r="856" spans="2:18" x14ac:dyDescent="0.2">
      <c r="B856" s="27"/>
      <c r="C856" s="27"/>
      <c r="D856" s="27"/>
      <c r="E856" s="27"/>
      <c r="F856" s="46"/>
      <c r="G856" s="46"/>
      <c r="H856" s="98"/>
      <c r="I856" s="98"/>
      <c r="J856" s="98"/>
      <c r="K856" s="46"/>
      <c r="L856" s="98"/>
      <c r="M856" s="98"/>
    </row>
    <row r="857" spans="2:18" x14ac:dyDescent="0.2">
      <c r="B857" s="27"/>
      <c r="C857" s="27"/>
      <c r="D857" s="27"/>
      <c r="E857" s="27"/>
      <c r="F857" s="46"/>
      <c r="G857" s="46"/>
      <c r="H857" s="98"/>
      <c r="I857" s="98"/>
      <c r="J857" s="98"/>
      <c r="K857" s="46"/>
      <c r="L857" s="98"/>
      <c r="M857" s="98"/>
    </row>
    <row r="858" spans="2:18" x14ac:dyDescent="0.2">
      <c r="B858" s="27"/>
      <c r="C858" s="27"/>
      <c r="D858" s="27"/>
      <c r="E858" s="27"/>
      <c r="F858" s="46"/>
      <c r="G858" s="46"/>
      <c r="H858" s="98"/>
      <c r="I858" s="98"/>
      <c r="J858" s="98"/>
      <c r="L858" s="98"/>
      <c r="M858" s="98"/>
    </row>
    <row r="859" spans="2:18" x14ac:dyDescent="0.2">
      <c r="B859" s="27"/>
      <c r="C859" s="27"/>
      <c r="D859" s="27"/>
      <c r="E859" s="27"/>
      <c r="F859" s="46"/>
      <c r="G859" s="46"/>
      <c r="H859" s="98"/>
      <c r="I859" s="98"/>
      <c r="J859" s="98"/>
      <c r="L859" s="46"/>
      <c r="M859" s="98"/>
    </row>
    <row r="860" spans="2:18" x14ac:dyDescent="0.2">
      <c r="B860" s="27"/>
      <c r="C860" s="27"/>
      <c r="D860" s="27"/>
      <c r="E860" s="27"/>
      <c r="F860" s="46"/>
      <c r="G860" s="46"/>
      <c r="H860" s="98"/>
      <c r="I860" s="98"/>
      <c r="J860" s="98"/>
      <c r="L860" s="46"/>
      <c r="M860" s="46"/>
    </row>
    <row r="861" spans="2:18" x14ac:dyDescent="0.2">
      <c r="B861" s="27"/>
      <c r="C861" s="27"/>
      <c r="D861" s="27"/>
      <c r="E861" s="27"/>
      <c r="F861" s="46"/>
      <c r="G861" s="46"/>
      <c r="H861" s="98"/>
      <c r="I861" s="98"/>
      <c r="J861" s="98"/>
      <c r="M861" s="46"/>
    </row>
    <row r="862" spans="2:18" x14ac:dyDescent="0.2">
      <c r="B862" s="27"/>
      <c r="C862" s="27"/>
      <c r="D862" s="27"/>
      <c r="E862" s="27"/>
      <c r="F862" s="46"/>
      <c r="G862" s="46"/>
      <c r="H862" s="98"/>
      <c r="I862" s="98"/>
      <c r="J862" s="98"/>
    </row>
    <row r="863" spans="2:18" x14ac:dyDescent="0.2">
      <c r="B863" s="27"/>
      <c r="C863" s="27"/>
      <c r="D863" s="27"/>
      <c r="E863" s="27"/>
      <c r="F863" s="46"/>
      <c r="G863" s="46"/>
      <c r="H863" s="98"/>
      <c r="I863" s="98"/>
      <c r="J863" s="98"/>
    </row>
    <row r="864" spans="2:18" x14ac:dyDescent="0.2">
      <c r="B864" s="27"/>
      <c r="C864" s="27"/>
      <c r="D864" s="27"/>
      <c r="E864" s="27"/>
      <c r="F864" s="46"/>
      <c r="G864" s="46"/>
      <c r="H864" s="98"/>
      <c r="I864" s="98"/>
      <c r="J864" s="98"/>
    </row>
    <row r="865" spans="2:10" x14ac:dyDescent="0.2">
      <c r="B865" s="27"/>
      <c r="C865" s="27"/>
      <c r="D865" s="27"/>
      <c r="E865" s="27"/>
      <c r="F865" s="46"/>
      <c r="G865" s="46"/>
      <c r="H865" s="98"/>
      <c r="I865" s="98"/>
      <c r="J865" s="98"/>
    </row>
    <row r="866" spans="2:10" x14ac:dyDescent="0.2">
      <c r="B866" s="27"/>
      <c r="C866" s="27"/>
      <c r="D866" s="27"/>
      <c r="E866" s="27"/>
      <c r="F866" s="46"/>
      <c r="G866" s="46"/>
      <c r="H866" s="98"/>
      <c r="I866" s="98"/>
      <c r="J866" s="98"/>
    </row>
    <row r="867" spans="2:10" x14ac:dyDescent="0.2">
      <c r="B867" s="27"/>
      <c r="C867" s="27"/>
      <c r="D867" s="27"/>
      <c r="E867" s="27"/>
      <c r="F867" s="46"/>
      <c r="G867" s="46"/>
      <c r="H867" s="98"/>
      <c r="I867" s="98"/>
      <c r="J867" s="98"/>
    </row>
    <row r="868" spans="2:10" x14ac:dyDescent="0.2">
      <c r="B868" s="27"/>
      <c r="C868" s="27"/>
      <c r="D868" s="27"/>
      <c r="E868" s="27"/>
      <c r="F868" s="46"/>
      <c r="G868" s="46"/>
      <c r="H868" s="98"/>
      <c r="I868" s="98"/>
      <c r="J868" s="98"/>
    </row>
    <row r="869" spans="2:10" x14ac:dyDescent="0.2">
      <c r="B869" s="27"/>
      <c r="C869" s="27"/>
      <c r="D869" s="27"/>
      <c r="E869" s="27"/>
      <c r="F869" s="46"/>
      <c r="G869" s="46"/>
      <c r="H869" s="98"/>
      <c r="I869" s="98"/>
      <c r="J869" s="98"/>
    </row>
    <row r="870" spans="2:10" x14ac:dyDescent="0.2">
      <c r="B870" s="27"/>
      <c r="C870" s="27"/>
      <c r="D870" s="27"/>
      <c r="E870" s="27"/>
      <c r="F870" s="46"/>
      <c r="G870" s="46"/>
      <c r="H870" s="98"/>
      <c r="I870" s="98"/>
      <c r="J870" s="98"/>
    </row>
    <row r="871" spans="2:10" x14ac:dyDescent="0.2">
      <c r="B871" s="27"/>
      <c r="C871" s="27"/>
      <c r="D871" s="27"/>
      <c r="E871" s="27"/>
      <c r="F871" s="46"/>
      <c r="G871" s="46"/>
      <c r="H871" s="98"/>
      <c r="I871" s="98"/>
      <c r="J871" s="98"/>
    </row>
    <row r="872" spans="2:10" x14ac:dyDescent="0.2">
      <c r="B872" s="27"/>
      <c r="C872" s="27"/>
      <c r="D872" s="27"/>
      <c r="E872" s="27"/>
      <c r="F872" s="46"/>
      <c r="G872" s="46"/>
      <c r="H872" s="98"/>
      <c r="I872" s="98"/>
      <c r="J872" s="98"/>
    </row>
    <row r="873" spans="2:10" x14ac:dyDescent="0.2">
      <c r="B873" s="27"/>
      <c r="C873" s="27"/>
      <c r="D873" s="27"/>
      <c r="E873" s="27"/>
      <c r="F873" s="46"/>
      <c r="G873" s="46"/>
      <c r="H873" s="98"/>
      <c r="I873" s="98"/>
      <c r="J873" s="98"/>
    </row>
    <row r="874" spans="2:10" x14ac:dyDescent="0.2">
      <c r="B874" s="27"/>
      <c r="C874" s="27"/>
      <c r="D874" s="27"/>
      <c r="E874" s="27"/>
      <c r="F874" s="46"/>
      <c r="G874" s="46"/>
      <c r="H874" s="98"/>
      <c r="I874" s="98"/>
      <c r="J874" s="98"/>
    </row>
    <row r="875" spans="2:10" x14ac:dyDescent="0.2">
      <c r="B875" s="27"/>
      <c r="C875" s="27"/>
      <c r="D875" s="27"/>
      <c r="E875" s="27"/>
      <c r="F875" s="46"/>
      <c r="G875" s="46"/>
      <c r="H875" s="98"/>
      <c r="I875" s="98"/>
      <c r="J875" s="98"/>
    </row>
    <row r="876" spans="2:10" x14ac:dyDescent="0.2">
      <c r="B876" s="27"/>
      <c r="C876" s="27"/>
      <c r="D876" s="27"/>
      <c r="E876" s="27"/>
      <c r="F876" s="46"/>
      <c r="G876" s="46"/>
      <c r="H876" s="98"/>
      <c r="I876" s="98"/>
      <c r="J876" s="98"/>
    </row>
    <row r="877" spans="2:10" x14ac:dyDescent="0.2">
      <c r="B877" s="27"/>
      <c r="C877" s="27"/>
      <c r="D877" s="27"/>
      <c r="E877" s="27"/>
      <c r="F877" s="46"/>
      <c r="G877" s="46"/>
      <c r="H877" s="98"/>
      <c r="I877" s="98"/>
      <c r="J877" s="98"/>
    </row>
    <row r="878" spans="2:10" x14ac:dyDescent="0.2">
      <c r="B878" s="27"/>
      <c r="C878" s="27"/>
      <c r="D878" s="27"/>
      <c r="E878" s="27"/>
      <c r="F878" s="46"/>
      <c r="G878" s="46"/>
      <c r="H878" s="98"/>
      <c r="I878" s="98"/>
      <c r="J878" s="98"/>
    </row>
    <row r="879" spans="2:10" x14ac:dyDescent="0.2">
      <c r="B879" s="27"/>
      <c r="C879" s="27"/>
      <c r="D879" s="27"/>
      <c r="E879" s="27"/>
      <c r="F879" s="46"/>
      <c r="G879" s="46"/>
      <c r="H879" s="98"/>
      <c r="I879" s="98"/>
      <c r="J879" s="98"/>
    </row>
    <row r="880" spans="2:10" x14ac:dyDescent="0.2">
      <c r="B880" s="27"/>
      <c r="C880" s="27"/>
      <c r="D880" s="27"/>
      <c r="E880" s="27"/>
      <c r="F880" s="46"/>
      <c r="G880" s="46"/>
      <c r="H880" s="98"/>
      <c r="I880" s="98"/>
      <c r="J880" s="98"/>
    </row>
    <row r="881" spans="2:10" x14ac:dyDescent="0.2">
      <c r="B881" s="27"/>
      <c r="C881" s="27"/>
      <c r="D881" s="27"/>
      <c r="E881" s="27"/>
      <c r="F881" s="46"/>
      <c r="G881" s="46"/>
      <c r="H881" s="98"/>
      <c r="I881" s="98"/>
      <c r="J881" s="98"/>
    </row>
    <row r="882" spans="2:10" x14ac:dyDescent="0.2">
      <c r="B882" s="27"/>
      <c r="C882" s="27"/>
      <c r="D882" s="27"/>
      <c r="E882" s="27"/>
      <c r="F882" s="46"/>
      <c r="G882" s="46"/>
      <c r="H882" s="98"/>
      <c r="I882" s="98"/>
      <c r="J882" s="98"/>
    </row>
    <row r="883" spans="2:10" x14ac:dyDescent="0.2">
      <c r="B883" s="27"/>
      <c r="C883" s="27"/>
      <c r="D883" s="27"/>
      <c r="E883" s="27"/>
      <c r="F883" s="46"/>
      <c r="G883" s="46"/>
      <c r="H883" s="98"/>
      <c r="I883" s="98"/>
      <c r="J883" s="98"/>
    </row>
    <row r="884" spans="2:10" x14ac:dyDescent="0.2">
      <c r="B884" s="27"/>
      <c r="C884" s="27"/>
      <c r="D884" s="27"/>
      <c r="E884" s="27"/>
      <c r="F884" s="46"/>
      <c r="G884" s="46"/>
      <c r="H884" s="98"/>
      <c r="I884" s="98"/>
      <c r="J884" s="98"/>
    </row>
    <row r="885" spans="2:10" x14ac:dyDescent="0.2">
      <c r="B885" s="27"/>
      <c r="C885" s="27"/>
      <c r="D885" s="27"/>
      <c r="E885" s="27"/>
      <c r="F885" s="46"/>
      <c r="G885" s="46"/>
      <c r="H885" s="98"/>
      <c r="I885" s="98"/>
      <c r="J885" s="98"/>
    </row>
    <row r="886" spans="2:10" x14ac:dyDescent="0.2">
      <c r="B886" s="27"/>
      <c r="C886" s="27"/>
      <c r="D886" s="27"/>
      <c r="E886" s="27"/>
      <c r="F886" s="46"/>
      <c r="G886" s="46"/>
      <c r="H886" s="98"/>
      <c r="I886" s="98"/>
      <c r="J886" s="98"/>
    </row>
    <row r="887" spans="2:10" x14ac:dyDescent="0.2">
      <c r="B887" s="27"/>
      <c r="C887" s="27"/>
      <c r="D887" s="27"/>
      <c r="E887" s="27"/>
      <c r="F887" s="46"/>
      <c r="G887" s="46"/>
      <c r="H887" s="98"/>
      <c r="I887" s="98"/>
      <c r="J887" s="98"/>
    </row>
    <row r="888" spans="2:10" x14ac:dyDescent="0.2">
      <c r="B888" s="27"/>
      <c r="C888" s="27"/>
      <c r="D888" s="27"/>
      <c r="E888" s="27"/>
      <c r="F888" s="46"/>
      <c r="G888" s="46"/>
      <c r="H888" s="98"/>
      <c r="I888" s="98"/>
      <c r="J888" s="98"/>
    </row>
    <row r="889" spans="2:10" x14ac:dyDescent="0.2">
      <c r="B889" s="27"/>
      <c r="C889" s="27"/>
      <c r="D889" s="27"/>
      <c r="E889" s="27"/>
      <c r="F889" s="46"/>
      <c r="G889" s="46"/>
      <c r="H889" s="98"/>
      <c r="I889" s="98"/>
      <c r="J889" s="98"/>
    </row>
    <row r="890" spans="2:10" x14ac:dyDescent="0.2">
      <c r="B890" s="27"/>
      <c r="C890" s="27"/>
      <c r="D890" s="27"/>
      <c r="E890" s="27"/>
      <c r="F890" s="46"/>
      <c r="G890" s="46"/>
      <c r="H890" s="98"/>
      <c r="I890" s="98"/>
      <c r="J890" s="98"/>
    </row>
    <row r="891" spans="2:10" x14ac:dyDescent="0.2">
      <c r="B891" s="27"/>
      <c r="C891" s="27"/>
      <c r="D891" s="27"/>
      <c r="E891" s="27"/>
      <c r="F891" s="46"/>
      <c r="G891" s="46"/>
      <c r="H891" s="98"/>
      <c r="I891" s="98"/>
      <c r="J891" s="98"/>
    </row>
    <row r="892" spans="2:10" x14ac:dyDescent="0.2">
      <c r="B892" s="27"/>
      <c r="C892" s="27"/>
      <c r="D892" s="27"/>
      <c r="E892" s="27"/>
      <c r="F892" s="46"/>
      <c r="G892" s="46"/>
      <c r="H892" s="98"/>
      <c r="I892" s="98"/>
      <c r="J892" s="98"/>
    </row>
    <row r="893" spans="2:10" x14ac:dyDescent="0.2">
      <c r="B893" s="27"/>
      <c r="C893" s="27"/>
      <c r="D893" s="27"/>
      <c r="E893" s="27"/>
      <c r="F893" s="46"/>
      <c r="G893" s="46"/>
      <c r="H893" s="98"/>
      <c r="I893" s="98"/>
      <c r="J893" s="98"/>
    </row>
    <row r="894" spans="2:10" x14ac:dyDescent="0.2">
      <c r="B894" s="27"/>
      <c r="C894" s="27"/>
      <c r="D894" s="27"/>
      <c r="E894" s="27"/>
      <c r="F894" s="46"/>
      <c r="G894" s="46"/>
      <c r="H894" s="98"/>
      <c r="I894" s="98"/>
      <c r="J894" s="98"/>
    </row>
    <row r="895" spans="2:10" x14ac:dyDescent="0.2">
      <c r="B895" s="27"/>
      <c r="C895" s="27"/>
      <c r="D895" s="27"/>
      <c r="E895" s="27"/>
      <c r="F895" s="46"/>
      <c r="G895" s="46"/>
      <c r="H895" s="98"/>
      <c r="I895" s="98"/>
      <c r="J895" s="98"/>
    </row>
    <row r="896" spans="2:10" x14ac:dyDescent="0.2">
      <c r="B896" s="27"/>
      <c r="C896" s="27"/>
      <c r="D896" s="27"/>
      <c r="E896" s="27"/>
      <c r="F896" s="46"/>
      <c r="G896" s="46"/>
      <c r="H896" s="98"/>
      <c r="I896" s="98"/>
      <c r="J896" s="98"/>
    </row>
    <row r="897" spans="2:10" x14ac:dyDescent="0.2">
      <c r="B897" s="27"/>
      <c r="C897" s="27"/>
      <c r="D897" s="27"/>
      <c r="E897" s="27"/>
      <c r="F897" s="46"/>
      <c r="G897" s="46"/>
      <c r="H897" s="98"/>
      <c r="I897" s="98"/>
      <c r="J897" s="98"/>
    </row>
    <row r="898" spans="2:10" x14ac:dyDescent="0.2">
      <c r="B898" s="27"/>
      <c r="C898" s="27"/>
      <c r="D898" s="27"/>
      <c r="E898" s="27"/>
      <c r="F898" s="46"/>
      <c r="G898" s="46"/>
      <c r="H898" s="98"/>
      <c r="I898" s="98"/>
      <c r="J898" s="98"/>
    </row>
    <row r="899" spans="2:10" x14ac:dyDescent="0.2">
      <c r="B899" s="27"/>
      <c r="C899" s="27"/>
      <c r="D899" s="27"/>
      <c r="E899" s="27"/>
      <c r="F899" s="46"/>
      <c r="G899" s="46"/>
      <c r="H899" s="98"/>
      <c r="I899" s="98"/>
      <c r="J899" s="98"/>
    </row>
    <row r="900" spans="2:10" x14ac:dyDescent="0.2">
      <c r="B900" s="27"/>
      <c r="C900" s="27"/>
      <c r="D900" s="27"/>
      <c r="E900" s="27"/>
      <c r="F900" s="46"/>
      <c r="G900" s="46"/>
      <c r="H900" s="98"/>
      <c r="I900" s="98"/>
      <c r="J900" s="98"/>
    </row>
    <row r="901" spans="2:10" x14ac:dyDescent="0.2">
      <c r="B901" s="27"/>
      <c r="C901" s="27"/>
      <c r="D901" s="27"/>
      <c r="E901" s="27"/>
      <c r="F901" s="46"/>
      <c r="G901" s="46"/>
      <c r="H901" s="98"/>
      <c r="I901" s="98"/>
      <c r="J901" s="98"/>
    </row>
    <row r="902" spans="2:10" x14ac:dyDescent="0.2">
      <c r="B902" s="27"/>
      <c r="C902" s="27"/>
      <c r="D902" s="27"/>
      <c r="E902" s="27"/>
      <c r="F902" s="46"/>
      <c r="G902" s="46"/>
      <c r="H902" s="98"/>
      <c r="I902" s="98"/>
      <c r="J902" s="98"/>
    </row>
    <row r="903" spans="2:10" x14ac:dyDescent="0.2">
      <c r="B903" s="27"/>
      <c r="C903" s="27"/>
      <c r="D903" s="27"/>
      <c r="E903" s="27"/>
      <c r="F903" s="46"/>
      <c r="G903" s="46"/>
      <c r="H903" s="98"/>
      <c r="I903" s="98"/>
      <c r="J903" s="98"/>
    </row>
    <row r="904" spans="2:10" x14ac:dyDescent="0.2">
      <c r="B904" s="27"/>
      <c r="C904" s="27"/>
      <c r="D904" s="27"/>
      <c r="E904" s="27"/>
      <c r="F904" s="46"/>
      <c r="G904" s="46"/>
      <c r="H904" s="98"/>
      <c r="I904" s="98"/>
      <c r="J904" s="98"/>
    </row>
    <row r="905" spans="2:10" x14ac:dyDescent="0.2">
      <c r="B905" s="27"/>
      <c r="C905" s="27"/>
      <c r="D905" s="27"/>
      <c r="E905" s="27"/>
      <c r="F905" s="46"/>
      <c r="G905" s="46"/>
      <c r="H905" s="98"/>
      <c r="I905" s="98"/>
      <c r="J905" s="98"/>
    </row>
    <row r="906" spans="2:10" x14ac:dyDescent="0.2">
      <c r="B906" s="27"/>
      <c r="C906" s="27"/>
      <c r="D906" s="27"/>
      <c r="E906" s="27"/>
      <c r="F906" s="46"/>
      <c r="G906" s="46"/>
      <c r="H906" s="98"/>
      <c r="I906" s="98"/>
      <c r="J906" s="98"/>
    </row>
    <row r="907" spans="2:10" x14ac:dyDescent="0.2">
      <c r="B907" s="27"/>
      <c r="C907" s="27"/>
      <c r="D907" s="27"/>
      <c r="E907" s="27"/>
      <c r="F907" s="46"/>
      <c r="G907" s="46"/>
      <c r="H907" s="98"/>
      <c r="I907" s="98"/>
      <c r="J907" s="98"/>
    </row>
    <row r="908" spans="2:10" x14ac:dyDescent="0.2">
      <c r="B908" s="27"/>
      <c r="C908" s="27"/>
      <c r="D908" s="27"/>
      <c r="E908" s="27"/>
      <c r="F908" s="46"/>
      <c r="G908" s="46"/>
      <c r="H908" s="98"/>
      <c r="I908" s="98"/>
      <c r="J908" s="98"/>
    </row>
    <row r="909" spans="2:10" x14ac:dyDescent="0.2">
      <c r="B909" s="27"/>
      <c r="C909" s="27"/>
      <c r="D909" s="27"/>
      <c r="E909" s="27"/>
      <c r="F909" s="46"/>
      <c r="G909" s="46"/>
      <c r="H909" s="98"/>
      <c r="I909" s="98"/>
      <c r="J909" s="98"/>
    </row>
    <row r="910" spans="2:10" x14ac:dyDescent="0.2">
      <c r="B910" s="27"/>
      <c r="C910" s="27"/>
      <c r="D910" s="27"/>
      <c r="E910" s="27"/>
      <c r="F910" s="46"/>
      <c r="G910" s="46"/>
      <c r="H910" s="98"/>
      <c r="I910" s="98"/>
      <c r="J910" s="98"/>
    </row>
    <row r="911" spans="2:10" x14ac:dyDescent="0.2">
      <c r="B911" s="27"/>
      <c r="C911" s="27"/>
      <c r="D911" s="27"/>
      <c r="E911" s="27"/>
      <c r="F911" s="46"/>
      <c r="G911" s="46"/>
      <c r="H911" s="98"/>
      <c r="I911" s="98"/>
      <c r="J911" s="98"/>
    </row>
    <row r="912" spans="2:10" x14ac:dyDescent="0.2">
      <c r="B912" s="27"/>
      <c r="C912" s="27"/>
      <c r="D912" s="27"/>
      <c r="E912" s="27"/>
      <c r="F912" s="46"/>
      <c r="G912" s="46"/>
      <c r="H912" s="98"/>
      <c r="I912" s="98"/>
      <c r="J912" s="98"/>
    </row>
    <row r="913" spans="2:10" x14ac:dyDescent="0.2">
      <c r="B913" s="27"/>
      <c r="C913" s="27"/>
      <c r="D913" s="27"/>
      <c r="E913" s="27"/>
      <c r="F913" s="46"/>
      <c r="G913" s="46"/>
      <c r="H913" s="98"/>
      <c r="I913" s="98"/>
      <c r="J913" s="98"/>
    </row>
    <row r="914" spans="2:10" x14ac:dyDescent="0.2">
      <c r="B914" s="27"/>
      <c r="C914" s="27"/>
      <c r="D914" s="27"/>
      <c r="E914" s="27"/>
      <c r="F914" s="46"/>
      <c r="G914" s="46"/>
      <c r="H914" s="98"/>
      <c r="I914" s="98"/>
      <c r="J914" s="98"/>
    </row>
    <row r="915" spans="2:10" x14ac:dyDescent="0.2">
      <c r="B915" s="27"/>
      <c r="C915" s="27"/>
      <c r="D915" s="27"/>
      <c r="E915" s="27"/>
      <c r="F915" s="46"/>
      <c r="G915" s="46"/>
      <c r="H915" s="98"/>
      <c r="I915" s="98"/>
      <c r="J915" s="98"/>
    </row>
    <row r="916" spans="2:10" x14ac:dyDescent="0.2">
      <c r="B916" s="27"/>
      <c r="C916" s="27"/>
      <c r="D916" s="27"/>
      <c r="E916" s="27"/>
      <c r="F916" s="46"/>
      <c r="G916" s="46"/>
      <c r="H916" s="98"/>
      <c r="I916" s="98"/>
      <c r="J916" s="98"/>
    </row>
    <row r="917" spans="2:10" x14ac:dyDescent="0.2">
      <c r="B917" s="27"/>
      <c r="C917" s="27"/>
      <c r="D917" s="27"/>
      <c r="E917" s="27"/>
      <c r="F917" s="46"/>
      <c r="G917" s="46"/>
      <c r="H917" s="98"/>
      <c r="I917" s="98"/>
      <c r="J917" s="98"/>
    </row>
    <row r="918" spans="2:10" x14ac:dyDescent="0.2">
      <c r="B918" s="27"/>
      <c r="C918" s="27"/>
      <c r="D918" s="27"/>
      <c r="E918" s="27"/>
      <c r="F918" s="46"/>
      <c r="G918" s="46"/>
      <c r="H918" s="98"/>
      <c r="I918" s="98"/>
      <c r="J918" s="98"/>
    </row>
    <row r="919" spans="2:10" x14ac:dyDescent="0.2">
      <c r="B919" s="27"/>
      <c r="C919" s="27"/>
      <c r="D919" s="27"/>
      <c r="E919" s="27"/>
      <c r="F919" s="46"/>
      <c r="G919" s="46"/>
      <c r="H919" s="98"/>
      <c r="I919" s="98"/>
      <c r="J919" s="98"/>
    </row>
    <row r="920" spans="2:10" x14ac:dyDescent="0.2">
      <c r="B920" s="27"/>
      <c r="C920" s="27"/>
      <c r="D920" s="27"/>
      <c r="E920" s="27"/>
      <c r="F920" s="46"/>
      <c r="G920" s="46"/>
      <c r="H920" s="98"/>
      <c r="I920" s="98"/>
      <c r="J920" s="98"/>
    </row>
    <row r="921" spans="2:10" x14ac:dyDescent="0.2">
      <c r="B921" s="27"/>
      <c r="C921" s="27"/>
      <c r="D921" s="27"/>
      <c r="E921" s="27"/>
      <c r="F921" s="46"/>
      <c r="G921" s="46"/>
      <c r="H921" s="98"/>
      <c r="I921" s="98"/>
      <c r="J921" s="98"/>
    </row>
    <row r="922" spans="2:10" x14ac:dyDescent="0.2">
      <c r="B922" s="27"/>
      <c r="C922" s="27"/>
      <c r="D922" s="27"/>
      <c r="E922" s="27"/>
      <c r="F922" s="46"/>
      <c r="G922" s="46"/>
      <c r="H922" s="98"/>
      <c r="I922" s="98"/>
      <c r="J922" s="98"/>
    </row>
    <row r="923" spans="2:10" x14ac:dyDescent="0.2">
      <c r="B923" s="27"/>
      <c r="C923" s="27"/>
      <c r="D923" s="27"/>
      <c r="E923" s="27"/>
      <c r="F923" s="46"/>
      <c r="G923" s="46"/>
      <c r="H923" s="98"/>
      <c r="I923" s="98"/>
      <c r="J923" s="98"/>
    </row>
    <row r="924" spans="2:10" x14ac:dyDescent="0.2">
      <c r="B924" s="27"/>
      <c r="C924" s="27"/>
      <c r="D924" s="27"/>
      <c r="E924" s="27"/>
      <c r="F924" s="46"/>
      <c r="G924" s="46"/>
      <c r="H924" s="98"/>
      <c r="I924" s="98"/>
      <c r="J924" s="98"/>
    </row>
    <row r="925" spans="2:10" x14ac:dyDescent="0.2">
      <c r="B925" s="27"/>
      <c r="C925" s="27"/>
      <c r="D925" s="27"/>
      <c r="E925" s="27"/>
      <c r="F925" s="46"/>
      <c r="G925" s="46"/>
      <c r="H925" s="98"/>
      <c r="I925" s="98"/>
      <c r="J925" s="98"/>
    </row>
    <row r="926" spans="2:10" x14ac:dyDescent="0.2">
      <c r="B926" s="27"/>
      <c r="C926" s="27"/>
      <c r="D926" s="27"/>
      <c r="E926" s="27"/>
      <c r="F926" s="46"/>
      <c r="G926" s="46"/>
      <c r="H926" s="98"/>
      <c r="I926" s="98"/>
      <c r="J926" s="98"/>
    </row>
    <row r="927" spans="2:10" x14ac:dyDescent="0.2">
      <c r="B927" s="27"/>
      <c r="C927" s="27"/>
      <c r="D927" s="27"/>
      <c r="E927" s="27"/>
      <c r="F927" s="46"/>
      <c r="G927" s="46"/>
      <c r="H927" s="98"/>
      <c r="I927" s="98"/>
      <c r="J927" s="98"/>
    </row>
    <row r="928" spans="2:10" x14ac:dyDescent="0.2">
      <c r="B928" s="27"/>
      <c r="C928" s="27"/>
      <c r="D928" s="27"/>
      <c r="E928" s="27"/>
      <c r="F928" s="46"/>
      <c r="G928" s="46"/>
      <c r="H928" s="98"/>
      <c r="I928" s="98"/>
      <c r="J928" s="98"/>
    </row>
    <row r="929" spans="2:10" x14ac:dyDescent="0.2">
      <c r="B929" s="27"/>
      <c r="C929" s="27"/>
      <c r="D929" s="27"/>
      <c r="E929" s="27"/>
      <c r="F929" s="46"/>
      <c r="G929" s="46"/>
      <c r="H929" s="98"/>
      <c r="I929" s="98"/>
      <c r="J929" s="98"/>
    </row>
    <row r="930" spans="2:10" x14ac:dyDescent="0.2">
      <c r="B930" s="27"/>
      <c r="C930" s="27"/>
      <c r="D930" s="27"/>
      <c r="E930" s="27"/>
      <c r="F930" s="46"/>
      <c r="G930" s="46"/>
      <c r="H930" s="98"/>
      <c r="I930" s="98"/>
      <c r="J930" s="98"/>
    </row>
    <row r="931" spans="2:10" x14ac:dyDescent="0.2">
      <c r="B931" s="27"/>
      <c r="C931" s="27"/>
      <c r="D931" s="27"/>
      <c r="E931" s="27"/>
      <c r="F931" s="46"/>
      <c r="G931" s="46"/>
      <c r="H931" s="98"/>
      <c r="I931" s="98"/>
      <c r="J931" s="98"/>
    </row>
    <row r="932" spans="2:10" x14ac:dyDescent="0.2">
      <c r="B932" s="27"/>
      <c r="C932" s="27"/>
      <c r="D932" s="27"/>
      <c r="E932" s="27"/>
      <c r="F932" s="46"/>
      <c r="G932" s="46"/>
      <c r="H932" s="98"/>
      <c r="I932" s="98"/>
      <c r="J932" s="98"/>
    </row>
    <row r="933" spans="2:10" x14ac:dyDescent="0.2">
      <c r="B933" s="27"/>
      <c r="C933" s="27"/>
      <c r="D933" s="27"/>
      <c r="E933" s="27"/>
      <c r="F933" s="46"/>
      <c r="G933" s="46"/>
      <c r="H933" s="98"/>
      <c r="I933" s="98"/>
      <c r="J933" s="98"/>
    </row>
    <row r="934" spans="2:10" x14ac:dyDescent="0.2">
      <c r="B934" s="27"/>
      <c r="C934" s="27"/>
      <c r="D934" s="27"/>
      <c r="E934" s="27"/>
      <c r="F934" s="46"/>
      <c r="G934" s="46"/>
      <c r="H934" s="98"/>
      <c r="I934" s="98"/>
      <c r="J934" s="98"/>
    </row>
    <row r="935" spans="2:10" x14ac:dyDescent="0.2">
      <c r="B935" s="27"/>
      <c r="C935" s="27"/>
      <c r="D935" s="27"/>
      <c r="E935" s="27"/>
      <c r="F935" s="46"/>
      <c r="G935" s="46"/>
      <c r="H935" s="98"/>
      <c r="I935" s="98"/>
      <c r="J935" s="98"/>
    </row>
    <row r="936" spans="2:10" x14ac:dyDescent="0.2">
      <c r="B936" s="27"/>
      <c r="C936" s="27"/>
      <c r="D936" s="27"/>
      <c r="E936" s="27"/>
      <c r="F936" s="46"/>
      <c r="G936" s="46"/>
      <c r="H936" s="98"/>
      <c r="I936" s="98"/>
      <c r="J936" s="98"/>
    </row>
    <row r="937" spans="2:10" x14ac:dyDescent="0.2">
      <c r="B937" s="27"/>
      <c r="C937" s="27"/>
      <c r="D937" s="27"/>
      <c r="E937" s="27"/>
      <c r="F937" s="46"/>
      <c r="G937" s="46"/>
      <c r="H937" s="98"/>
      <c r="I937" s="98"/>
      <c r="J937" s="98"/>
    </row>
    <row r="938" spans="2:10" x14ac:dyDescent="0.2">
      <c r="B938" s="27"/>
      <c r="C938" s="27"/>
      <c r="D938" s="27"/>
      <c r="E938" s="27"/>
      <c r="F938" s="46"/>
      <c r="G938" s="46"/>
      <c r="H938" s="98"/>
      <c r="I938" s="98"/>
      <c r="J938" s="98"/>
    </row>
    <row r="939" spans="2:10" x14ac:dyDescent="0.2">
      <c r="B939" s="27"/>
      <c r="C939" s="27"/>
      <c r="D939" s="27"/>
      <c r="E939" s="27"/>
      <c r="F939" s="46"/>
      <c r="G939" s="46"/>
      <c r="H939" s="98"/>
      <c r="I939" s="98"/>
      <c r="J939" s="98"/>
    </row>
    <row r="940" spans="2:10" x14ac:dyDescent="0.2">
      <c r="B940" s="27"/>
      <c r="C940" s="27"/>
      <c r="D940" s="27"/>
      <c r="E940" s="27"/>
      <c r="F940" s="46"/>
      <c r="G940" s="46"/>
      <c r="H940" s="98"/>
      <c r="I940" s="98"/>
      <c r="J940" s="98"/>
    </row>
    <row r="941" spans="2:10" x14ac:dyDescent="0.2">
      <c r="B941" s="27"/>
      <c r="C941" s="27"/>
      <c r="D941" s="27"/>
      <c r="E941" s="27"/>
      <c r="F941" s="46"/>
      <c r="G941" s="46"/>
      <c r="H941" s="98"/>
      <c r="I941" s="98"/>
      <c r="J941" s="98"/>
    </row>
    <row r="942" spans="2:10" x14ac:dyDescent="0.2">
      <c r="B942" s="27"/>
      <c r="C942" s="27"/>
      <c r="D942" s="27"/>
      <c r="E942" s="27"/>
      <c r="F942" s="46"/>
      <c r="G942" s="46"/>
      <c r="H942" s="98"/>
      <c r="I942" s="98"/>
      <c r="J942" s="98"/>
    </row>
    <row r="943" spans="2:10" x14ac:dyDescent="0.2">
      <c r="B943" s="27"/>
      <c r="C943" s="27"/>
      <c r="D943" s="27"/>
      <c r="E943" s="27"/>
      <c r="F943" s="46"/>
      <c r="G943" s="46"/>
      <c r="H943" s="98"/>
      <c r="I943" s="98"/>
      <c r="J943" s="98"/>
    </row>
    <row r="944" spans="2:10" x14ac:dyDescent="0.2">
      <c r="B944" s="27"/>
      <c r="C944" s="27"/>
      <c r="D944" s="27"/>
      <c r="E944" s="27"/>
      <c r="F944" s="46"/>
      <c r="G944" s="46"/>
      <c r="H944" s="98"/>
      <c r="I944" s="98"/>
      <c r="J944" s="98"/>
    </row>
    <row r="945" spans="2:10" x14ac:dyDescent="0.2">
      <c r="B945" s="27"/>
      <c r="C945" s="27"/>
      <c r="D945" s="27"/>
      <c r="E945" s="27"/>
      <c r="F945" s="46"/>
      <c r="G945" s="46"/>
      <c r="H945" s="98"/>
      <c r="I945" s="98"/>
      <c r="J945" s="98"/>
    </row>
    <row r="946" spans="2:10" x14ac:dyDescent="0.2">
      <c r="B946" s="27"/>
      <c r="C946" s="27"/>
      <c r="D946" s="27"/>
      <c r="E946" s="27"/>
      <c r="F946" s="46"/>
      <c r="G946" s="46"/>
      <c r="H946" s="98"/>
      <c r="I946" s="98"/>
      <c r="J946" s="98"/>
    </row>
    <row r="947" spans="2:10" x14ac:dyDescent="0.2">
      <c r="B947" s="27"/>
      <c r="C947" s="27"/>
      <c r="D947" s="27"/>
      <c r="E947" s="27"/>
      <c r="F947" s="46"/>
      <c r="G947" s="46"/>
      <c r="H947" s="98"/>
      <c r="I947" s="98"/>
      <c r="J947" s="98"/>
    </row>
    <row r="948" spans="2:10" x14ac:dyDescent="0.2">
      <c r="B948" s="27"/>
      <c r="C948" s="27"/>
      <c r="D948" s="27"/>
      <c r="E948" s="27"/>
      <c r="F948" s="46"/>
      <c r="G948" s="46"/>
      <c r="H948" s="98"/>
      <c r="I948" s="98"/>
      <c r="J948" s="98"/>
    </row>
    <row r="949" spans="2:10" x14ac:dyDescent="0.2">
      <c r="B949" s="27"/>
      <c r="C949" s="27"/>
      <c r="D949" s="27"/>
      <c r="E949" s="27"/>
      <c r="F949" s="46"/>
      <c r="G949" s="46"/>
      <c r="H949" s="98"/>
      <c r="I949" s="98"/>
      <c r="J949" s="98"/>
    </row>
    <row r="950" spans="2:10" x14ac:dyDescent="0.2">
      <c r="B950" s="27"/>
      <c r="C950" s="27"/>
      <c r="D950" s="27"/>
      <c r="E950" s="27"/>
      <c r="F950" s="46"/>
      <c r="G950" s="46"/>
      <c r="H950" s="98"/>
      <c r="I950" s="98"/>
      <c r="J950" s="98"/>
    </row>
    <row r="951" spans="2:10" x14ac:dyDescent="0.2">
      <c r="B951" s="27"/>
      <c r="C951" s="27"/>
      <c r="D951" s="27"/>
      <c r="E951" s="27"/>
      <c r="F951" s="46"/>
      <c r="G951" s="46"/>
      <c r="H951" s="98"/>
      <c r="I951" s="98"/>
      <c r="J951" s="98"/>
    </row>
    <row r="952" spans="2:10" x14ac:dyDescent="0.2">
      <c r="B952" s="27"/>
      <c r="C952" s="27"/>
      <c r="D952" s="27"/>
      <c r="E952" s="27"/>
      <c r="F952" s="46"/>
      <c r="G952" s="46"/>
      <c r="H952" s="98"/>
      <c r="I952" s="98"/>
      <c r="J952" s="98"/>
    </row>
    <row r="953" spans="2:10" x14ac:dyDescent="0.2">
      <c r="B953" s="27"/>
      <c r="C953" s="27"/>
      <c r="D953" s="27"/>
      <c r="E953" s="27"/>
      <c r="F953" s="46"/>
      <c r="G953" s="46"/>
      <c r="H953" s="98"/>
      <c r="I953" s="98"/>
      <c r="J953" s="98"/>
    </row>
    <row r="954" spans="2:10" x14ac:dyDescent="0.2">
      <c r="B954" s="27"/>
      <c r="C954" s="27"/>
      <c r="D954" s="27"/>
      <c r="E954" s="27"/>
      <c r="F954" s="46"/>
      <c r="G954" s="46"/>
      <c r="H954" s="98"/>
      <c r="I954" s="98"/>
      <c r="J954" s="98"/>
    </row>
    <row r="955" spans="2:10" x14ac:dyDescent="0.2">
      <c r="B955" s="27"/>
      <c r="C955" s="27"/>
      <c r="D955" s="27"/>
      <c r="E955" s="27"/>
      <c r="F955" s="46"/>
      <c r="G955" s="46"/>
      <c r="H955" s="98"/>
      <c r="I955" s="98"/>
      <c r="J955" s="98"/>
    </row>
    <row r="956" spans="2:10" x14ac:dyDescent="0.2">
      <c r="B956" s="27"/>
      <c r="C956" s="27"/>
      <c r="D956" s="27"/>
      <c r="E956" s="27"/>
      <c r="F956" s="46"/>
      <c r="G956" s="46"/>
      <c r="H956" s="98"/>
      <c r="I956" s="98"/>
      <c r="J956" s="98"/>
    </row>
    <row r="957" spans="2:10" x14ac:dyDescent="0.2">
      <c r="B957" s="27"/>
      <c r="C957" s="27"/>
      <c r="D957" s="27"/>
      <c r="E957" s="27"/>
      <c r="F957" s="46"/>
      <c r="G957" s="46"/>
      <c r="H957" s="98"/>
      <c r="I957" s="98"/>
      <c r="J957" s="98"/>
    </row>
    <row r="958" spans="2:10" x14ac:dyDescent="0.2">
      <c r="B958" s="27"/>
      <c r="C958" s="27"/>
      <c r="D958" s="27"/>
      <c r="E958" s="27"/>
      <c r="F958" s="46"/>
      <c r="G958" s="46"/>
      <c r="H958" s="98"/>
      <c r="I958" s="98"/>
      <c r="J958" s="98"/>
    </row>
    <row r="959" spans="2:10" x14ac:dyDescent="0.2">
      <c r="B959" s="27"/>
      <c r="C959" s="27"/>
      <c r="D959" s="27"/>
      <c r="E959" s="27"/>
      <c r="F959" s="46"/>
      <c r="G959" s="46"/>
      <c r="H959" s="98"/>
      <c r="I959" s="98"/>
      <c r="J959" s="98"/>
    </row>
    <row r="960" spans="2:10" x14ac:dyDescent="0.2">
      <c r="B960" s="27"/>
      <c r="C960" s="27"/>
      <c r="D960" s="27"/>
      <c r="E960" s="27"/>
      <c r="F960" s="46"/>
      <c r="G960" s="46"/>
      <c r="H960" s="98"/>
      <c r="I960" s="98"/>
      <c r="J960" s="98"/>
    </row>
    <row r="961" spans="2:10" x14ac:dyDescent="0.2">
      <c r="B961" s="27"/>
      <c r="C961" s="27"/>
      <c r="D961" s="27"/>
      <c r="E961" s="27"/>
      <c r="F961" s="46"/>
      <c r="G961" s="46"/>
      <c r="H961" s="98"/>
      <c r="I961" s="98"/>
      <c r="J961" s="98"/>
    </row>
    <row r="962" spans="2:10" x14ac:dyDescent="0.2">
      <c r="B962" s="27"/>
      <c r="C962" s="27"/>
      <c r="D962" s="27"/>
      <c r="E962" s="27"/>
      <c r="F962" s="46"/>
      <c r="G962" s="46"/>
      <c r="H962" s="98"/>
      <c r="I962" s="98"/>
      <c r="J962" s="98"/>
    </row>
    <row r="963" spans="2:10" x14ac:dyDescent="0.2">
      <c r="B963" s="27"/>
      <c r="C963" s="27"/>
      <c r="D963" s="27"/>
      <c r="E963" s="27"/>
      <c r="F963" s="46"/>
      <c r="G963" s="46"/>
      <c r="H963" s="98"/>
      <c r="I963" s="98"/>
      <c r="J963" s="98"/>
    </row>
    <row r="964" spans="2:10" x14ac:dyDescent="0.2">
      <c r="B964" s="27"/>
      <c r="C964" s="27"/>
      <c r="D964" s="27"/>
      <c r="E964" s="27"/>
      <c r="F964" s="46"/>
      <c r="G964" s="46"/>
      <c r="H964" s="98"/>
      <c r="I964" s="98"/>
      <c r="J964" s="98"/>
    </row>
    <row r="965" spans="2:10" x14ac:dyDescent="0.2">
      <c r="B965" s="27"/>
      <c r="C965" s="27"/>
      <c r="D965" s="27"/>
      <c r="E965" s="27"/>
      <c r="F965" s="46"/>
      <c r="G965" s="46"/>
      <c r="H965" s="98"/>
      <c r="I965" s="98"/>
      <c r="J965" s="98"/>
    </row>
    <row r="966" spans="2:10" x14ac:dyDescent="0.2">
      <c r="B966" s="27"/>
      <c r="C966" s="27"/>
      <c r="D966" s="27"/>
      <c r="E966" s="27"/>
      <c r="F966" s="46"/>
      <c r="G966" s="46"/>
      <c r="H966" s="98"/>
      <c r="I966" s="98"/>
      <c r="J966" s="98"/>
    </row>
    <row r="967" spans="2:10" x14ac:dyDescent="0.2">
      <c r="B967" s="27"/>
      <c r="C967" s="27"/>
      <c r="D967" s="27"/>
      <c r="E967" s="27"/>
      <c r="F967" s="46"/>
      <c r="G967" s="46"/>
      <c r="H967" s="98"/>
      <c r="I967" s="98"/>
      <c r="J967" s="98"/>
    </row>
    <row r="968" spans="2:10" x14ac:dyDescent="0.2">
      <c r="B968" s="27"/>
      <c r="C968" s="27"/>
      <c r="D968" s="27"/>
      <c r="E968" s="27"/>
      <c r="F968" s="46"/>
      <c r="G968" s="46"/>
      <c r="H968" s="98"/>
      <c r="I968" s="98"/>
      <c r="J968" s="98"/>
    </row>
    <row r="969" spans="2:10" x14ac:dyDescent="0.2">
      <c r="B969" s="27"/>
      <c r="C969" s="27"/>
      <c r="D969" s="27"/>
      <c r="E969" s="27"/>
      <c r="F969" s="46"/>
      <c r="G969" s="46"/>
      <c r="H969" s="98"/>
      <c r="I969" s="98"/>
      <c r="J969" s="98"/>
    </row>
    <row r="970" spans="2:10" x14ac:dyDescent="0.2">
      <c r="B970" s="27"/>
      <c r="C970" s="27"/>
      <c r="D970" s="27"/>
      <c r="E970" s="27"/>
      <c r="F970" s="46"/>
      <c r="G970" s="46"/>
      <c r="H970" s="98"/>
      <c r="I970" s="98"/>
      <c r="J970" s="98"/>
    </row>
    <row r="971" spans="2:10" x14ac:dyDescent="0.2">
      <c r="B971" s="27"/>
      <c r="C971" s="27"/>
      <c r="D971" s="27"/>
      <c r="E971" s="27"/>
      <c r="F971" s="46"/>
      <c r="G971" s="46"/>
      <c r="H971" s="98"/>
      <c r="I971" s="98"/>
      <c r="J971" s="98"/>
    </row>
    <row r="972" spans="2:10" x14ac:dyDescent="0.2">
      <c r="B972" s="27"/>
      <c r="C972" s="27"/>
      <c r="D972" s="27"/>
      <c r="E972" s="27"/>
      <c r="F972" s="46"/>
      <c r="G972" s="46"/>
      <c r="H972" s="98"/>
      <c r="I972" s="98"/>
      <c r="J972" s="98"/>
    </row>
    <row r="973" spans="2:10" x14ac:dyDescent="0.2">
      <c r="B973" s="27"/>
      <c r="C973" s="27"/>
      <c r="D973" s="27"/>
      <c r="E973" s="27"/>
      <c r="F973" s="46"/>
      <c r="G973" s="46"/>
      <c r="H973" s="98"/>
      <c r="I973" s="98"/>
      <c r="J973" s="98"/>
    </row>
    <row r="974" spans="2:10" x14ac:dyDescent="0.2">
      <c r="B974" s="27"/>
      <c r="C974" s="27"/>
      <c r="D974" s="27"/>
      <c r="E974" s="27"/>
      <c r="F974" s="46"/>
      <c r="G974" s="46"/>
      <c r="H974" s="98"/>
      <c r="I974" s="98"/>
      <c r="J974" s="98"/>
    </row>
    <row r="975" spans="2:10" x14ac:dyDescent="0.2">
      <c r="B975" s="27"/>
      <c r="C975" s="27"/>
      <c r="D975" s="27"/>
      <c r="E975" s="27"/>
      <c r="F975" s="46"/>
      <c r="G975" s="46"/>
      <c r="H975" s="98"/>
      <c r="I975" s="98"/>
      <c r="J975" s="98"/>
    </row>
    <row r="976" spans="2:10" x14ac:dyDescent="0.2">
      <c r="B976" s="27"/>
      <c r="C976" s="27"/>
      <c r="D976" s="27"/>
      <c r="E976" s="27"/>
      <c r="F976" s="46"/>
      <c r="G976" s="46"/>
      <c r="H976" s="98"/>
      <c r="I976" s="98"/>
      <c r="J976" s="98"/>
    </row>
    <row r="977" spans="2:10" x14ac:dyDescent="0.2">
      <c r="B977" s="27"/>
      <c r="C977" s="27"/>
      <c r="D977" s="27"/>
      <c r="E977" s="27"/>
      <c r="F977" s="46"/>
      <c r="G977" s="46"/>
      <c r="H977" s="98"/>
      <c r="I977" s="98"/>
      <c r="J977" s="98"/>
    </row>
    <row r="978" spans="2:10" x14ac:dyDescent="0.2">
      <c r="B978" s="27"/>
      <c r="C978" s="27"/>
      <c r="D978" s="27"/>
      <c r="E978" s="27"/>
      <c r="F978" s="46"/>
      <c r="G978" s="46"/>
      <c r="H978" s="98"/>
      <c r="I978" s="98"/>
      <c r="J978" s="98"/>
    </row>
    <row r="979" spans="2:10" x14ac:dyDescent="0.2">
      <c r="B979" s="27"/>
      <c r="C979" s="27"/>
      <c r="D979" s="27"/>
      <c r="E979" s="27"/>
      <c r="F979" s="46"/>
      <c r="G979" s="46"/>
      <c r="H979" s="98"/>
      <c r="I979" s="98"/>
      <c r="J979" s="98"/>
    </row>
    <row r="980" spans="2:10" x14ac:dyDescent="0.2">
      <c r="B980" s="27"/>
      <c r="C980" s="27"/>
      <c r="D980" s="27"/>
      <c r="E980" s="27"/>
      <c r="F980" s="46"/>
      <c r="G980" s="46"/>
      <c r="H980" s="98"/>
      <c r="I980" s="98"/>
      <c r="J980" s="98"/>
    </row>
    <row r="981" spans="2:10" x14ac:dyDescent="0.2">
      <c r="B981" s="27"/>
      <c r="C981" s="27"/>
      <c r="D981" s="27"/>
      <c r="E981" s="27"/>
      <c r="F981" s="46"/>
      <c r="G981" s="46"/>
      <c r="H981" s="98"/>
      <c r="I981" s="98"/>
      <c r="J981" s="98"/>
    </row>
    <row r="982" spans="2:10" x14ac:dyDescent="0.2">
      <c r="B982" s="27"/>
      <c r="C982" s="27"/>
      <c r="D982" s="27"/>
      <c r="E982" s="27"/>
      <c r="F982" s="46"/>
      <c r="G982" s="46"/>
      <c r="H982" s="98"/>
      <c r="I982" s="98"/>
      <c r="J982" s="98"/>
    </row>
    <row r="983" spans="2:10" x14ac:dyDescent="0.2">
      <c r="B983" s="27"/>
      <c r="C983" s="27"/>
      <c r="D983" s="27"/>
      <c r="E983" s="27"/>
      <c r="F983" s="46"/>
      <c r="G983" s="46"/>
      <c r="H983" s="98"/>
      <c r="I983" s="98"/>
      <c r="J983" s="98"/>
    </row>
    <row r="984" spans="2:10" x14ac:dyDescent="0.2">
      <c r="B984" s="27"/>
      <c r="C984" s="27"/>
      <c r="D984" s="27"/>
      <c r="E984" s="27"/>
      <c r="F984" s="46"/>
      <c r="G984" s="46"/>
      <c r="H984" s="98"/>
      <c r="I984" s="98"/>
      <c r="J984" s="98"/>
    </row>
    <row r="985" spans="2:10" x14ac:dyDescent="0.2">
      <c r="B985" s="27"/>
      <c r="C985" s="27"/>
      <c r="D985" s="27"/>
      <c r="E985" s="27"/>
      <c r="F985" s="46"/>
      <c r="G985" s="46"/>
      <c r="H985" s="98"/>
      <c r="I985" s="98"/>
      <c r="J985" s="98"/>
    </row>
    <row r="986" spans="2:10" x14ac:dyDescent="0.2">
      <c r="B986" s="27"/>
      <c r="C986" s="27"/>
      <c r="D986" s="27"/>
      <c r="E986" s="27"/>
      <c r="F986" s="46"/>
      <c r="G986" s="46"/>
      <c r="H986" s="98"/>
      <c r="I986" s="98"/>
      <c r="J986" s="98"/>
    </row>
    <row r="987" spans="2:10" x14ac:dyDescent="0.2">
      <c r="B987" s="27"/>
      <c r="C987" s="27"/>
      <c r="D987" s="27"/>
      <c r="E987" s="27"/>
      <c r="F987" s="46"/>
      <c r="G987" s="46"/>
      <c r="H987" s="98"/>
      <c r="I987" s="98"/>
      <c r="J987" s="98"/>
    </row>
    <row r="988" spans="2:10" x14ac:dyDescent="0.2">
      <c r="B988" s="27"/>
      <c r="C988" s="27"/>
      <c r="D988" s="27"/>
      <c r="E988" s="27"/>
      <c r="F988" s="46"/>
      <c r="G988" s="46"/>
      <c r="H988" s="98"/>
      <c r="I988" s="98"/>
      <c r="J988" s="98"/>
    </row>
    <row r="989" spans="2:10" x14ac:dyDescent="0.2">
      <c r="B989" s="27"/>
      <c r="C989" s="27"/>
      <c r="D989" s="27"/>
      <c r="E989" s="27"/>
      <c r="F989" s="46"/>
      <c r="G989" s="46"/>
      <c r="H989" s="98"/>
      <c r="I989" s="98"/>
      <c r="J989" s="98"/>
    </row>
    <row r="990" spans="2:10" x14ac:dyDescent="0.2">
      <c r="B990" s="27"/>
      <c r="C990" s="27"/>
      <c r="D990" s="27"/>
      <c r="E990" s="27"/>
      <c r="F990" s="46"/>
      <c r="G990" s="46"/>
      <c r="H990" s="98"/>
      <c r="I990" s="98"/>
      <c r="J990" s="98"/>
    </row>
    <row r="991" spans="2:10" x14ac:dyDescent="0.2">
      <c r="B991" s="27"/>
      <c r="C991" s="27"/>
      <c r="D991" s="27"/>
      <c r="E991" s="27"/>
      <c r="F991" s="46"/>
      <c r="G991" s="46"/>
      <c r="H991" s="98"/>
      <c r="I991" s="98"/>
      <c r="J991" s="98"/>
    </row>
    <row r="992" spans="2:10" x14ac:dyDescent="0.2">
      <c r="B992" s="27"/>
      <c r="C992" s="27"/>
      <c r="D992" s="27"/>
      <c r="E992" s="27"/>
      <c r="F992" s="46"/>
      <c r="G992" s="46"/>
      <c r="H992" s="98"/>
      <c r="I992" s="98"/>
      <c r="J992" s="98"/>
    </row>
    <row r="993" spans="2:10" x14ac:dyDescent="0.2">
      <c r="B993" s="27"/>
      <c r="C993" s="27"/>
      <c r="D993" s="27"/>
      <c r="E993" s="27"/>
      <c r="F993" s="46"/>
      <c r="G993" s="46"/>
      <c r="H993" s="98"/>
      <c r="I993" s="98"/>
      <c r="J993" s="98"/>
    </row>
    <row r="994" spans="2:10" x14ac:dyDescent="0.2">
      <c r="B994" s="27"/>
      <c r="C994" s="27"/>
      <c r="D994" s="27"/>
      <c r="E994" s="27"/>
      <c r="F994" s="46"/>
      <c r="G994" s="46"/>
      <c r="H994" s="98"/>
      <c r="I994" s="98"/>
      <c r="J994" s="98"/>
    </row>
    <row r="995" spans="2:10" x14ac:dyDescent="0.2">
      <c r="F995" s="46"/>
      <c r="G995" s="46"/>
      <c r="H995" s="98"/>
      <c r="I995" s="98"/>
      <c r="J995" s="98"/>
    </row>
    <row r="996" spans="2:10" x14ac:dyDescent="0.2">
      <c r="F996" s="46"/>
      <c r="G996" s="46"/>
      <c r="H996" s="98"/>
      <c r="I996" s="98"/>
      <c r="J996" s="98"/>
    </row>
    <row r="997" spans="2:10" x14ac:dyDescent="0.2">
      <c r="F997" s="46"/>
      <c r="G997" s="46"/>
      <c r="H997" s="98"/>
      <c r="I997" s="98"/>
      <c r="J997" s="98"/>
    </row>
    <row r="998" spans="2:10" x14ac:dyDescent="0.2">
      <c r="F998" s="46"/>
      <c r="G998" s="46"/>
      <c r="H998" s="98"/>
      <c r="I998" s="98"/>
      <c r="J998" s="98"/>
    </row>
    <row r="999" spans="2:10" x14ac:dyDescent="0.2">
      <c r="F999" s="46"/>
      <c r="G999" s="46"/>
      <c r="H999" s="98"/>
      <c r="I999" s="98"/>
      <c r="J999" s="98"/>
    </row>
    <row r="1000" spans="2:10" x14ac:dyDescent="0.2">
      <c r="F1000" s="46"/>
      <c r="G1000" s="46"/>
      <c r="H1000" s="98"/>
      <c r="I1000" s="98"/>
      <c r="J1000" s="98"/>
    </row>
    <row r="1001" spans="2:10" x14ac:dyDescent="0.2">
      <c r="F1001" s="46"/>
      <c r="G1001" s="46"/>
      <c r="H1001" s="98"/>
      <c r="I1001" s="98"/>
      <c r="J1001" s="98"/>
    </row>
    <row r="1002" spans="2:10" x14ac:dyDescent="0.2">
      <c r="F1002" s="46"/>
      <c r="G1002" s="46"/>
      <c r="H1002" s="98"/>
      <c r="I1002" s="98"/>
      <c r="J1002" s="98"/>
    </row>
    <row r="1003" spans="2:10" x14ac:dyDescent="0.2">
      <c r="F1003" s="46"/>
      <c r="G1003" s="46"/>
      <c r="H1003" s="98"/>
      <c r="I1003" s="98"/>
      <c r="J1003" s="98"/>
    </row>
    <row r="1004" spans="2:10" x14ac:dyDescent="0.2">
      <c r="F1004" s="46"/>
      <c r="G1004" s="46"/>
      <c r="H1004" s="98"/>
      <c r="I1004" s="98"/>
      <c r="J1004" s="98"/>
    </row>
    <row r="1005" spans="2:10" x14ac:dyDescent="0.2">
      <c r="F1005" s="46"/>
      <c r="G1005" s="46"/>
      <c r="H1005" s="46"/>
      <c r="I1005" s="46"/>
      <c r="J1005" s="46"/>
    </row>
    <row r="1006" spans="2:10" x14ac:dyDescent="0.2">
      <c r="F1006" s="46"/>
      <c r="G1006" s="46"/>
      <c r="H1006" s="46"/>
      <c r="I1006" s="46"/>
      <c r="J1006" s="46"/>
    </row>
  </sheetData>
  <mergeCells count="12">
    <mergeCell ref="A543:B543"/>
    <mergeCell ref="A410:B410"/>
    <mergeCell ref="A439:B439"/>
    <mergeCell ref="A5:B5"/>
    <mergeCell ref="A330:B330"/>
    <mergeCell ref="A355:B355"/>
    <mergeCell ref="A498:B498"/>
    <mergeCell ref="A468:B468"/>
    <mergeCell ref="A242:B242"/>
    <mergeCell ref="A217:B217"/>
    <mergeCell ref="A243:B243"/>
    <mergeCell ref="A178:B17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  <ignoredErrors>
    <ignoredError sqref="I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5" workbookViewId="0">
      <selection activeCell="J11" sqref="J11"/>
    </sheetView>
  </sheetViews>
  <sheetFormatPr defaultRowHeight="12.75" x14ac:dyDescent="0.2"/>
  <cols>
    <col min="1" max="1" width="9.42578125" bestFit="1" customWidth="1"/>
    <col min="2" max="2" width="20" customWidth="1"/>
    <col min="3" max="3" width="10.140625" bestFit="1" customWidth="1"/>
    <col min="4" max="4" width="10.42578125" customWidth="1"/>
    <col min="5" max="5" width="10.85546875" customWidth="1"/>
  </cols>
  <sheetData>
    <row r="1" spans="1:5" ht="15.75" x14ac:dyDescent="0.25">
      <c r="A1" s="974" t="s">
        <v>406</v>
      </c>
      <c r="B1" s="974"/>
      <c r="C1" s="974"/>
      <c r="D1" s="974"/>
      <c r="E1" s="974"/>
    </row>
    <row r="2" spans="1:5" ht="13.5" thickBot="1" x14ac:dyDescent="0.25">
      <c r="A2" s="673"/>
      <c r="B2" s="674"/>
      <c r="C2" s="675"/>
      <c r="D2" s="673"/>
      <c r="E2" s="673"/>
    </row>
    <row r="3" spans="1:5" ht="25.5" x14ac:dyDescent="0.2">
      <c r="A3" s="676" t="s">
        <v>7</v>
      </c>
      <c r="B3" s="677" t="s">
        <v>391</v>
      </c>
      <c r="C3" s="677" t="s">
        <v>464</v>
      </c>
      <c r="D3" s="678" t="s">
        <v>396</v>
      </c>
      <c r="E3" s="679" t="s">
        <v>407</v>
      </c>
    </row>
    <row r="4" spans="1:5" ht="13.5" thickBot="1" x14ac:dyDescent="0.25">
      <c r="A4" s="680">
        <v>1</v>
      </c>
      <c r="B4" s="681">
        <v>2</v>
      </c>
      <c r="C4" s="682">
        <v>3</v>
      </c>
      <c r="D4" s="683">
        <v>4</v>
      </c>
      <c r="E4" s="684">
        <v>5</v>
      </c>
    </row>
    <row r="5" spans="1:5" ht="26.25" thickBot="1" x14ac:dyDescent="0.25">
      <c r="A5" s="685"/>
      <c r="B5" s="686" t="s">
        <v>392</v>
      </c>
      <c r="C5" s="687">
        <f>C6+C13</f>
        <v>0</v>
      </c>
      <c r="D5" s="687">
        <f>D6+D13</f>
        <v>6177400</v>
      </c>
      <c r="E5" s="688">
        <f>E6+E13</f>
        <v>6431000</v>
      </c>
    </row>
    <row r="6" spans="1:5" ht="26.25" thickBot="1" x14ac:dyDescent="0.25">
      <c r="A6" s="689">
        <v>6</v>
      </c>
      <c r="B6" s="690" t="s">
        <v>6</v>
      </c>
      <c r="C6" s="691">
        <f>C7+C8+C9+C10+C11+C12</f>
        <v>0</v>
      </c>
      <c r="D6" s="692">
        <f>D7+D8+D9+D10+D11+D12</f>
        <v>5592500</v>
      </c>
      <c r="E6" s="693">
        <f>E7+E8+E9+E10+E11+E12</f>
        <v>5861000</v>
      </c>
    </row>
    <row r="7" spans="1:5" x14ac:dyDescent="0.2">
      <c r="A7" s="694">
        <v>61</v>
      </c>
      <c r="B7" s="695" t="s">
        <v>9</v>
      </c>
      <c r="C7" s="696"/>
      <c r="D7" s="697">
        <v>2032000</v>
      </c>
      <c r="E7" s="698">
        <v>2500000</v>
      </c>
    </row>
    <row r="8" spans="1:5" ht="24" customHeight="1" x14ac:dyDescent="0.2">
      <c r="A8" s="699">
        <v>63</v>
      </c>
      <c r="B8" s="700" t="s">
        <v>13</v>
      </c>
      <c r="C8" s="701"/>
      <c r="D8" s="702">
        <v>500000</v>
      </c>
      <c r="E8" s="703">
        <v>500000</v>
      </c>
    </row>
    <row r="9" spans="1:5" x14ac:dyDescent="0.2">
      <c r="A9" s="699">
        <v>64</v>
      </c>
      <c r="B9" s="700" t="s">
        <v>15</v>
      </c>
      <c r="C9" s="701"/>
      <c r="D9" s="702">
        <v>2150000</v>
      </c>
      <c r="E9" s="703">
        <v>2150000</v>
      </c>
    </row>
    <row r="10" spans="1:5" ht="51" x14ac:dyDescent="0.2">
      <c r="A10" s="699">
        <v>65</v>
      </c>
      <c r="B10" s="700" t="s">
        <v>18</v>
      </c>
      <c r="C10" s="701"/>
      <c r="D10" s="702">
        <v>835500</v>
      </c>
      <c r="E10" s="703">
        <v>641000</v>
      </c>
    </row>
    <row r="11" spans="1:5" ht="38.25" x14ac:dyDescent="0.2">
      <c r="A11" s="699">
        <v>66</v>
      </c>
      <c r="B11" s="700" t="s">
        <v>393</v>
      </c>
      <c r="C11" s="701"/>
      <c r="D11" s="702">
        <v>50000</v>
      </c>
      <c r="E11" s="703">
        <v>50000</v>
      </c>
    </row>
    <row r="12" spans="1:5" ht="26.25" thickBot="1" x14ac:dyDescent="0.25">
      <c r="A12" s="704">
        <v>68</v>
      </c>
      <c r="B12" s="705" t="s">
        <v>139</v>
      </c>
      <c r="C12" s="706"/>
      <c r="D12" s="707">
        <v>25000</v>
      </c>
      <c r="E12" s="708">
        <v>20000</v>
      </c>
    </row>
    <row r="13" spans="1:5" ht="51.75" thickBot="1" x14ac:dyDescent="0.25">
      <c r="A13" s="689">
        <v>7</v>
      </c>
      <c r="B13" s="690" t="s">
        <v>21</v>
      </c>
      <c r="C13" s="709">
        <f>C14+C15</f>
        <v>0</v>
      </c>
      <c r="D13" s="692">
        <f>D14+D15</f>
        <v>584900</v>
      </c>
      <c r="E13" s="693">
        <f>E14+E15</f>
        <v>570000</v>
      </c>
    </row>
    <row r="14" spans="1:5" ht="25.5" x14ac:dyDescent="0.2">
      <c r="A14" s="694">
        <v>71</v>
      </c>
      <c r="B14" s="695" t="s">
        <v>22</v>
      </c>
      <c r="C14" s="710"/>
      <c r="D14" s="697">
        <v>119900</v>
      </c>
      <c r="E14" s="698">
        <v>120000</v>
      </c>
    </row>
    <row r="15" spans="1:5" ht="39" thickBot="1" x14ac:dyDescent="0.25">
      <c r="A15" s="711">
        <v>72</v>
      </c>
      <c r="B15" s="712" t="s">
        <v>86</v>
      </c>
      <c r="C15" s="713"/>
      <c r="D15" s="714">
        <v>465000</v>
      </c>
      <c r="E15" s="715">
        <v>450000</v>
      </c>
    </row>
    <row r="16" spans="1:5" ht="13.5" thickBot="1" x14ac:dyDescent="0.25">
      <c r="A16" s="716"/>
      <c r="B16" s="717"/>
      <c r="C16" s="718"/>
      <c r="D16" s="719"/>
      <c r="E16" s="719"/>
    </row>
    <row r="17" spans="1:5" ht="26.25" thickBot="1" x14ac:dyDescent="0.25">
      <c r="A17" s="720"/>
      <c r="B17" s="721" t="s">
        <v>394</v>
      </c>
      <c r="C17" s="722" t="s">
        <v>464</v>
      </c>
      <c r="D17" s="723" t="s">
        <v>396</v>
      </c>
      <c r="E17" s="724" t="s">
        <v>407</v>
      </c>
    </row>
    <row r="18" spans="1:5" ht="26.25" thickBot="1" x14ac:dyDescent="0.25">
      <c r="A18" s="725"/>
      <c r="B18" s="726" t="s">
        <v>395</v>
      </c>
      <c r="C18" s="727"/>
      <c r="D18" s="728">
        <f>D19+D27</f>
        <v>6177400</v>
      </c>
      <c r="E18" s="729">
        <f>E19+E27</f>
        <v>6431000</v>
      </c>
    </row>
    <row r="19" spans="1:5" ht="26.25" thickBot="1" x14ac:dyDescent="0.25">
      <c r="A19" s="689">
        <v>3</v>
      </c>
      <c r="B19" s="690" t="s">
        <v>24</v>
      </c>
      <c r="C19" s="709">
        <f>C20+C21+C22+C23+C24+C25+C26</f>
        <v>0</v>
      </c>
      <c r="D19" s="692">
        <f>D20+D21+D22+D23+D24+D25+D26</f>
        <v>6100400</v>
      </c>
      <c r="E19" s="693">
        <f>E20+E21+E22+E23+E24+E25+E26</f>
        <v>6291000</v>
      </c>
    </row>
    <row r="20" spans="1:5" x14ac:dyDescent="0.2">
      <c r="A20" s="694">
        <v>31</v>
      </c>
      <c r="B20" s="695" t="s">
        <v>26</v>
      </c>
      <c r="C20" s="697"/>
      <c r="D20" s="730">
        <v>1250000</v>
      </c>
      <c r="E20" s="698">
        <v>1300000</v>
      </c>
    </row>
    <row r="21" spans="1:5" x14ac:dyDescent="0.2">
      <c r="A21" s="699">
        <v>32</v>
      </c>
      <c r="B21" s="700" t="s">
        <v>30</v>
      </c>
      <c r="C21" s="731"/>
      <c r="D21" s="702">
        <v>2265000</v>
      </c>
      <c r="E21" s="703">
        <v>2418000</v>
      </c>
    </row>
    <row r="22" spans="1:5" x14ac:dyDescent="0.2">
      <c r="A22" s="699">
        <v>34</v>
      </c>
      <c r="B22" s="700" t="s">
        <v>35</v>
      </c>
      <c r="C22" s="731"/>
      <c r="D22" s="702">
        <v>35000</v>
      </c>
      <c r="E22" s="703">
        <v>40000</v>
      </c>
    </row>
    <row r="23" spans="1:5" x14ac:dyDescent="0.2">
      <c r="A23" s="699">
        <v>35</v>
      </c>
      <c r="B23" s="700" t="s">
        <v>81</v>
      </c>
      <c r="C23" s="731"/>
      <c r="D23" s="732">
        <v>270000</v>
      </c>
      <c r="E23" s="703">
        <v>270000</v>
      </c>
    </row>
    <row r="24" spans="1:5" ht="25.5" x14ac:dyDescent="0.2">
      <c r="A24" s="699">
        <v>36</v>
      </c>
      <c r="B24" s="700" t="s">
        <v>124</v>
      </c>
      <c r="C24" s="731"/>
      <c r="D24" s="702">
        <v>980000</v>
      </c>
      <c r="E24" s="703">
        <v>980000</v>
      </c>
    </row>
    <row r="25" spans="1:5" ht="51" x14ac:dyDescent="0.2">
      <c r="A25" s="699">
        <v>37</v>
      </c>
      <c r="B25" s="700" t="s">
        <v>88</v>
      </c>
      <c r="C25" s="731"/>
      <c r="D25" s="702">
        <v>450000</v>
      </c>
      <c r="E25" s="703">
        <v>380000</v>
      </c>
    </row>
    <row r="26" spans="1:5" ht="13.5" thickBot="1" x14ac:dyDescent="0.25">
      <c r="A26" s="704">
        <v>38</v>
      </c>
      <c r="B26" s="705" t="s">
        <v>38</v>
      </c>
      <c r="C26" s="733"/>
      <c r="D26" s="707">
        <v>850400</v>
      </c>
      <c r="E26" s="708">
        <v>903000</v>
      </c>
    </row>
    <row r="27" spans="1:5" ht="51.75" thickBot="1" x14ac:dyDescent="0.25">
      <c r="A27" s="689">
        <v>4</v>
      </c>
      <c r="B27" s="690" t="s">
        <v>41</v>
      </c>
      <c r="C27" s="709">
        <f>C28+C29</f>
        <v>0</v>
      </c>
      <c r="D27" s="692">
        <f>D28+D29</f>
        <v>77000</v>
      </c>
      <c r="E27" s="693">
        <f>E28+E29</f>
        <v>140000</v>
      </c>
    </row>
    <row r="28" spans="1:5" ht="25.5" x14ac:dyDescent="0.2">
      <c r="A28" s="694">
        <v>41</v>
      </c>
      <c r="B28" s="695" t="s">
        <v>45</v>
      </c>
      <c r="C28" s="710"/>
      <c r="D28" s="697">
        <v>50000</v>
      </c>
      <c r="E28" s="698">
        <v>100000</v>
      </c>
    </row>
    <row r="29" spans="1:5" ht="39" thickBot="1" x14ac:dyDescent="0.25">
      <c r="A29" s="711">
        <v>42</v>
      </c>
      <c r="B29" s="712" t="s">
        <v>46</v>
      </c>
      <c r="C29" s="713"/>
      <c r="D29" s="714">
        <v>27000</v>
      </c>
      <c r="E29" s="715">
        <v>40000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  <col min="4" max="4" width="11.140625" customWidth="1"/>
  </cols>
  <sheetData>
    <row r="1" spans="2:4" x14ac:dyDescent="0.2">
      <c r="B1" s="35"/>
      <c r="C1" s="35"/>
      <c r="D1" s="35"/>
    </row>
    <row r="2" spans="2:4" x14ac:dyDescent="0.2">
      <c r="B2" s="35"/>
      <c r="C2" s="35"/>
      <c r="D2" s="35"/>
    </row>
    <row r="3" spans="2:4" x14ac:dyDescent="0.2">
      <c r="B3" s="35"/>
      <c r="C3" s="35"/>
      <c r="D3" s="35"/>
    </row>
    <row r="4" spans="2:4" x14ac:dyDescent="0.2">
      <c r="B4" s="21" t="s">
        <v>59</v>
      </c>
      <c r="C4" s="36" t="s">
        <v>60</v>
      </c>
      <c r="D4" s="37"/>
    </row>
    <row r="5" spans="2:4" x14ac:dyDescent="0.2">
      <c r="B5" s="38"/>
      <c r="C5" s="36"/>
      <c r="D5" s="37"/>
    </row>
    <row r="6" spans="2:4" x14ac:dyDescent="0.2">
      <c r="B6" s="975" t="s">
        <v>23</v>
      </c>
      <c r="C6" s="976"/>
      <c r="D6" s="976"/>
    </row>
    <row r="7" spans="2:4" x14ac:dyDescent="0.2">
      <c r="B7" s="35"/>
      <c r="C7" s="36"/>
      <c r="D7" s="35"/>
    </row>
    <row r="8" spans="2:4" x14ac:dyDescent="0.2">
      <c r="B8" s="977" t="s">
        <v>477</v>
      </c>
      <c r="C8" s="956"/>
      <c r="D8" s="956"/>
    </row>
    <row r="9" spans="2:4" x14ac:dyDescent="0.2">
      <c r="B9" s="977" t="s">
        <v>478</v>
      </c>
      <c r="C9" s="956"/>
      <c r="D9" s="956"/>
    </row>
    <row r="10" spans="2:4" x14ac:dyDescent="0.2">
      <c r="B10" s="35"/>
      <c r="C10" s="36"/>
      <c r="D10" s="35"/>
    </row>
    <row r="11" spans="2:4" x14ac:dyDescent="0.2">
      <c r="B11" s="35"/>
      <c r="C11" s="36"/>
      <c r="D11" s="35"/>
    </row>
    <row r="12" spans="2:4" x14ac:dyDescent="0.2">
      <c r="B12" s="35"/>
      <c r="C12" s="36"/>
      <c r="D12" s="35"/>
    </row>
    <row r="13" spans="2:4" x14ac:dyDescent="0.2">
      <c r="B13" s="35"/>
      <c r="C13" s="39" t="s">
        <v>61</v>
      </c>
      <c r="D13" s="35"/>
    </row>
    <row r="14" spans="2:4" x14ac:dyDescent="0.2">
      <c r="B14" s="35"/>
      <c r="C14" s="39"/>
      <c r="D14" s="35"/>
    </row>
    <row r="15" spans="2:4" x14ac:dyDescent="0.2">
      <c r="B15" s="35"/>
      <c r="C15" s="39"/>
      <c r="D15" s="35"/>
    </row>
    <row r="16" spans="2:4" x14ac:dyDescent="0.2">
      <c r="B16" s="35"/>
      <c r="C16" s="36"/>
      <c r="D16" s="35"/>
    </row>
    <row r="17" spans="1:6" x14ac:dyDescent="0.2">
      <c r="B17" s="207" t="s">
        <v>63</v>
      </c>
      <c r="C17" s="793" t="s">
        <v>481</v>
      </c>
      <c r="D17" s="35"/>
    </row>
    <row r="18" spans="1:6" x14ac:dyDescent="0.2">
      <c r="B18" s="207" t="s">
        <v>62</v>
      </c>
      <c r="C18" s="793" t="s">
        <v>482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64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80</v>
      </c>
      <c r="D22" s="35"/>
    </row>
    <row r="23" spans="1:6" x14ac:dyDescent="0.2">
      <c r="B23" s="35"/>
      <c r="C23" s="40" t="s">
        <v>475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791" t="s">
        <v>458</v>
      </c>
      <c r="B26" s="950" t="s">
        <v>479</v>
      </c>
      <c r="C26" s="951"/>
      <c r="D26" s="35"/>
      <c r="F26" s="206"/>
    </row>
    <row r="27" spans="1:6" x14ac:dyDescent="0.2">
      <c r="C27" s="7"/>
      <c r="F27" s="206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OPCI DIO</vt:lpstr>
      <vt:lpstr>RnZaduzivanja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2019-02-13T11:09:40Z</cp:lastPrinted>
  <dcterms:created xsi:type="dcterms:W3CDTF">2004-02-16T15:22:46Z</dcterms:created>
  <dcterms:modified xsi:type="dcterms:W3CDTF">2019-02-14T08:09:15Z</dcterms:modified>
</cp:coreProperties>
</file>