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21\8. sjednica Općinskog vijeća 2022\I. izmjene i dopune proračuna 2022\"/>
    </mc:Choice>
  </mc:AlternateContent>
  <bookViews>
    <workbookView xWindow="0" yWindow="0" windowWidth="25200" windowHeight="11385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/>
</workbook>
</file>

<file path=xl/calcChain.xml><?xml version="1.0" encoding="utf-8"?>
<calcChain xmlns="http://schemas.openxmlformats.org/spreadsheetml/2006/main">
  <c r="E2" i="1" l="1"/>
  <c r="E16" i="1"/>
  <c r="E89" i="1" l="1"/>
  <c r="E26" i="1" l="1"/>
  <c r="E62" i="1"/>
  <c r="G2" i="1" l="1"/>
  <c r="F2" i="1"/>
  <c r="E99" i="1" l="1"/>
  <c r="E80" i="1"/>
  <c r="E57" i="1"/>
  <c r="E50" i="1"/>
  <c r="E41" i="1"/>
  <c r="E85" i="1" l="1"/>
  <c r="E22" i="1" l="1"/>
  <c r="E34" i="1"/>
  <c r="E37" i="1"/>
  <c r="E39" i="1"/>
  <c r="E48" i="1"/>
  <c r="E60" i="1"/>
  <c r="E68" i="1"/>
  <c r="E73" i="1"/>
  <c r="E75" i="1"/>
  <c r="E77" i="1"/>
  <c r="G102" i="1" l="1"/>
  <c r="E102" i="1"/>
  <c r="F102" i="1"/>
</calcChain>
</file>

<file path=xl/sharedStrings.xml><?xml version="1.0" encoding="utf-8"?>
<sst xmlns="http://schemas.openxmlformats.org/spreadsheetml/2006/main" count="304" uniqueCount="278">
  <si>
    <t>NAZIV CILJA</t>
  </si>
  <si>
    <t>NAZIV MJERE</t>
  </si>
  <si>
    <t>NAZIV PROGRAMA/AKTIVNOSTI</t>
  </si>
  <si>
    <t>POKAZATELJ REZULTATA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</si>
  <si>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</si>
  <si>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</si>
  <si>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</si>
  <si>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</si>
  <si>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</si>
  <si>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</si>
  <si>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</si>
  <si>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</si>
  <si>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</si>
  <si>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</si>
  <si>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</si>
  <si>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</si>
  <si>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</si>
  <si>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</si>
  <si>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</si>
  <si>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</si>
  <si>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</si>
  <si>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</si>
  <si>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</si>
  <si>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</si>
  <si>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</si>
  <si>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</si>
  <si>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</si>
  <si>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</si>
  <si>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</si>
  <si>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</si>
  <si>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</si>
  <si>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</si>
  <si>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</si>
  <si>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</si>
  <si>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</si>
  <si>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</si>
  <si>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</si>
  <si>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</si>
  <si>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</si>
  <si>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</si>
  <si>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</si>
  <si>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</si>
  <si>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</si>
  <si>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A 100802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</si>
  <si>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</si>
  <si>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</si>
  <si>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</si>
  <si>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</si>
  <si>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</si>
  <si>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</si>
  <si>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</si>
  <si>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</si>
  <si>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</si>
  <si>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</si>
  <si>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</si>
  <si>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</si>
  <si>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broj kućanstava</t>
  </si>
  <si>
    <t>Održavanje nerazvrstanih cesta-makadamski putevi, bankine i td..</t>
  </si>
  <si>
    <t>A 100803</t>
  </si>
  <si>
    <t>A 100804</t>
  </si>
  <si>
    <t>A 100805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</si>
  <si>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</si>
  <si>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</si>
  <si>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</si>
  <si>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</si>
  <si>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</si>
  <si>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</si>
  <si>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</si>
  <si>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Jedinstveni upravni odjel</t>
  </si>
  <si>
    <t>Rashodi za zaposlene</t>
  </si>
  <si>
    <t>Materijalni rashodi</t>
  </si>
  <si>
    <t xml:space="preserve">Financijski rashodi </t>
  </si>
  <si>
    <t>A 101102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</si>
  <si>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</si>
  <si>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</si>
  <si>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</si>
  <si>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</si>
  <si>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</si>
  <si>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</si>
  <si>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</si>
  <si>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</si>
  <si>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</si>
  <si>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</si>
  <si>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</si>
  <si>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</si>
  <si>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</si>
  <si>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</si>
  <si>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</si>
  <si>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</si>
  <si>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</si>
  <si>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</si>
  <si>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</si>
  <si>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</si>
  <si>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</si>
  <si>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</si>
  <si>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</si>
  <si>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</si>
  <si>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</si>
  <si>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</si>
  <si>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</si>
  <si>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</si>
  <si>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</si>
  <si>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</si>
  <si>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</si>
  <si>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</si>
  <si>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</si>
  <si>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 xml:space="preserve">Zaštita okoliša </t>
  </si>
  <si>
    <t>Odvoz i zbrinjavanje otpada, sanacija komunalne deponije</t>
  </si>
  <si>
    <t>A 101502</t>
  </si>
  <si>
    <t>Dimnjačarske i ekološke usluge</t>
  </si>
  <si>
    <t>Čišćenje smetlišta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</si>
  <si>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</si>
  <si>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</si>
  <si>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</si>
  <si>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</si>
  <si>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</si>
  <si>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</si>
  <si>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</si>
  <si>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</si>
  <si>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</si>
  <si>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</si>
  <si>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</si>
  <si>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</si>
  <si>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</si>
  <si>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</si>
  <si>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</si>
  <si>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</si>
  <si>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</si>
  <si>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</si>
  <si>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</si>
  <si>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</si>
  <si>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A 101807</t>
  </si>
  <si>
    <t>Ostale udruge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</si>
  <si>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</si>
  <si>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</si>
  <si>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</si>
  <si>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</si>
  <si>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</si>
  <si>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</si>
  <si>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socijalno ugroženih učenika</t>
  </si>
  <si>
    <t>Broj dodijeljenih stipendija i školarina</t>
  </si>
  <si>
    <t>Broj sufinanciranja smještaja u uč. Dom</t>
  </si>
  <si>
    <t>Rad Djećjeg vrtića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</si>
  <si>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</si>
  <si>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</si>
  <si>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</si>
  <si>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</si>
  <si>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</si>
  <si>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</si>
  <si>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</si>
  <si>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</si>
  <si>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broj komunalnih deponija</t>
  </si>
  <si>
    <t>Očišćeni dimnjaci u građevinama u vlasništvu općine</t>
  </si>
  <si>
    <t>broj divljih deponija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</si>
  <si>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</si>
  <si>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</si>
  <si>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</si>
  <si>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</si>
  <si>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</si>
  <si>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</si>
  <si>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</si>
  <si>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</si>
  <si>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</si>
  <si>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101105</t>
  </si>
  <si>
    <t>A 101702</t>
  </si>
  <si>
    <t>Promocija knjiga i očuvanje kulturne baštine</t>
  </si>
  <si>
    <t>A 101503</t>
  </si>
  <si>
    <t>A 101504</t>
  </si>
  <si>
    <t>Uređenje groblja</t>
  </si>
  <si>
    <t>Proširenje i uređenje groblja</t>
  </si>
  <si>
    <t>Potpore u poljoprivredi</t>
  </si>
  <si>
    <t>P 1010</t>
  </si>
  <si>
    <t>P 1013</t>
  </si>
  <si>
    <t>A 100806</t>
  </si>
  <si>
    <t>P 1020</t>
  </si>
  <si>
    <t>A 102001</t>
  </si>
  <si>
    <t>Popravak autobusnih kućica</t>
  </si>
  <si>
    <t>Broj promjenjenih sijalica</t>
  </si>
  <si>
    <t>Broj popravljenih autobusnih kućica</t>
  </si>
  <si>
    <t>A 100807</t>
  </si>
  <si>
    <t>Nabava prometnih znakova</t>
  </si>
  <si>
    <t>Broj novo nabavljenih prometnih znakova</t>
  </si>
  <si>
    <t>K 100801</t>
  </si>
  <si>
    <t>K 100602</t>
  </si>
  <si>
    <t>K 100603</t>
  </si>
  <si>
    <t>A 101304</t>
  </si>
  <si>
    <t>Sterilizacija i kastracija životinja (sufinanciranje 50%)</t>
  </si>
  <si>
    <t>A 101204</t>
  </si>
  <si>
    <t>Podmirenje troškova logopeda</t>
  </si>
  <si>
    <t>A 100808</t>
  </si>
  <si>
    <t>Izgradnja autobusne kućice</t>
  </si>
  <si>
    <t xml:space="preserve">Sufinaciranje produžene nastave </t>
  </si>
  <si>
    <t>P 1015</t>
  </si>
  <si>
    <t>A 101501</t>
  </si>
  <si>
    <t>Deratizacija i dezinsekcija</t>
  </si>
  <si>
    <t>P  1014</t>
  </si>
  <si>
    <t>A  101401</t>
  </si>
  <si>
    <t xml:space="preserve">Izgradnja autobusne kućice </t>
  </si>
  <si>
    <t>Sanitarno-higijeničarski poslovi</t>
  </si>
  <si>
    <t>Izgrađenost ulice</t>
  </si>
  <si>
    <t>Izgrađenost skretišta</t>
  </si>
  <si>
    <t xml:space="preserve">Vodovod Ludinica </t>
  </si>
  <si>
    <t xml:space="preserve">Izgradnja Vodovoda </t>
  </si>
  <si>
    <t>Ulica Bukovec, Grabrov Potok</t>
  </si>
  <si>
    <t>Obrtnička ulica, Velika Ludina</t>
  </si>
  <si>
    <t>Cvjetna ulica , Velika Ludina</t>
  </si>
  <si>
    <t>Uređenje domova</t>
  </si>
  <si>
    <t>Održavanje zgrada</t>
  </si>
  <si>
    <t xml:space="preserve">Dane subvencije </t>
  </si>
  <si>
    <t xml:space="preserve">Rashodi za nabavu dugotrajne proizvodne imovine - projekti </t>
  </si>
  <si>
    <t xml:space="preserve">K 100302 </t>
  </si>
  <si>
    <t>Broj  zaposlenih</t>
  </si>
  <si>
    <t>Kamate, bankarske usluge</t>
  </si>
  <si>
    <t>Projekti</t>
  </si>
  <si>
    <t>Kupnja stroja</t>
  </si>
  <si>
    <t>Nabavljen uredski namještaj i oprema</t>
  </si>
  <si>
    <t>Ostale tekuće donacije</t>
  </si>
  <si>
    <t>Produžena nastava</t>
  </si>
  <si>
    <t>Nagrade učenicima, izvan nastavne aktivnosti</t>
  </si>
  <si>
    <t>broj sterliziranih i kastriranih životinja</t>
  </si>
  <si>
    <t>Broj rođene djece</t>
  </si>
  <si>
    <t>Broj dodijeljenih pomoći</t>
  </si>
  <si>
    <t>Broj dodjeljenih pomoći</t>
  </si>
  <si>
    <t>Broj odlazaka logopedu</t>
  </si>
  <si>
    <t>Udruga voćara, vinogradara..</t>
  </si>
  <si>
    <t>Transferi</t>
  </si>
  <si>
    <t>Adaptacija, obnova</t>
  </si>
  <si>
    <t>Rad Knjižnice i Čitaonice</t>
  </si>
  <si>
    <t>Organizacija dana Općine</t>
  </si>
  <si>
    <r>
      <t xml:space="preserve">PROJEKCIJA </t>
    </r>
    <r>
      <rPr>
        <sz val="14"/>
        <color theme="1"/>
        <rFont val="Aharoni"/>
        <charset val="177"/>
      </rPr>
      <t>2023</t>
    </r>
  </si>
  <si>
    <r>
      <t xml:space="preserve">PROJEKCIJA </t>
    </r>
    <r>
      <rPr>
        <sz val="14"/>
        <color theme="1"/>
        <rFont val="Aharoni"/>
        <charset val="177"/>
      </rPr>
      <t>2024</t>
    </r>
  </si>
  <si>
    <t>Rekonstukcija i dogradnja vatrogasnog doma Ludina</t>
  </si>
  <si>
    <t>Uređenje doma Velika Ludina</t>
  </si>
  <si>
    <t>K 100402</t>
  </si>
  <si>
    <t>K 100403</t>
  </si>
  <si>
    <t>Uređenje doma Vidrenjak</t>
  </si>
  <si>
    <t>Rekonstukcija i uređenje vatrogasnog doma</t>
  </si>
  <si>
    <t>K 100303</t>
  </si>
  <si>
    <t>Rashodi za nabavu dugotrajne neproizvedene imovine - ostala zemljišta</t>
  </si>
  <si>
    <t>Kupnja zemljišta</t>
  </si>
  <si>
    <t>Kupnja traktora i radnih priključaka</t>
  </si>
  <si>
    <t>A 101106</t>
  </si>
  <si>
    <t>Sufinanciranje dopunskog obrazovnog materijala</t>
  </si>
  <si>
    <t xml:space="preserve">Kupnja dopunskog materijala </t>
  </si>
  <si>
    <t>K 101901</t>
  </si>
  <si>
    <t xml:space="preserve">Uređenje ograde dječjeg vrtića </t>
  </si>
  <si>
    <t xml:space="preserve">Zbrinjavanje otpada -azbest </t>
  </si>
  <si>
    <t>Količina prikupljenog otpada</t>
  </si>
  <si>
    <t>Lovačka udurga "Košuta "</t>
  </si>
  <si>
    <t>A 101808</t>
  </si>
  <si>
    <r>
      <rPr>
        <sz val="12"/>
        <color theme="1"/>
        <rFont val="Aharoni"/>
        <charset val="238"/>
      </rPr>
      <t>PLAN</t>
    </r>
    <r>
      <rPr>
        <b/>
        <sz val="12"/>
        <color theme="1"/>
        <rFont val="Aharoni"/>
        <charset val="238"/>
      </rPr>
      <t xml:space="preserve"> 2022</t>
    </r>
  </si>
  <si>
    <t>K 100604</t>
  </si>
  <si>
    <t xml:space="preserve">Moslavačka ulica, Velika Ludina </t>
  </si>
  <si>
    <t xml:space="preserve">Uređenje javne rasvjete - led </t>
  </si>
  <si>
    <t>K 100802</t>
  </si>
  <si>
    <t>K 100803</t>
  </si>
  <si>
    <t xml:space="preserve">Park Velika Ludina </t>
  </si>
  <si>
    <t xml:space="preserve">Uređenje javne rasvjete </t>
  </si>
  <si>
    <t xml:space="preserve">Izgradnja parka Velika Ludina </t>
  </si>
  <si>
    <t>K 100804</t>
  </si>
  <si>
    <t>Kanalizacija i odvodnja Cvjetna ulica</t>
  </si>
  <si>
    <t>A 101505</t>
  </si>
  <si>
    <t>Program zaštite divljači</t>
  </si>
  <si>
    <t>K 100404</t>
  </si>
  <si>
    <t>Uređenje doma Gornja Vlahinićka</t>
  </si>
  <si>
    <t>K 100405</t>
  </si>
  <si>
    <t>Uređenje doma Kompator</t>
  </si>
  <si>
    <t>K 100406</t>
  </si>
  <si>
    <t>Uređenje doma Ruškovica</t>
  </si>
  <si>
    <t>Udruga pčelara Lipa</t>
  </si>
  <si>
    <t>A 101809</t>
  </si>
  <si>
    <t>A 100601</t>
  </si>
  <si>
    <t>Kapitalne pomoći izvanproračunskim korisnicima ŽUC- županijska cesta Mala Ludina - Mustafina Klada</t>
  </si>
  <si>
    <t>K 100805</t>
  </si>
  <si>
    <t>Video nadzor</t>
  </si>
  <si>
    <t>Izgradnja kanalizacije i odvodnje</t>
  </si>
  <si>
    <t>Nabava i postavka video nadzora</t>
  </si>
  <si>
    <t>Izgradnja ceste Mala Ludina- Mustafina Klada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</si>
</sst>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9"/>
      <color theme="1"/>
      <name val="Aharoni"/>
      <charset val="177"/>
    </font>
    <font>
      <sz val="14"/>
      <color theme="1"/>
      <name val="Aharoni"/>
      <charset val="177"/>
    </font>
    <font>
      <b/>
      <sz val="12"/>
      <color theme="1"/>
      <name val="Aharoni"/>
      <charset val="238"/>
    </font>
    <font>
      <sz val="12"/>
      <color theme="1"/>
      <name val="Aharoni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Protection="0"/>
  </cellStyleXfs>
  <cellXfs count="140">
    <xf numFmtId="0" fontId="0" fillId="0" borderId="0" xfId="0"/>
    <xf numFmtId="0" fontId="2" fillId="0" borderId="6" xfId="0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/>
    <xf numFmtId="3" fontId="2" fillId="0" borderId="6" xfId="0" applyNumberFormat="1" applyFont="1" applyBorder="1"/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 applyProtection="1"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vertical="center"/>
      <protection locked="0"/>
    </xf>
    <xf numFmtId="3" fontId="7" fillId="0" borderId="2" xfId="0" applyNumberFormat="1" applyFont="1" applyBorder="1" applyAlignment="1" applyProtection="1">
      <alignment vertical="center"/>
      <protection locked="0"/>
    </xf>
    <xf numFmtId="3" fontId="7" fillId="0" borderId="2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8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/>
      <protection locked="0"/>
    </xf>
    <xf numFmtId="3" fontId="7" fillId="0" borderId="7" xfId="0" applyNumberFormat="1" applyFont="1" applyBorder="1" applyProtection="1">
      <protection locked="0"/>
    </xf>
    <xf numFmtId="0" fontId="7" fillId="0" borderId="2" xfId="0" applyFont="1" applyBorder="1"/>
    <xf numFmtId="3" fontId="7" fillId="0" borderId="2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8" xfId="0" applyFont="1" applyBorder="1"/>
    <xf numFmtId="3" fontId="7" fillId="0" borderId="8" xfId="0" applyNumberFormat="1" applyFont="1" applyBorder="1"/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/>
    <xf numFmtId="3" fontId="7" fillId="0" borderId="7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0" fillId="0" borderId="0" xfId="0" applyBorder="1"/>
    <xf numFmtId="0" fontId="7" fillId="0" borderId="12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1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0" fontId="7" fillId="0" borderId="13" xfId="0" applyFont="1" applyBorder="1"/>
    <xf numFmtId="3" fontId="7" fillId="0" borderId="13" xfId="0" applyNumberFormat="1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3" fontId="2" fillId="0" borderId="15" xfId="0" applyNumberFormat="1" applyFont="1" applyBorder="1" applyAlignment="1" applyProtection="1">
      <alignment vertical="center"/>
      <protection locked="0"/>
    </xf>
    <xf numFmtId="0" fontId="0" fillId="0" borderId="15" xfId="0" applyFont="1" applyBorder="1" applyProtection="1"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7" fillId="0" borderId="21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left" vertical="center" wrapText="1"/>
    </xf>
    <xf numFmtId="0" fontId="7" fillId="0" borderId="17" xfId="0" applyFont="1" applyBorder="1"/>
    <xf numFmtId="0" fontId="7" fillId="0" borderId="19" xfId="0" applyFont="1" applyBorder="1"/>
    <xf numFmtId="0" fontId="7" fillId="0" borderId="21" xfId="0" applyFont="1" applyBorder="1"/>
    <xf numFmtId="0" fontId="2" fillId="0" borderId="11" xfId="0" applyFont="1" applyBorder="1"/>
    <xf numFmtId="0" fontId="7" fillId="0" borderId="16" xfId="0" applyFont="1" applyBorder="1"/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7" fillId="0" borderId="22" xfId="0" applyFont="1" applyBorder="1"/>
    <xf numFmtId="0" fontId="2" fillId="0" borderId="15" xfId="0" applyFont="1" applyBorder="1" applyAlignment="1" applyProtection="1">
      <alignment vertical="center"/>
      <protection locked="0"/>
    </xf>
    <xf numFmtId="3" fontId="2" fillId="0" borderId="15" xfId="0" applyNumberFormat="1" applyFont="1" applyBorder="1" applyProtection="1">
      <protection locked="0"/>
    </xf>
    <xf numFmtId="0" fontId="7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  <protection locked="0"/>
    </xf>
    <xf numFmtId="3" fontId="13" fillId="0" borderId="6" xfId="0" applyNumberFormat="1" applyFont="1" applyBorder="1" applyAlignment="1">
      <alignment vertical="center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3" fontId="2" fillId="0" borderId="7" xfId="0" applyNumberFormat="1" applyFont="1" applyBorder="1" applyProtection="1"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3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wrapText="1"/>
    </xf>
    <xf numFmtId="0" fontId="10" fillId="0" borderId="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top" textRotation="90" wrapText="1"/>
    </xf>
    <xf numFmtId="0" fontId="5" fillId="0" borderId="14" xfId="0" applyFont="1" applyBorder="1" applyAlignment="1">
      <alignment horizontal="center" vertical="top" textRotation="90" wrapText="1"/>
    </xf>
    <xf numFmtId="0" fontId="5" fillId="0" borderId="9" xfId="0" applyFont="1" applyBorder="1" applyAlignment="1">
      <alignment horizontal="center" vertical="top" textRotation="90" wrapText="1"/>
    </xf>
    <xf numFmtId="0" fontId="4" fillId="0" borderId="3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76200</xdr:rowOff>
    </xdr:from>
    <xdr:to>
      <xdr:col>9</xdr:col>
      <xdr:colOff>438150</xdr:colOff>
      <xdr:row>48</xdr:row>
      <xdr:rowOff>171450</xdr:rowOff>
    </xdr:to>
    <xdr:sp macro="" textlink="">
      <xdr:nvSpPr>
        <xdr:cNvPr id="8" name="TekstniOkvir 1"/>
        <xdr:cNvSpPr txBox="1"/>
      </xdr:nvSpPr>
      <xdr:spPr>
        <a:xfrm>
          <a:off x="266700" y="266700"/>
          <a:ext cx="53816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400-06/22-01/01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2176/19-22-02-2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31.01.2022.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Na temelju članaka 33. i 34. Zakona o Proračunu („Narodne novine“ broj: 87/08, 136/12 i 15/15) i članka 34. i 35. Statuta Općine Velika Ludina ("Službene novine Općine Velika Ludina“ broj: 6/09, 7/11, 2/13,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6/14, 3/18,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5/18-pročišćeni tekst 5/20 i 1/21),  Općinsko vijeće Općine Velika Ludina na svojoj 08. sjednici održanoj 31.01.2022. godine, donijelo je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I. IZMJENE I DOPUNE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PLANA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2022.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I.izmjene i dopune p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lana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razvojnih programa za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2022. godinu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definiraju se ciljevi i prioriteti razvoja Općine Velika Ludina povezani s programskom i organizacijskom klasifikacijom proračuna u skladu sa strateškim ciljevima i prioritetima za 2022.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ovih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I. izmjena i dopuna p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I. Izmjene i dopune Plana razvojnih programa stupaju na snagu osmog dana od dana objave u „Službenim novinama Općine Velika Ludina“.</a:t>
          </a:r>
          <a:endParaRPr lang="hr-HR">
            <a:effectLst/>
          </a:endParaRPr>
        </a:p>
        <a:p>
          <a:endParaRPr lang="hr-H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P41" sqref="P41"/>
    </sheetView>
  </sheetViews>
  <sheetFormatPr defaultRowHeight="15"/>
  <cols>
    <col min="9" max="9" width="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F158"/>
  <sheetViews>
    <sheetView topLeftCell="C1" workbookViewId="0">
      <pane ySplit="1" topLeftCell="A2" activePane="bottomLeft" state="frozen"/>
      <selection pane="bottomLeft" activeCell="E102" sqref="E102"/>
    </sheetView>
  </sheetViews>
  <sheetFormatPr defaultRowHeight="15"/>
  <cols>
    <col min="1" max="2" width="9.42578125" customWidth="1"/>
    <col min="3" max="3" width="11.7109375" customWidth="1"/>
    <col min="4" max="4" width="36.42578125" customWidth="1"/>
    <col min="5" max="5" width="12.5703125" customWidth="1"/>
    <col min="6" max="7" width="12.7109375" customWidth="1"/>
    <col min="8" max="8" width="36.42578125" customWidth="1"/>
  </cols>
  <sheetData>
    <row r="1" spans="1:32" ht="37.5" customHeight="1" thickBot="1">
      <c r="A1" s="57" t="s">
        <v>0</v>
      </c>
      <c r="B1" s="57" t="s">
        <v>1</v>
      </c>
      <c r="C1" s="58" t="s">
        <v>9</v>
      </c>
      <c r="D1" s="59" t="s">
        <v>2</v>
      </c>
      <c r="E1" s="111" t="s">
        <v>250</v>
      </c>
      <c r="F1" s="60" t="s">
        <v>229</v>
      </c>
      <c r="G1" s="60" t="s">
        <v>230</v>
      </c>
      <c r="H1" s="59" t="s">
        <v>3</v>
      </c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</row>
    <row r="2" spans="1:32" ht="33" customHeight="1" thickBot="1">
      <c r="A2" s="131" t="s">
        <v>4</v>
      </c>
      <c r="B2" s="138" t="s">
        <v>8</v>
      </c>
      <c r="C2" s="79" t="s">
        <v>41</v>
      </c>
      <c r="D2" s="1" t="s">
        <v>11</v>
      </c>
      <c r="E2" s="2">
        <f>E3+E4+E5+E6+E7+E8+E9+E10+E11+E14+E15</f>
        <v>1345000</v>
      </c>
      <c r="F2" s="2">
        <f>F3+F4+F5+F12+F13</f>
        <v>3000000</v>
      </c>
      <c r="G2" s="2">
        <f>G3+G4+G5+G12+G13</f>
        <v>3000000</v>
      </c>
      <c r="H2" s="16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</row>
    <row r="3" spans="1:32" ht="24">
      <c r="A3" s="132"/>
      <c r="B3" s="139"/>
      <c r="C3" s="80" t="s">
        <v>42</v>
      </c>
      <c r="D3" s="17" t="s">
        <v>57</v>
      </c>
      <c r="E3" s="18">
        <v>350000</v>
      </c>
      <c r="F3" s="18">
        <v>350000</v>
      </c>
      <c r="G3" s="18">
        <v>350000</v>
      </c>
      <c r="H3" s="52" t="s">
        <v>134</v>
      </c>
      <c r="I3" s="62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</row>
    <row r="4" spans="1:32" ht="24">
      <c r="A4" s="132"/>
      <c r="B4" s="139"/>
      <c r="C4" s="78" t="s">
        <v>43</v>
      </c>
      <c r="D4" s="20" t="s">
        <v>13</v>
      </c>
      <c r="E4" s="21">
        <v>250000</v>
      </c>
      <c r="F4" s="21">
        <v>250000</v>
      </c>
      <c r="G4" s="21">
        <v>250000</v>
      </c>
      <c r="H4" s="53" t="s">
        <v>135</v>
      </c>
      <c r="I4" s="62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</row>
    <row r="5" spans="1:32" ht="15" customHeight="1">
      <c r="A5" s="132"/>
      <c r="B5" s="139"/>
      <c r="C5" s="78" t="s">
        <v>58</v>
      </c>
      <c r="D5" s="20" t="s">
        <v>14</v>
      </c>
      <c r="E5" s="21">
        <v>400000</v>
      </c>
      <c r="F5" s="21">
        <v>400000</v>
      </c>
      <c r="G5" s="21">
        <v>400000</v>
      </c>
      <c r="H5" s="29" t="s">
        <v>136</v>
      </c>
      <c r="I5" s="62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2" ht="15" customHeight="1">
      <c r="A6" s="132"/>
      <c r="B6" s="139"/>
      <c r="C6" s="78" t="s">
        <v>59</v>
      </c>
      <c r="D6" s="20" t="s">
        <v>168</v>
      </c>
      <c r="E6" s="21">
        <v>10000</v>
      </c>
      <c r="F6" s="21"/>
      <c r="G6" s="21"/>
      <c r="H6" s="29" t="s">
        <v>169</v>
      </c>
      <c r="I6" s="62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</row>
    <row r="7" spans="1:32" ht="15" customHeight="1">
      <c r="A7" s="132"/>
      <c r="B7" s="139"/>
      <c r="C7" s="78" t="s">
        <v>182</v>
      </c>
      <c r="D7" s="22" t="s">
        <v>201</v>
      </c>
      <c r="E7" s="21">
        <v>0</v>
      </c>
      <c r="F7" s="21"/>
      <c r="G7" s="21"/>
      <c r="H7" s="30" t="s">
        <v>202</v>
      </c>
      <c r="I7" s="62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</row>
    <row r="8" spans="1:32" ht="15" customHeight="1">
      <c r="A8" s="132"/>
      <c r="B8" s="139"/>
      <c r="C8" s="78" t="s">
        <v>60</v>
      </c>
      <c r="D8" s="22" t="s">
        <v>15</v>
      </c>
      <c r="E8" s="21">
        <v>50000</v>
      </c>
      <c r="F8" s="21"/>
      <c r="G8" s="21"/>
      <c r="H8" s="30" t="s">
        <v>177</v>
      </c>
      <c r="I8" s="62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2" ht="15" customHeight="1">
      <c r="A9" s="132"/>
      <c r="B9" s="139"/>
      <c r="C9" s="81" t="s">
        <v>173</v>
      </c>
      <c r="D9" s="22" t="s">
        <v>176</v>
      </c>
      <c r="E9" s="23">
        <v>15000</v>
      </c>
      <c r="F9" s="23"/>
      <c r="G9" s="23"/>
      <c r="H9" s="30" t="s">
        <v>178</v>
      </c>
      <c r="I9" s="62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</row>
    <row r="10" spans="1:32" ht="15" customHeight="1">
      <c r="A10" s="132"/>
      <c r="B10" s="139"/>
      <c r="C10" s="78" t="s">
        <v>179</v>
      </c>
      <c r="D10" s="20" t="s">
        <v>180</v>
      </c>
      <c r="E10" s="21">
        <v>15000</v>
      </c>
      <c r="F10" s="21"/>
      <c r="G10" s="21"/>
      <c r="H10" s="29" t="s">
        <v>181</v>
      </c>
      <c r="I10" s="62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</row>
    <row r="11" spans="1:32" ht="15" customHeight="1">
      <c r="A11" s="132"/>
      <c r="B11" s="139"/>
      <c r="C11" s="78" t="s">
        <v>189</v>
      </c>
      <c r="D11" s="20" t="s">
        <v>190</v>
      </c>
      <c r="E11" s="21">
        <v>30000</v>
      </c>
      <c r="F11" s="21"/>
      <c r="G11" s="21"/>
      <c r="H11" s="29" t="s">
        <v>197</v>
      </c>
      <c r="I11" s="62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</row>
    <row r="12" spans="1:32" ht="15" customHeight="1">
      <c r="A12" s="132"/>
      <c r="B12" s="139"/>
      <c r="C12" s="78" t="s">
        <v>254</v>
      </c>
      <c r="D12" s="20" t="s">
        <v>253</v>
      </c>
      <c r="E12" s="21"/>
      <c r="F12" s="21">
        <v>1000000</v>
      </c>
      <c r="G12" s="21">
        <v>1000000</v>
      </c>
      <c r="H12" s="29" t="s">
        <v>257</v>
      </c>
      <c r="I12" s="62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</row>
    <row r="13" spans="1:32" ht="15" customHeight="1">
      <c r="A13" s="132"/>
      <c r="B13" s="139"/>
      <c r="C13" s="78" t="s">
        <v>255</v>
      </c>
      <c r="D13" s="20" t="s">
        <v>256</v>
      </c>
      <c r="E13" s="21"/>
      <c r="F13" s="21">
        <v>1000000</v>
      </c>
      <c r="G13" s="21">
        <v>1000000</v>
      </c>
      <c r="H13" s="29" t="s">
        <v>258</v>
      </c>
      <c r="I13" s="62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</row>
    <row r="14" spans="1:32" ht="15" customHeight="1">
      <c r="A14" s="132"/>
      <c r="B14" s="139"/>
      <c r="C14" s="78" t="s">
        <v>259</v>
      </c>
      <c r="D14" s="20" t="s">
        <v>260</v>
      </c>
      <c r="E14" s="21">
        <v>185000</v>
      </c>
      <c r="F14" s="21"/>
      <c r="G14" s="21"/>
      <c r="H14" s="29" t="s">
        <v>275</v>
      </c>
      <c r="I14" s="62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</row>
    <row r="15" spans="1:32" ht="15" customHeight="1">
      <c r="A15" s="132"/>
      <c r="B15" s="126"/>
      <c r="C15" s="78" t="s">
        <v>273</v>
      </c>
      <c r="D15" s="20" t="s">
        <v>274</v>
      </c>
      <c r="E15" s="21">
        <v>40000</v>
      </c>
      <c r="F15" s="21"/>
      <c r="G15" s="21"/>
      <c r="H15" s="29" t="s">
        <v>276</v>
      </c>
      <c r="I15" s="62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</row>
    <row r="16" spans="1:32" ht="15" customHeight="1" thickBot="1">
      <c r="A16" s="132"/>
      <c r="B16" s="139"/>
      <c r="C16" s="104" t="s">
        <v>21</v>
      </c>
      <c r="D16" s="72" t="s">
        <v>61</v>
      </c>
      <c r="E16" s="73">
        <f>E17++E18+E19+E20+E21</f>
        <v>2400000</v>
      </c>
      <c r="F16" s="73">
        <v>1000000</v>
      </c>
      <c r="G16" s="73">
        <v>1000000</v>
      </c>
      <c r="H16" s="74"/>
      <c r="I16" s="62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</row>
    <row r="17" spans="1:31">
      <c r="A17" s="132"/>
      <c r="B17" s="139"/>
      <c r="C17" s="77" t="s">
        <v>118</v>
      </c>
      <c r="D17" s="19" t="s">
        <v>203</v>
      </c>
      <c r="E17" s="24">
        <v>1000000</v>
      </c>
      <c r="F17" s="24"/>
      <c r="G17" s="24"/>
      <c r="H17" s="28" t="s">
        <v>199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</row>
    <row r="18" spans="1:31">
      <c r="A18" s="132"/>
      <c r="B18" s="139"/>
      <c r="C18" s="82" t="s">
        <v>183</v>
      </c>
      <c r="D18" s="20" t="s">
        <v>204</v>
      </c>
      <c r="E18" s="21">
        <v>200000</v>
      </c>
      <c r="F18" s="21"/>
      <c r="G18" s="21"/>
      <c r="H18" s="29" t="s">
        <v>199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</row>
    <row r="19" spans="1:31">
      <c r="A19" s="132"/>
      <c r="B19" s="139"/>
      <c r="C19" s="82" t="s">
        <v>184</v>
      </c>
      <c r="D19" s="70" t="s">
        <v>205</v>
      </c>
      <c r="E19" s="21">
        <v>200000</v>
      </c>
      <c r="F19" s="21"/>
      <c r="G19" s="21"/>
      <c r="H19" s="29" t="s">
        <v>200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</row>
    <row r="20" spans="1:31">
      <c r="A20" s="132"/>
      <c r="B20" s="139"/>
      <c r="C20" s="82" t="s">
        <v>251</v>
      </c>
      <c r="D20" s="70" t="s">
        <v>252</v>
      </c>
      <c r="E20" s="21">
        <v>0</v>
      </c>
      <c r="F20" s="21">
        <v>1000000</v>
      </c>
      <c r="G20" s="21">
        <v>1000000</v>
      </c>
      <c r="H20" s="29" t="s">
        <v>199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</row>
    <row r="21" spans="1:31" ht="36.75">
      <c r="A21" s="132"/>
      <c r="B21" s="126"/>
      <c r="C21" s="82" t="s">
        <v>271</v>
      </c>
      <c r="D21" s="118" t="s">
        <v>272</v>
      </c>
      <c r="E21" s="21">
        <v>1000000</v>
      </c>
      <c r="F21" s="21"/>
      <c r="G21" s="21"/>
      <c r="H21" s="29" t="s">
        <v>277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</row>
    <row r="22" spans="1:31" ht="30.75" thickBot="1">
      <c r="A22" s="132"/>
      <c r="B22" s="139"/>
      <c r="C22" s="104" t="s">
        <v>17</v>
      </c>
      <c r="D22" s="72" t="s">
        <v>63</v>
      </c>
      <c r="E22" s="73">
        <f>E23+E24+E25</f>
        <v>320000</v>
      </c>
      <c r="F22" s="73">
        <v>200000</v>
      </c>
      <c r="G22" s="73">
        <v>200000</v>
      </c>
      <c r="H22" s="75"/>
      <c r="I22" s="55"/>
      <c r="J22" s="55"/>
      <c r="K22" s="55"/>
      <c r="L22" s="55"/>
      <c r="M22" s="61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</row>
    <row r="23" spans="1:31" ht="33" customHeight="1">
      <c r="A23" s="132"/>
      <c r="B23" s="139"/>
      <c r="C23" s="80" t="s">
        <v>18</v>
      </c>
      <c r="D23" s="48" t="s">
        <v>64</v>
      </c>
      <c r="E23" s="25">
        <v>310000</v>
      </c>
      <c r="F23" s="25"/>
      <c r="G23" s="25"/>
      <c r="H23" s="56" t="s">
        <v>137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</row>
    <row r="24" spans="1:31" ht="15" customHeight="1">
      <c r="A24" s="132"/>
      <c r="B24" s="139"/>
      <c r="C24" s="78" t="s">
        <v>19</v>
      </c>
      <c r="D24" s="20" t="s">
        <v>20</v>
      </c>
      <c r="E24" s="26">
        <v>5000</v>
      </c>
      <c r="F24" s="26"/>
      <c r="G24" s="26"/>
      <c r="H24" s="29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</row>
    <row r="25" spans="1:31" ht="15" customHeight="1">
      <c r="A25" s="132"/>
      <c r="B25" s="139"/>
      <c r="C25" s="82" t="s">
        <v>158</v>
      </c>
      <c r="D25" s="20" t="s">
        <v>65</v>
      </c>
      <c r="E25" s="26">
        <v>5000</v>
      </c>
      <c r="F25" s="26"/>
      <c r="G25" s="26"/>
      <c r="H25" s="29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</row>
    <row r="26" spans="1:31" ht="15" customHeight="1" thickBot="1">
      <c r="A26" s="132"/>
      <c r="B26" s="139"/>
      <c r="C26" s="105" t="s">
        <v>10</v>
      </c>
      <c r="D26" s="98" t="s">
        <v>114</v>
      </c>
      <c r="E26" s="99">
        <f>E27+E28+E29+E30+E31+E32+E33</f>
        <v>1882000</v>
      </c>
      <c r="F26" s="99">
        <v>600000</v>
      </c>
      <c r="G26" s="99">
        <v>650000</v>
      </c>
      <c r="H26" s="7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</row>
    <row r="27" spans="1:31">
      <c r="A27" s="132"/>
      <c r="B27" s="139"/>
      <c r="C27" s="77" t="s">
        <v>12</v>
      </c>
      <c r="D27" s="19" t="s">
        <v>115</v>
      </c>
      <c r="E27" s="25">
        <v>30000</v>
      </c>
      <c r="F27" s="25"/>
      <c r="G27" s="25"/>
      <c r="H27" s="28" t="s">
        <v>207</v>
      </c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</row>
    <row r="28" spans="1:31" ht="28.5" customHeight="1">
      <c r="A28" s="132"/>
      <c r="B28" s="139"/>
      <c r="C28" s="82" t="s">
        <v>116</v>
      </c>
      <c r="D28" s="70" t="s">
        <v>232</v>
      </c>
      <c r="E28" s="26">
        <v>200000</v>
      </c>
      <c r="F28" s="26"/>
      <c r="G28" s="26"/>
      <c r="H28" s="29" t="s">
        <v>206</v>
      </c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</row>
    <row r="29" spans="1:31" ht="28.5" customHeight="1">
      <c r="A29" s="132"/>
      <c r="B29" s="139"/>
      <c r="C29" s="82" t="s">
        <v>233</v>
      </c>
      <c r="D29" s="70" t="s">
        <v>231</v>
      </c>
      <c r="E29" s="26">
        <v>1500000</v>
      </c>
      <c r="F29" s="26"/>
      <c r="G29" s="26"/>
      <c r="H29" s="29" t="s">
        <v>236</v>
      </c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</row>
    <row r="30" spans="1:31" ht="28.5" customHeight="1">
      <c r="A30" s="132"/>
      <c r="B30" s="139"/>
      <c r="C30" s="82" t="s">
        <v>234</v>
      </c>
      <c r="D30" s="70" t="s">
        <v>235</v>
      </c>
      <c r="E30" s="26">
        <v>100000</v>
      </c>
      <c r="F30" s="26"/>
      <c r="G30" s="26"/>
      <c r="H30" s="29" t="s">
        <v>206</v>
      </c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</row>
    <row r="31" spans="1:31" ht="28.5" customHeight="1">
      <c r="A31" s="132"/>
      <c r="B31" s="126"/>
      <c r="C31" s="117" t="s">
        <v>263</v>
      </c>
      <c r="D31" s="70" t="s">
        <v>264</v>
      </c>
      <c r="E31" s="26">
        <v>6000</v>
      </c>
      <c r="F31" s="26"/>
      <c r="G31" s="26"/>
      <c r="H31" s="29" t="s">
        <v>206</v>
      </c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</row>
    <row r="32" spans="1:31" ht="28.5" customHeight="1">
      <c r="A32" s="132"/>
      <c r="B32" s="126"/>
      <c r="C32" s="117" t="s">
        <v>265</v>
      </c>
      <c r="D32" s="70" t="s">
        <v>266</v>
      </c>
      <c r="E32" s="26">
        <v>6000</v>
      </c>
      <c r="F32" s="26"/>
      <c r="G32" s="26"/>
      <c r="H32" s="29" t="s">
        <v>206</v>
      </c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</row>
    <row r="33" spans="1:31" ht="28.5" customHeight="1" thickBot="1">
      <c r="A33" s="132"/>
      <c r="B33" s="127"/>
      <c r="C33" s="117" t="s">
        <v>267</v>
      </c>
      <c r="D33" s="70" t="s">
        <v>268</v>
      </c>
      <c r="E33" s="26">
        <v>40000</v>
      </c>
      <c r="F33" s="26"/>
      <c r="G33" s="26"/>
      <c r="H33" s="29" t="s">
        <v>206</v>
      </c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</row>
    <row r="34" spans="1:31" ht="15" customHeight="1" thickBot="1">
      <c r="A34" s="132"/>
      <c r="B34" s="125" t="s">
        <v>7</v>
      </c>
      <c r="C34" s="83" t="s">
        <v>32</v>
      </c>
      <c r="D34" s="72" t="s">
        <v>170</v>
      </c>
      <c r="E34" s="73">
        <f>E35+E36</f>
        <v>285000</v>
      </c>
      <c r="F34" s="73">
        <v>235000</v>
      </c>
      <c r="G34" s="73">
        <v>215000</v>
      </c>
      <c r="H34" s="7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</row>
    <row r="35" spans="1:31" ht="24" customHeight="1">
      <c r="A35" s="132"/>
      <c r="B35" s="126"/>
      <c r="C35" s="78" t="s">
        <v>33</v>
      </c>
      <c r="D35" s="20" t="s">
        <v>67</v>
      </c>
      <c r="E35" s="31">
        <v>35000</v>
      </c>
      <c r="F35" s="26"/>
      <c r="G35" s="26"/>
      <c r="H35" s="29" t="s">
        <v>149</v>
      </c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</row>
    <row r="36" spans="1:31" ht="28.5" customHeight="1" thickBot="1">
      <c r="A36" s="132"/>
      <c r="B36" s="126"/>
      <c r="C36" s="81" t="s">
        <v>66</v>
      </c>
      <c r="D36" s="22" t="s">
        <v>31</v>
      </c>
      <c r="E36" s="32">
        <v>250000</v>
      </c>
      <c r="F36" s="27"/>
      <c r="G36" s="27"/>
      <c r="H36" s="102" t="s">
        <v>150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</row>
    <row r="37" spans="1:31" ht="15" customHeight="1" thickBot="1">
      <c r="A37" s="132"/>
      <c r="B37" s="126"/>
      <c r="C37" s="84" t="s">
        <v>171</v>
      </c>
      <c r="D37" s="1" t="s">
        <v>22</v>
      </c>
      <c r="E37" s="2">
        <f>E38</f>
        <v>100000</v>
      </c>
      <c r="F37" s="2">
        <v>30000</v>
      </c>
      <c r="G37" s="2">
        <v>30000</v>
      </c>
      <c r="H37" s="49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</row>
    <row r="38" spans="1:31" ht="24.75" thickBot="1">
      <c r="A38" s="132"/>
      <c r="B38" s="127"/>
      <c r="C38" s="85" t="s">
        <v>161</v>
      </c>
      <c r="D38" s="33" t="s">
        <v>162</v>
      </c>
      <c r="E38" s="32">
        <v>100000</v>
      </c>
      <c r="F38" s="27"/>
      <c r="G38" s="27"/>
      <c r="H38" s="102" t="s">
        <v>208</v>
      </c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</row>
    <row r="39" spans="1:31" ht="45.75" customHeight="1" thickBot="1">
      <c r="A39" s="133" t="s">
        <v>160</v>
      </c>
      <c r="B39" s="125" t="s">
        <v>159</v>
      </c>
      <c r="C39" s="79" t="s">
        <v>23</v>
      </c>
      <c r="D39" s="1" t="s">
        <v>24</v>
      </c>
      <c r="E39" s="2">
        <f>E40</f>
        <v>100000</v>
      </c>
      <c r="F39" s="2">
        <v>100000</v>
      </c>
      <c r="G39" s="2">
        <v>100000</v>
      </c>
      <c r="H39" s="49" t="s">
        <v>138</v>
      </c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</row>
    <row r="40" spans="1:31" ht="15" customHeight="1" thickBot="1">
      <c r="A40" s="133"/>
      <c r="B40" s="126"/>
      <c r="C40" s="86" t="s">
        <v>25</v>
      </c>
      <c r="D40" s="34" t="s">
        <v>26</v>
      </c>
      <c r="E40" s="35">
        <v>100000</v>
      </c>
      <c r="F40" s="35"/>
      <c r="G40" s="35"/>
      <c r="H40" s="51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</row>
    <row r="41" spans="1:31" ht="15" customHeight="1" thickBot="1">
      <c r="A41" s="133"/>
      <c r="B41" s="126"/>
      <c r="C41" s="79" t="s">
        <v>27</v>
      </c>
      <c r="D41" s="12" t="s">
        <v>68</v>
      </c>
      <c r="E41" s="2">
        <f>E42+E43+E44+E45+E46+E47</f>
        <v>4865500</v>
      </c>
      <c r="F41" s="2">
        <v>3555000</v>
      </c>
      <c r="G41" s="2">
        <v>3516000</v>
      </c>
      <c r="H41" s="49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</row>
    <row r="42" spans="1:31" ht="15" customHeight="1">
      <c r="A42" s="133"/>
      <c r="B42" s="126"/>
      <c r="C42" s="77" t="s">
        <v>28</v>
      </c>
      <c r="D42" s="19" t="s">
        <v>69</v>
      </c>
      <c r="E42" s="25">
        <v>1577000</v>
      </c>
      <c r="F42" s="25"/>
      <c r="G42" s="25"/>
      <c r="H42" s="28" t="s">
        <v>211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</row>
    <row r="43" spans="1:31" ht="15" customHeight="1">
      <c r="A43" s="133"/>
      <c r="B43" s="126"/>
      <c r="C43" s="82" t="s">
        <v>29</v>
      </c>
      <c r="D43" s="20" t="s">
        <v>70</v>
      </c>
      <c r="E43" s="26">
        <v>1777500</v>
      </c>
      <c r="F43" s="26"/>
      <c r="G43" s="26"/>
      <c r="H43" s="29" t="s">
        <v>70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</row>
    <row r="44" spans="1:31" ht="15" customHeight="1">
      <c r="A44" s="133"/>
      <c r="B44" s="126"/>
      <c r="C44" s="76" t="s">
        <v>30</v>
      </c>
      <c r="D44" s="22" t="s">
        <v>71</v>
      </c>
      <c r="E44" s="27">
        <v>61000</v>
      </c>
      <c r="F44" s="27"/>
      <c r="G44" s="27"/>
      <c r="H44" s="30" t="s">
        <v>212</v>
      </c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</row>
    <row r="45" spans="1:31" ht="24">
      <c r="A45" s="133"/>
      <c r="B45" s="126"/>
      <c r="C45" s="78" t="s">
        <v>133</v>
      </c>
      <c r="D45" s="70" t="s">
        <v>209</v>
      </c>
      <c r="E45" s="21">
        <v>350000</v>
      </c>
      <c r="F45" s="21"/>
      <c r="G45" s="21"/>
      <c r="H45" s="29" t="s">
        <v>213</v>
      </c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</row>
    <row r="46" spans="1:31">
      <c r="A46" s="133"/>
      <c r="B46" s="126"/>
      <c r="C46" s="78" t="s">
        <v>210</v>
      </c>
      <c r="D46" s="70" t="s">
        <v>240</v>
      </c>
      <c r="E46" s="21">
        <v>900000</v>
      </c>
      <c r="F46" s="21"/>
      <c r="G46" s="21"/>
      <c r="H46" s="29" t="s">
        <v>214</v>
      </c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</row>
    <row r="47" spans="1:31" ht="24">
      <c r="A47" s="133"/>
      <c r="B47" s="126"/>
      <c r="C47" s="78" t="s">
        <v>237</v>
      </c>
      <c r="D47" s="70" t="s">
        <v>238</v>
      </c>
      <c r="E47" s="21">
        <v>200000</v>
      </c>
      <c r="F47" s="21"/>
      <c r="G47" s="21"/>
      <c r="H47" s="29" t="s">
        <v>239</v>
      </c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</row>
    <row r="48" spans="1:31" ht="15" customHeight="1" thickBot="1">
      <c r="A48" s="133"/>
      <c r="B48" s="126"/>
      <c r="C48" s="105" t="s">
        <v>16</v>
      </c>
      <c r="D48" s="98" t="s">
        <v>117</v>
      </c>
      <c r="E48" s="99">
        <f>E49</f>
        <v>55000</v>
      </c>
      <c r="F48" s="99">
        <v>45000</v>
      </c>
      <c r="G48" s="99">
        <v>50000</v>
      </c>
      <c r="H48" s="7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</row>
    <row r="49" spans="1:31" ht="24.75" customHeight="1" thickBot="1">
      <c r="A49" s="133"/>
      <c r="B49" s="127"/>
      <c r="C49" s="77" t="s">
        <v>62</v>
      </c>
      <c r="D49" s="48" t="s">
        <v>119</v>
      </c>
      <c r="E49" s="25">
        <v>55000</v>
      </c>
      <c r="F49" s="25"/>
      <c r="G49" s="25"/>
      <c r="H49" s="28" t="s">
        <v>215</v>
      </c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</row>
    <row r="50" spans="1:31" ht="33" customHeight="1" thickBot="1">
      <c r="A50" s="133"/>
      <c r="B50" s="138" t="s">
        <v>6</v>
      </c>
      <c r="C50" s="87" t="s">
        <v>44</v>
      </c>
      <c r="D50" s="3" t="s">
        <v>157</v>
      </c>
      <c r="E50" s="2">
        <f>E51+E52+E53+E54+E55+E56</f>
        <v>399000</v>
      </c>
      <c r="F50" s="2">
        <v>350000</v>
      </c>
      <c r="G50" s="2">
        <v>330000</v>
      </c>
      <c r="H50" s="50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</row>
    <row r="51" spans="1:31" ht="15" customHeight="1">
      <c r="A51" s="133"/>
      <c r="B51" s="139"/>
      <c r="C51" s="80" t="s">
        <v>45</v>
      </c>
      <c r="D51" s="19" t="s">
        <v>34</v>
      </c>
      <c r="E51" s="25">
        <v>70000</v>
      </c>
      <c r="F51" s="25"/>
      <c r="G51" s="25"/>
      <c r="H51" s="28" t="s">
        <v>139</v>
      </c>
      <c r="I51" s="55"/>
      <c r="J51" s="55"/>
      <c r="K51" s="55"/>
      <c r="L51" s="55"/>
      <c r="M51" s="61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</row>
    <row r="52" spans="1:31" ht="15" customHeight="1">
      <c r="A52" s="133"/>
      <c r="B52" s="139"/>
      <c r="C52" s="80" t="s">
        <v>72</v>
      </c>
      <c r="D52" s="19" t="s">
        <v>191</v>
      </c>
      <c r="E52" s="25">
        <v>70000</v>
      </c>
      <c r="F52" s="25"/>
      <c r="G52" s="25"/>
      <c r="H52" s="28" t="s">
        <v>217</v>
      </c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</row>
    <row r="53" spans="1:31" ht="23.25" customHeight="1">
      <c r="A53" s="133"/>
      <c r="B53" s="139"/>
      <c r="C53" s="80" t="s">
        <v>73</v>
      </c>
      <c r="D53" s="19" t="s">
        <v>216</v>
      </c>
      <c r="E53" s="25">
        <v>29000</v>
      </c>
      <c r="F53" s="25"/>
      <c r="G53" s="25"/>
      <c r="H53" s="52" t="s">
        <v>218</v>
      </c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</row>
    <row r="54" spans="1:31" ht="15" customHeight="1">
      <c r="A54" s="133"/>
      <c r="B54" s="139"/>
      <c r="C54" s="78" t="s">
        <v>75</v>
      </c>
      <c r="D54" s="20" t="s">
        <v>74</v>
      </c>
      <c r="E54" s="26">
        <v>100000</v>
      </c>
      <c r="F54" s="26"/>
      <c r="G54" s="26"/>
      <c r="H54" s="29" t="s">
        <v>140</v>
      </c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</row>
    <row r="55" spans="1:31" ht="15" customHeight="1">
      <c r="A55" s="133"/>
      <c r="B55" s="139"/>
      <c r="C55" s="78" t="s">
        <v>163</v>
      </c>
      <c r="D55" s="70" t="s">
        <v>76</v>
      </c>
      <c r="E55" s="21">
        <v>45000</v>
      </c>
      <c r="F55" s="21"/>
      <c r="G55" s="21"/>
      <c r="H55" s="29" t="s">
        <v>141</v>
      </c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</row>
    <row r="56" spans="1:31" ht="26.25" customHeight="1">
      <c r="A56" s="133"/>
      <c r="B56" s="139"/>
      <c r="C56" s="78" t="s">
        <v>241</v>
      </c>
      <c r="D56" s="70" t="s">
        <v>242</v>
      </c>
      <c r="E56" s="21">
        <v>85000</v>
      </c>
      <c r="F56" s="21"/>
      <c r="G56" s="21"/>
      <c r="H56" s="29" t="s">
        <v>243</v>
      </c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</row>
    <row r="57" spans="1:31" ht="20.25" customHeight="1">
      <c r="A57" s="133"/>
      <c r="B57" s="139"/>
      <c r="C57" s="107" t="s">
        <v>95</v>
      </c>
      <c r="D57" s="108" t="s">
        <v>78</v>
      </c>
      <c r="E57" s="109">
        <f>E58+E59</f>
        <v>2505000</v>
      </c>
      <c r="F57" s="109">
        <v>2000000</v>
      </c>
      <c r="G57" s="109">
        <v>2000000</v>
      </c>
      <c r="H57" s="51" t="s">
        <v>142</v>
      </c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</row>
    <row r="58" spans="1:31" ht="15" customHeight="1">
      <c r="A58" s="133"/>
      <c r="B58" s="126"/>
      <c r="C58" s="78" t="s">
        <v>97</v>
      </c>
      <c r="D58" s="20" t="s">
        <v>80</v>
      </c>
      <c r="E58" s="26">
        <v>2475000</v>
      </c>
      <c r="F58" s="26"/>
      <c r="G58" s="26"/>
      <c r="H58" s="29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</row>
    <row r="59" spans="1:31" ht="15" customHeight="1" thickBot="1">
      <c r="A59" s="133"/>
      <c r="B59" s="127"/>
      <c r="C59" s="78" t="s">
        <v>244</v>
      </c>
      <c r="D59" s="20" t="s">
        <v>245</v>
      </c>
      <c r="E59" s="26">
        <v>30000</v>
      </c>
      <c r="F59" s="26"/>
      <c r="G59" s="26"/>
      <c r="H59" s="29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</row>
    <row r="60" spans="1:31" ht="33" customHeight="1" thickBot="1">
      <c r="A60" s="133"/>
      <c r="B60" s="125" t="s">
        <v>5</v>
      </c>
      <c r="C60" s="106" t="s">
        <v>47</v>
      </c>
      <c r="D60" s="98" t="s">
        <v>52</v>
      </c>
      <c r="E60" s="99">
        <f>E61</f>
        <v>60000</v>
      </c>
      <c r="F60" s="99">
        <v>60000</v>
      </c>
      <c r="G60" s="99">
        <v>60000</v>
      </c>
      <c r="H60" s="110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</row>
    <row r="61" spans="1:31" ht="15" customHeight="1" thickBot="1">
      <c r="A61" s="133"/>
      <c r="B61" s="127"/>
      <c r="C61" s="88" t="s">
        <v>81</v>
      </c>
      <c r="D61" s="71" t="s">
        <v>82</v>
      </c>
      <c r="E61" s="24">
        <v>60000</v>
      </c>
      <c r="F61" s="24"/>
      <c r="G61" s="24"/>
      <c r="H61" s="28" t="s">
        <v>220</v>
      </c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</row>
    <row r="62" spans="1:31" ht="15" customHeight="1" thickBot="1">
      <c r="A62" s="133"/>
      <c r="B62" s="125" t="s">
        <v>38</v>
      </c>
      <c r="C62" s="89" t="s">
        <v>192</v>
      </c>
      <c r="D62" s="13" t="s">
        <v>83</v>
      </c>
      <c r="E62" s="7">
        <f>E63+E64+E65+E66+E67</f>
        <v>150000</v>
      </c>
      <c r="F62" s="14">
        <v>120000</v>
      </c>
      <c r="G62" s="14">
        <v>130000</v>
      </c>
      <c r="H62" s="1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</row>
    <row r="63" spans="1:31" ht="15" customHeight="1">
      <c r="A63" s="133"/>
      <c r="B63" s="126"/>
      <c r="C63" s="90" t="s">
        <v>193</v>
      </c>
      <c r="D63" s="36" t="s">
        <v>194</v>
      </c>
      <c r="E63" s="37">
        <v>60000</v>
      </c>
      <c r="F63" s="37"/>
      <c r="G63" s="37"/>
      <c r="H63" s="44" t="s">
        <v>56</v>
      </c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</row>
    <row r="64" spans="1:31" ht="15" customHeight="1">
      <c r="A64" s="133"/>
      <c r="B64" s="126"/>
      <c r="C64" s="91" t="s">
        <v>108</v>
      </c>
      <c r="D64" s="38" t="s">
        <v>198</v>
      </c>
      <c r="E64" s="39">
        <v>40000</v>
      </c>
      <c r="F64" s="39"/>
      <c r="G64" s="39"/>
      <c r="H64" s="47" t="s">
        <v>143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</row>
    <row r="65" spans="1:31" ht="15" customHeight="1">
      <c r="A65" s="133"/>
      <c r="B65" s="126"/>
      <c r="C65" s="91" t="s">
        <v>166</v>
      </c>
      <c r="D65" s="38" t="s">
        <v>86</v>
      </c>
      <c r="E65" s="39">
        <v>25000</v>
      </c>
      <c r="F65" s="39"/>
      <c r="G65" s="39"/>
      <c r="H65" s="47" t="s">
        <v>144</v>
      </c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</row>
    <row r="66" spans="1:31" ht="24.75">
      <c r="A66" s="133"/>
      <c r="B66" s="126"/>
      <c r="C66" s="91" t="s">
        <v>167</v>
      </c>
      <c r="D66" s="116" t="s">
        <v>186</v>
      </c>
      <c r="E66" s="39">
        <v>5000</v>
      </c>
      <c r="F66" s="39"/>
      <c r="G66" s="39"/>
      <c r="H66" s="47" t="s">
        <v>219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</row>
    <row r="67" spans="1:31">
      <c r="A67" s="133"/>
      <c r="B67" s="126"/>
      <c r="C67" s="91" t="s">
        <v>261</v>
      </c>
      <c r="D67" s="116" t="s">
        <v>262</v>
      </c>
      <c r="E67" s="39">
        <v>20000</v>
      </c>
      <c r="F67" s="39"/>
      <c r="G67" s="39"/>
      <c r="H67" s="47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</row>
    <row r="68" spans="1:31" ht="33" customHeight="1" thickBot="1">
      <c r="A68" s="133"/>
      <c r="B68" s="126"/>
      <c r="C68" s="112" t="s">
        <v>172</v>
      </c>
      <c r="D68" s="113" t="s">
        <v>87</v>
      </c>
      <c r="E68" s="114">
        <f>E69+E70+E71+E72</f>
        <v>310000</v>
      </c>
      <c r="F68" s="114">
        <v>300000</v>
      </c>
      <c r="G68" s="114">
        <v>300000</v>
      </c>
      <c r="H68" s="115" t="s">
        <v>145</v>
      </c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</row>
    <row r="69" spans="1:31">
      <c r="A69" s="133"/>
      <c r="B69" s="126"/>
      <c r="C69" s="90" t="s">
        <v>50</v>
      </c>
      <c r="D69" s="36" t="s">
        <v>88</v>
      </c>
      <c r="E69" s="37">
        <v>260000</v>
      </c>
      <c r="F69" s="37"/>
      <c r="G69" s="37"/>
      <c r="H69" s="44" t="s">
        <v>225</v>
      </c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</row>
    <row r="70" spans="1:31">
      <c r="A70" s="133"/>
      <c r="B70" s="126"/>
      <c r="C70" s="91" t="s">
        <v>84</v>
      </c>
      <c r="D70" s="38" t="s">
        <v>90</v>
      </c>
      <c r="E70" s="39">
        <v>35000</v>
      </c>
      <c r="F70" s="39"/>
      <c r="G70" s="39"/>
      <c r="H70" s="44" t="s">
        <v>225</v>
      </c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</row>
    <row r="71" spans="1:31" ht="15" customHeight="1">
      <c r="A71" s="133"/>
      <c r="B71" s="126"/>
      <c r="C71" s="91" t="s">
        <v>85</v>
      </c>
      <c r="D71" s="38" t="s">
        <v>92</v>
      </c>
      <c r="E71" s="39">
        <v>5000</v>
      </c>
      <c r="F71" s="39"/>
      <c r="G71" s="39"/>
      <c r="H71" s="44" t="s">
        <v>225</v>
      </c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</row>
    <row r="72" spans="1:31" ht="15" customHeight="1" thickBot="1">
      <c r="A72" s="134"/>
      <c r="B72" s="127"/>
      <c r="C72" s="91" t="s">
        <v>185</v>
      </c>
      <c r="D72" s="38" t="s">
        <v>94</v>
      </c>
      <c r="E72" s="39">
        <v>10000</v>
      </c>
      <c r="F72" s="39"/>
      <c r="G72" s="39"/>
      <c r="H72" s="44" t="s">
        <v>225</v>
      </c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</row>
    <row r="73" spans="1:31" ht="15" customHeight="1" thickBot="1">
      <c r="A73" s="135" t="s">
        <v>35</v>
      </c>
      <c r="B73" s="128" t="s">
        <v>39</v>
      </c>
      <c r="C73" s="93" t="s">
        <v>98</v>
      </c>
      <c r="D73" s="10" t="s">
        <v>48</v>
      </c>
      <c r="E73" s="11">
        <f>E74</f>
        <v>60000</v>
      </c>
      <c r="F73" s="11">
        <v>60000</v>
      </c>
      <c r="G73" s="11">
        <v>60000</v>
      </c>
      <c r="H73" s="15" t="s">
        <v>146</v>
      </c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</row>
    <row r="74" spans="1:31" ht="15" customHeight="1" thickBot="1">
      <c r="A74" s="136"/>
      <c r="B74" s="129"/>
      <c r="C74" s="94" t="s">
        <v>53</v>
      </c>
      <c r="D74" s="40" t="s">
        <v>99</v>
      </c>
      <c r="E74" s="41">
        <v>60000</v>
      </c>
      <c r="F74" s="41"/>
      <c r="G74" s="41"/>
      <c r="H74" s="42" t="s">
        <v>226</v>
      </c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</row>
    <row r="75" spans="1:31" ht="15" customHeight="1" thickBot="1">
      <c r="A75" s="136"/>
      <c r="B75" s="129"/>
      <c r="C75" s="95" t="s">
        <v>174</v>
      </c>
      <c r="D75" s="4" t="s">
        <v>96</v>
      </c>
      <c r="E75" s="5">
        <f>E76</f>
        <v>256000</v>
      </c>
      <c r="F75" s="5">
        <v>260000</v>
      </c>
      <c r="G75" s="5">
        <v>265000</v>
      </c>
      <c r="H75" s="13" t="s">
        <v>147</v>
      </c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</row>
    <row r="76" spans="1:31" ht="15" customHeight="1" thickBot="1">
      <c r="A76" s="136"/>
      <c r="B76" s="129"/>
      <c r="C76" s="90" t="s">
        <v>175</v>
      </c>
      <c r="D76" s="36" t="s">
        <v>46</v>
      </c>
      <c r="E76" s="37">
        <v>256000</v>
      </c>
      <c r="F76" s="37"/>
      <c r="G76" s="37"/>
      <c r="H76" s="44" t="s">
        <v>227</v>
      </c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</row>
    <row r="77" spans="1:31" ht="33" customHeight="1" thickBot="1">
      <c r="A77" s="136"/>
      <c r="B77" s="129"/>
      <c r="C77" s="89" t="s">
        <v>100</v>
      </c>
      <c r="D77" s="6" t="s">
        <v>102</v>
      </c>
      <c r="E77" s="7">
        <f>E78+E79</f>
        <v>35000</v>
      </c>
      <c r="F77" s="7">
        <v>35000</v>
      </c>
      <c r="G77" s="7">
        <v>35000</v>
      </c>
      <c r="H77" s="13" t="s">
        <v>148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</row>
    <row r="78" spans="1:31" ht="15" customHeight="1">
      <c r="A78" s="136"/>
      <c r="B78" s="129"/>
      <c r="C78" s="90" t="s">
        <v>101</v>
      </c>
      <c r="D78" s="36" t="s">
        <v>51</v>
      </c>
      <c r="E78" s="37">
        <v>30000</v>
      </c>
      <c r="F78" s="37"/>
      <c r="G78" s="37"/>
      <c r="H78" s="44" t="s">
        <v>225</v>
      </c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</row>
    <row r="79" spans="1:31" ht="15" customHeight="1" thickBot="1">
      <c r="A79" s="136"/>
      <c r="B79" s="130"/>
      <c r="C79" s="92" t="s">
        <v>164</v>
      </c>
      <c r="D79" s="45" t="s">
        <v>165</v>
      </c>
      <c r="E79" s="46">
        <v>5000</v>
      </c>
      <c r="F79" s="46"/>
      <c r="G79" s="46"/>
      <c r="H79" s="44" t="s">
        <v>225</v>
      </c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</row>
    <row r="80" spans="1:31" ht="14.25" customHeight="1" thickBot="1">
      <c r="A80" s="136"/>
      <c r="B80" s="125" t="s">
        <v>40</v>
      </c>
      <c r="C80" s="93" t="s">
        <v>195</v>
      </c>
      <c r="D80" s="10" t="s">
        <v>106</v>
      </c>
      <c r="E80" s="11">
        <f>E81+E82+E83+E84</f>
        <v>105000</v>
      </c>
      <c r="F80" s="11">
        <v>100000</v>
      </c>
      <c r="G80" s="11">
        <v>100000</v>
      </c>
      <c r="H80" s="1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</row>
    <row r="81" spans="1:31" ht="24.75">
      <c r="A81" s="136"/>
      <c r="B81" s="126"/>
      <c r="C81" s="90" t="s">
        <v>196</v>
      </c>
      <c r="D81" s="43" t="s">
        <v>107</v>
      </c>
      <c r="E81" s="37">
        <v>30000</v>
      </c>
      <c r="F81" s="37"/>
      <c r="G81" s="37"/>
      <c r="H81" s="44" t="s">
        <v>151</v>
      </c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</row>
    <row r="82" spans="1:31" ht="24">
      <c r="A82" s="136"/>
      <c r="B82" s="126"/>
      <c r="C82" s="92" t="s">
        <v>89</v>
      </c>
      <c r="D82" s="45" t="s">
        <v>109</v>
      </c>
      <c r="E82" s="46">
        <v>25000</v>
      </c>
      <c r="F82" s="46"/>
      <c r="G82" s="46"/>
      <c r="H82" s="54" t="s">
        <v>152</v>
      </c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</row>
    <row r="83" spans="1:31" ht="15" customHeight="1">
      <c r="A83" s="136"/>
      <c r="B83" s="126"/>
      <c r="C83" s="91" t="s">
        <v>91</v>
      </c>
      <c r="D83" s="38" t="s">
        <v>110</v>
      </c>
      <c r="E83" s="39">
        <v>10000</v>
      </c>
      <c r="F83" s="39"/>
      <c r="G83" s="39"/>
      <c r="H83" s="47" t="s">
        <v>153</v>
      </c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</row>
    <row r="84" spans="1:31" ht="15" customHeight="1" thickBot="1">
      <c r="A84" s="137"/>
      <c r="B84" s="126"/>
      <c r="C84" s="91" t="s">
        <v>93</v>
      </c>
      <c r="D84" s="38" t="s">
        <v>246</v>
      </c>
      <c r="E84" s="39">
        <v>40000</v>
      </c>
      <c r="F84" s="39"/>
      <c r="G84" s="39"/>
      <c r="H84" s="47" t="s">
        <v>247</v>
      </c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</row>
    <row r="85" spans="1:31" ht="15" customHeight="1" thickBot="1">
      <c r="A85" s="135" t="s">
        <v>36</v>
      </c>
      <c r="B85" s="126"/>
      <c r="C85" s="96" t="s">
        <v>47</v>
      </c>
      <c r="D85" s="8" t="s">
        <v>52</v>
      </c>
      <c r="E85" s="9">
        <f>E86+E87+E88</f>
        <v>140000</v>
      </c>
      <c r="F85" s="9">
        <v>140000</v>
      </c>
      <c r="G85" s="9">
        <v>140000</v>
      </c>
      <c r="H85" s="15" t="s">
        <v>154</v>
      </c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</row>
    <row r="86" spans="1:31" ht="15" customHeight="1">
      <c r="A86" s="136"/>
      <c r="B86" s="126"/>
      <c r="C86" s="90" t="s">
        <v>49</v>
      </c>
      <c r="D86" s="36" t="s">
        <v>103</v>
      </c>
      <c r="E86" s="37">
        <v>80000</v>
      </c>
      <c r="F86" s="37"/>
      <c r="G86" s="37"/>
      <c r="H86" s="44" t="s">
        <v>221</v>
      </c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</row>
    <row r="87" spans="1:31" ht="15" customHeight="1">
      <c r="A87" s="136"/>
      <c r="B87" s="126"/>
      <c r="C87" s="91" t="s">
        <v>104</v>
      </c>
      <c r="D87" s="38" t="s">
        <v>105</v>
      </c>
      <c r="E87" s="39">
        <v>45000</v>
      </c>
      <c r="F87" s="39"/>
      <c r="G87" s="39"/>
      <c r="H87" s="47" t="s">
        <v>222</v>
      </c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</row>
    <row r="88" spans="1:31" ht="15" customHeight="1" thickBot="1">
      <c r="A88" s="136"/>
      <c r="B88" s="126"/>
      <c r="C88" s="92" t="s">
        <v>187</v>
      </c>
      <c r="D88" s="45" t="s">
        <v>188</v>
      </c>
      <c r="E88" s="46">
        <v>15000</v>
      </c>
      <c r="F88" s="46"/>
      <c r="G88" s="46"/>
      <c r="H88" s="100" t="s">
        <v>223</v>
      </c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</row>
    <row r="89" spans="1:31" ht="15" customHeight="1" thickBot="1">
      <c r="A89" s="136"/>
      <c r="B89" s="126"/>
      <c r="C89" s="93" t="s">
        <v>77</v>
      </c>
      <c r="D89" s="10" t="s">
        <v>120</v>
      </c>
      <c r="E89" s="11">
        <f>E90+E91+E92+E93+E94+E95+E96+E97+E98</f>
        <v>108000</v>
      </c>
      <c r="F89" s="11">
        <v>90000</v>
      </c>
      <c r="G89" s="11">
        <v>91000</v>
      </c>
      <c r="H89" s="15" t="s">
        <v>155</v>
      </c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</row>
    <row r="90" spans="1:31" ht="15" customHeight="1">
      <c r="A90" s="136"/>
      <c r="B90" s="126"/>
      <c r="C90" s="90" t="s">
        <v>79</v>
      </c>
      <c r="D90" s="36" t="s">
        <v>121</v>
      </c>
      <c r="E90" s="37">
        <v>15000</v>
      </c>
      <c r="F90" s="37"/>
      <c r="G90" s="37"/>
      <c r="H90" s="44" t="s">
        <v>225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</row>
    <row r="91" spans="1:31" ht="12.75" customHeight="1">
      <c r="A91" s="136"/>
      <c r="B91" s="126"/>
      <c r="C91" s="91" t="s">
        <v>122</v>
      </c>
      <c r="D91" s="38" t="s">
        <v>123</v>
      </c>
      <c r="E91" s="39">
        <v>3000</v>
      </c>
      <c r="F91" s="39"/>
      <c r="G91" s="39"/>
      <c r="H91" s="44" t="s">
        <v>225</v>
      </c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</row>
    <row r="92" spans="1:31">
      <c r="A92" s="136"/>
      <c r="B92" s="126"/>
      <c r="C92" s="91" t="s">
        <v>124</v>
      </c>
      <c r="D92" s="38" t="s">
        <v>125</v>
      </c>
      <c r="E92" s="39">
        <v>25000</v>
      </c>
      <c r="F92" s="39"/>
      <c r="G92" s="39"/>
      <c r="H92" s="44" t="s">
        <v>225</v>
      </c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</row>
    <row r="93" spans="1:31">
      <c r="A93" s="136"/>
      <c r="B93" s="126"/>
      <c r="C93" s="91" t="s">
        <v>126</v>
      </c>
      <c r="D93" s="38" t="s">
        <v>127</v>
      </c>
      <c r="E93" s="39">
        <v>5000</v>
      </c>
      <c r="F93" s="39"/>
      <c r="G93" s="39"/>
      <c r="H93" s="44" t="s">
        <v>225</v>
      </c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</row>
    <row r="94" spans="1:31">
      <c r="A94" s="136"/>
      <c r="B94" s="126"/>
      <c r="C94" s="91" t="s">
        <v>128</v>
      </c>
      <c r="D94" s="38" t="s">
        <v>129</v>
      </c>
      <c r="E94" s="39">
        <v>5000</v>
      </c>
      <c r="F94" s="39"/>
      <c r="G94" s="39"/>
      <c r="H94" s="44" t="s">
        <v>225</v>
      </c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</row>
    <row r="95" spans="1:31">
      <c r="A95" s="136"/>
      <c r="B95" s="126"/>
      <c r="C95" s="91" t="s">
        <v>130</v>
      </c>
      <c r="D95" s="38" t="s">
        <v>224</v>
      </c>
      <c r="E95" s="39">
        <v>25000</v>
      </c>
      <c r="F95" s="39"/>
      <c r="G95" s="39"/>
      <c r="H95" s="44" t="s">
        <v>225</v>
      </c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</row>
    <row r="96" spans="1:31">
      <c r="A96" s="136"/>
      <c r="B96" s="126"/>
      <c r="C96" s="94" t="s">
        <v>131</v>
      </c>
      <c r="D96" s="40" t="s">
        <v>248</v>
      </c>
      <c r="E96" s="41">
        <v>10000</v>
      </c>
      <c r="F96" s="41"/>
      <c r="G96" s="41"/>
      <c r="H96" s="44" t="s">
        <v>225</v>
      </c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</row>
    <row r="97" spans="1:30">
      <c r="A97" s="136"/>
      <c r="B97" s="126"/>
      <c r="C97" s="94" t="s">
        <v>249</v>
      </c>
      <c r="D97" s="40" t="s">
        <v>269</v>
      </c>
      <c r="E97" s="41">
        <v>10000</v>
      </c>
      <c r="F97" s="41"/>
      <c r="G97" s="41"/>
      <c r="H97" s="44" t="s">
        <v>225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</row>
    <row r="98" spans="1:30" ht="15.75" thickBot="1">
      <c r="A98" s="137"/>
      <c r="B98" s="127"/>
      <c r="C98" s="94" t="s">
        <v>270</v>
      </c>
      <c r="D98" s="40" t="s">
        <v>132</v>
      </c>
      <c r="E98" s="41">
        <v>10000</v>
      </c>
      <c r="F98" s="41"/>
      <c r="G98" s="41"/>
      <c r="H98" s="44" t="s">
        <v>225</v>
      </c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</row>
    <row r="99" spans="1:30" ht="30.75" customHeight="1" thickBot="1">
      <c r="A99" s="121" t="s">
        <v>36</v>
      </c>
      <c r="B99" s="122"/>
      <c r="C99" s="96" t="s">
        <v>54</v>
      </c>
      <c r="D99" s="8" t="s">
        <v>111</v>
      </c>
      <c r="E99" s="9">
        <f>E100+E101</f>
        <v>214000</v>
      </c>
      <c r="F99" s="9">
        <v>214000</v>
      </c>
      <c r="G99" s="9">
        <v>214000</v>
      </c>
      <c r="H99" s="13" t="s">
        <v>156</v>
      </c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</row>
    <row r="100" spans="1:30">
      <c r="A100" s="123"/>
      <c r="B100" s="124"/>
      <c r="C100" s="92" t="s">
        <v>55</v>
      </c>
      <c r="D100" s="45" t="s">
        <v>111</v>
      </c>
      <c r="E100" s="46">
        <v>14000</v>
      </c>
      <c r="F100" s="46"/>
      <c r="G100" s="46"/>
      <c r="H100" s="54" t="s">
        <v>138</v>
      </c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</row>
    <row r="101" spans="1:30" ht="15.75" thickBot="1">
      <c r="A101" s="123"/>
      <c r="B101" s="124"/>
      <c r="C101" s="97" t="s">
        <v>112</v>
      </c>
      <c r="D101" s="66" t="s">
        <v>113</v>
      </c>
      <c r="E101" s="67">
        <v>200000</v>
      </c>
      <c r="F101" s="67"/>
      <c r="G101" s="67"/>
      <c r="H101" s="68" t="s">
        <v>228</v>
      </c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</row>
    <row r="102" spans="1:30" ht="21.75" thickBot="1">
      <c r="A102" s="119" t="s">
        <v>37</v>
      </c>
      <c r="B102" s="120"/>
      <c r="C102" s="63"/>
      <c r="D102" s="64"/>
      <c r="E102" s="65">
        <f>E2+E16+E22+E26+E37+E34+E39+E41+E48+E50+E57+E60+E62+E68+E73+E75+E77+E80+E85+E89+E99</f>
        <v>15694500</v>
      </c>
      <c r="F102" s="103">
        <f>F2+F16+F22+F26+F34+F37+F39+F41+F48+F50+F57+F60+F62+F68+F73+F75+F77+F80+F85+F89+F99</f>
        <v>12494000</v>
      </c>
      <c r="G102" s="103">
        <f>G2+G16+G22+G26+G34+G37+G39+G48+G41+G50+G57+G60+G62+G68+G73+G75+G77+G80+G85+G89+G99</f>
        <v>12486000</v>
      </c>
      <c r="H102" s="101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</row>
    <row r="103" spans="1:30">
      <c r="A103" s="69"/>
      <c r="B103" s="69"/>
      <c r="C103" s="69"/>
      <c r="D103" s="69"/>
      <c r="E103" s="69"/>
      <c r="F103" s="69"/>
      <c r="G103" s="69"/>
      <c r="H103" s="69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</row>
    <row r="104" spans="1:30">
      <c r="A104" s="69"/>
      <c r="B104" s="69"/>
      <c r="C104" s="69"/>
      <c r="D104" s="69"/>
      <c r="E104" s="69"/>
      <c r="F104" s="69"/>
      <c r="G104" s="69"/>
      <c r="H104" s="69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</row>
    <row r="105" spans="1:30">
      <c r="A105" s="69"/>
      <c r="B105" s="69"/>
      <c r="C105" s="69"/>
      <c r="D105" s="69"/>
      <c r="E105" s="69"/>
      <c r="F105" s="69"/>
      <c r="G105" s="69"/>
      <c r="H105" s="69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</row>
    <row r="106" spans="1:30">
      <c r="A106" s="69"/>
      <c r="B106" s="69"/>
      <c r="C106" s="69"/>
      <c r="D106" s="69"/>
      <c r="E106" s="69"/>
      <c r="F106" s="69"/>
      <c r="G106" s="69"/>
      <c r="H106" s="69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</row>
    <row r="107" spans="1:30">
      <c r="A107" s="69"/>
      <c r="B107" s="69"/>
      <c r="C107" s="69"/>
      <c r="D107" s="69"/>
      <c r="E107" s="69"/>
      <c r="F107" s="69"/>
      <c r="G107" s="69"/>
      <c r="H107" s="69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</row>
    <row r="108" spans="1:30">
      <c r="A108" s="69"/>
      <c r="B108" s="69"/>
      <c r="C108" s="69"/>
      <c r="D108" s="69"/>
      <c r="E108" s="69"/>
      <c r="F108" s="69"/>
      <c r="G108" s="69"/>
      <c r="H108" s="69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</row>
    <row r="109" spans="1:30">
      <c r="A109" s="69"/>
      <c r="B109" s="69"/>
      <c r="C109" s="69"/>
      <c r="D109" s="69"/>
      <c r="E109" s="69"/>
      <c r="F109" s="69"/>
      <c r="G109" s="69"/>
      <c r="H109" s="69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</row>
    <row r="110" spans="1:30">
      <c r="A110" s="69"/>
      <c r="B110" s="69"/>
      <c r="C110" s="69"/>
      <c r="D110" s="69"/>
      <c r="E110" s="69"/>
      <c r="F110" s="69"/>
      <c r="G110" s="69"/>
      <c r="H110" s="69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</row>
    <row r="111" spans="1:30">
      <c r="A111" s="69"/>
      <c r="B111" s="69"/>
      <c r="C111" s="69"/>
      <c r="D111" s="69"/>
      <c r="E111" s="69"/>
      <c r="F111" s="69"/>
      <c r="G111" s="69"/>
      <c r="H111" s="69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</row>
    <row r="112" spans="1:30">
      <c r="A112" s="69"/>
      <c r="B112" s="69"/>
      <c r="C112" s="69"/>
      <c r="D112" s="69"/>
      <c r="E112" s="69"/>
      <c r="F112" s="69"/>
      <c r="G112" s="69"/>
      <c r="H112" s="69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</row>
    <row r="113" spans="1:30">
      <c r="A113" s="69"/>
      <c r="B113" s="69"/>
      <c r="C113" s="69"/>
      <c r="D113" s="69"/>
      <c r="E113" s="69"/>
      <c r="F113" s="69"/>
      <c r="G113" s="69"/>
      <c r="H113" s="69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</row>
    <row r="114" spans="1:30">
      <c r="A114" s="69"/>
      <c r="B114" s="69"/>
      <c r="C114" s="69"/>
      <c r="D114" s="69"/>
      <c r="E114" s="69"/>
      <c r="F114" s="69"/>
      <c r="G114" s="69"/>
      <c r="H114" s="69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</row>
    <row r="115" spans="1:30">
      <c r="A115" s="69"/>
      <c r="B115" s="69"/>
      <c r="C115" s="69"/>
      <c r="D115" s="69"/>
      <c r="E115" s="69"/>
      <c r="F115" s="69"/>
      <c r="G115" s="69"/>
      <c r="H115" s="69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</row>
    <row r="116" spans="1:30">
      <c r="A116" s="69"/>
      <c r="B116" s="69"/>
      <c r="C116" s="69"/>
      <c r="D116" s="69"/>
      <c r="E116" s="69"/>
      <c r="F116" s="69"/>
      <c r="G116" s="69"/>
      <c r="H116" s="69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</row>
    <row r="117" spans="1:30">
      <c r="A117" s="69"/>
      <c r="B117" s="69"/>
      <c r="C117" s="69"/>
      <c r="D117" s="69"/>
      <c r="E117" s="69"/>
      <c r="F117" s="69"/>
      <c r="G117" s="69"/>
      <c r="H117" s="69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</row>
    <row r="118" spans="1:30">
      <c r="A118" s="69"/>
      <c r="B118" s="69"/>
      <c r="C118" s="69"/>
      <c r="D118" s="69"/>
      <c r="E118" s="69"/>
      <c r="F118" s="69"/>
      <c r="G118" s="69"/>
      <c r="H118" s="69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</row>
    <row r="119" spans="1:30">
      <c r="A119" s="69"/>
      <c r="B119" s="69"/>
      <c r="C119" s="69"/>
      <c r="D119" s="69"/>
      <c r="E119" s="69"/>
      <c r="F119" s="69"/>
      <c r="G119" s="69"/>
      <c r="H119" s="69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</row>
    <row r="120" spans="1:30">
      <c r="A120" s="69"/>
      <c r="B120" s="69"/>
      <c r="C120" s="69"/>
      <c r="D120" s="69"/>
      <c r="E120" s="69"/>
      <c r="F120" s="69"/>
      <c r="G120" s="69"/>
      <c r="H120" s="69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</row>
    <row r="121" spans="1:30">
      <c r="A121" s="69"/>
      <c r="B121" s="69"/>
      <c r="C121" s="69"/>
      <c r="D121" s="69"/>
      <c r="E121" s="69"/>
      <c r="F121" s="69"/>
      <c r="G121" s="69"/>
      <c r="H121" s="69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</row>
    <row r="122" spans="1:30">
      <c r="A122" s="69"/>
      <c r="B122" s="69"/>
      <c r="C122" s="69"/>
      <c r="D122" s="69"/>
      <c r="E122" s="69"/>
      <c r="F122" s="69"/>
      <c r="G122" s="69"/>
      <c r="H122" s="69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</row>
    <row r="123" spans="1:30">
      <c r="A123" s="69"/>
      <c r="B123" s="69"/>
      <c r="C123" s="69"/>
      <c r="D123" s="69"/>
      <c r="E123" s="69"/>
      <c r="F123" s="69"/>
      <c r="G123" s="69"/>
      <c r="H123" s="69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</row>
    <row r="124" spans="1:30">
      <c r="A124" s="69"/>
      <c r="B124" s="69"/>
      <c r="C124" s="69"/>
      <c r="D124" s="69"/>
      <c r="E124" s="69"/>
      <c r="F124" s="69"/>
      <c r="G124" s="69"/>
      <c r="H124" s="69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</row>
    <row r="125" spans="1:30">
      <c r="A125" s="69"/>
      <c r="B125" s="69"/>
      <c r="C125" s="69"/>
      <c r="D125" s="69"/>
      <c r="E125" s="69"/>
      <c r="F125" s="69"/>
      <c r="G125" s="69"/>
      <c r="H125" s="69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</row>
    <row r="126" spans="1:30">
      <c r="A126" s="69"/>
      <c r="B126" s="69"/>
      <c r="C126" s="69"/>
      <c r="D126" s="69"/>
      <c r="E126" s="69"/>
      <c r="F126" s="69"/>
      <c r="G126" s="69"/>
      <c r="H126" s="69"/>
    </row>
    <row r="127" spans="1:30">
      <c r="A127" s="69"/>
      <c r="B127" s="69"/>
      <c r="C127" s="69"/>
      <c r="D127" s="69"/>
      <c r="E127" s="69"/>
      <c r="F127" s="69"/>
      <c r="G127" s="69"/>
      <c r="H127" s="69"/>
    </row>
    <row r="128" spans="1:30">
      <c r="A128" s="69"/>
      <c r="B128" s="69"/>
      <c r="C128" s="69"/>
      <c r="D128" s="69"/>
      <c r="E128" s="69"/>
      <c r="F128" s="69"/>
      <c r="G128" s="69"/>
      <c r="H128" s="69"/>
    </row>
    <row r="129" spans="1:8">
      <c r="A129" s="69"/>
      <c r="B129" s="69"/>
      <c r="C129" s="69"/>
      <c r="D129" s="69"/>
      <c r="E129" s="69"/>
      <c r="F129" s="69"/>
      <c r="G129" s="69"/>
      <c r="H129" s="69"/>
    </row>
    <row r="130" spans="1:8">
      <c r="A130" s="69"/>
      <c r="B130" s="69"/>
      <c r="C130" s="69"/>
      <c r="D130" s="69"/>
      <c r="E130" s="69"/>
      <c r="F130" s="69"/>
      <c r="G130" s="69"/>
      <c r="H130" s="69"/>
    </row>
    <row r="131" spans="1:8">
      <c r="A131" s="69"/>
      <c r="B131" s="69"/>
      <c r="C131" s="69"/>
      <c r="D131" s="69"/>
      <c r="E131" s="69"/>
      <c r="F131" s="69"/>
      <c r="G131" s="69"/>
      <c r="H131" s="69"/>
    </row>
    <row r="132" spans="1:8">
      <c r="A132" s="69"/>
      <c r="B132" s="69"/>
      <c r="C132" s="69"/>
      <c r="D132" s="69"/>
      <c r="E132" s="69"/>
      <c r="F132" s="69"/>
      <c r="G132" s="69"/>
      <c r="H132" s="69"/>
    </row>
    <row r="133" spans="1:8">
      <c r="A133" s="69"/>
      <c r="B133" s="69"/>
      <c r="C133" s="69"/>
      <c r="D133" s="69"/>
      <c r="E133" s="69"/>
      <c r="F133" s="69"/>
      <c r="G133" s="69"/>
      <c r="H133" s="69"/>
    </row>
    <row r="134" spans="1:8">
      <c r="A134" s="69"/>
      <c r="B134" s="69"/>
      <c r="C134" s="69"/>
      <c r="D134" s="69"/>
      <c r="E134" s="69"/>
      <c r="F134" s="69"/>
      <c r="G134" s="69"/>
      <c r="H134" s="69"/>
    </row>
    <row r="135" spans="1:8">
      <c r="A135" s="69"/>
      <c r="B135" s="69"/>
      <c r="C135" s="69"/>
      <c r="D135" s="69"/>
      <c r="E135" s="69"/>
      <c r="F135" s="69"/>
      <c r="G135" s="69"/>
      <c r="H135" s="69"/>
    </row>
    <row r="136" spans="1:8">
      <c r="A136" s="69"/>
      <c r="B136" s="69"/>
      <c r="C136" s="69"/>
      <c r="D136" s="69"/>
      <c r="E136" s="69"/>
      <c r="F136" s="69"/>
      <c r="G136" s="69"/>
      <c r="H136" s="69"/>
    </row>
    <row r="137" spans="1:8">
      <c r="A137" s="69"/>
      <c r="B137" s="69"/>
      <c r="C137" s="69"/>
      <c r="D137" s="69"/>
      <c r="E137" s="69"/>
      <c r="F137" s="69"/>
      <c r="G137" s="69"/>
      <c r="H137" s="69"/>
    </row>
    <row r="138" spans="1:8">
      <c r="A138" s="69"/>
      <c r="B138" s="69"/>
      <c r="C138" s="69"/>
      <c r="D138" s="69"/>
      <c r="E138" s="69"/>
      <c r="F138" s="69"/>
      <c r="G138" s="69"/>
      <c r="H138" s="69"/>
    </row>
    <row r="139" spans="1:8">
      <c r="A139" s="69"/>
      <c r="B139" s="69"/>
      <c r="C139" s="69"/>
      <c r="D139" s="69"/>
      <c r="E139" s="69"/>
      <c r="F139" s="69"/>
      <c r="G139" s="69"/>
      <c r="H139" s="69"/>
    </row>
    <row r="140" spans="1:8">
      <c r="A140" s="69"/>
      <c r="B140" s="69"/>
      <c r="C140" s="69"/>
      <c r="D140" s="69"/>
      <c r="E140" s="69"/>
      <c r="F140" s="69"/>
      <c r="G140" s="69"/>
      <c r="H140" s="69"/>
    </row>
    <row r="141" spans="1:8">
      <c r="A141" s="69"/>
      <c r="B141" s="69"/>
      <c r="C141" s="69"/>
      <c r="D141" s="69"/>
      <c r="E141" s="69"/>
      <c r="F141" s="69"/>
      <c r="G141" s="69"/>
      <c r="H141" s="69"/>
    </row>
    <row r="142" spans="1:8">
      <c r="A142" s="69"/>
      <c r="B142" s="69"/>
      <c r="C142" s="69"/>
      <c r="D142" s="69"/>
      <c r="E142" s="69"/>
      <c r="F142" s="69"/>
      <c r="G142" s="69"/>
      <c r="H142" s="69"/>
    </row>
    <row r="143" spans="1:8">
      <c r="A143" s="69"/>
      <c r="B143" s="69"/>
      <c r="C143" s="69"/>
      <c r="D143" s="69"/>
      <c r="E143" s="69"/>
      <c r="F143" s="69"/>
      <c r="G143" s="69"/>
      <c r="H143" s="69"/>
    </row>
    <row r="144" spans="1:8">
      <c r="A144" s="69"/>
      <c r="B144" s="69"/>
      <c r="C144" s="69"/>
      <c r="D144" s="69"/>
      <c r="E144" s="69"/>
      <c r="F144" s="69"/>
      <c r="G144" s="69"/>
      <c r="H144" s="69"/>
    </row>
    <row r="145" spans="3:8">
      <c r="C145" s="69"/>
      <c r="D145" s="69"/>
      <c r="E145" s="69"/>
      <c r="F145" s="69"/>
      <c r="G145" s="69"/>
      <c r="H145" s="69"/>
    </row>
    <row r="146" spans="3:8">
      <c r="C146" s="69"/>
      <c r="D146" s="69"/>
      <c r="E146" s="69"/>
      <c r="F146" s="69"/>
      <c r="G146" s="69"/>
      <c r="H146" s="69"/>
    </row>
    <row r="147" spans="3:8">
      <c r="C147" s="69"/>
      <c r="D147" s="69"/>
      <c r="E147" s="69"/>
      <c r="F147" s="69"/>
      <c r="G147" s="69"/>
      <c r="H147" s="69"/>
    </row>
    <row r="148" spans="3:8">
      <c r="C148" s="69"/>
      <c r="D148" s="69"/>
      <c r="E148" s="69"/>
      <c r="F148" s="69"/>
      <c r="G148" s="69"/>
      <c r="H148" s="69"/>
    </row>
    <row r="149" spans="3:8">
      <c r="C149" s="69"/>
      <c r="D149" s="69"/>
      <c r="E149" s="69"/>
      <c r="F149" s="69"/>
      <c r="G149" s="69"/>
      <c r="H149" s="69"/>
    </row>
    <row r="150" spans="3:8">
      <c r="C150" s="69"/>
      <c r="D150" s="69"/>
      <c r="E150" s="69"/>
      <c r="F150" s="69"/>
      <c r="G150" s="69"/>
      <c r="H150" s="69"/>
    </row>
    <row r="151" spans="3:8">
      <c r="C151" s="69"/>
      <c r="D151" s="69"/>
      <c r="E151" s="69"/>
      <c r="F151" s="69"/>
      <c r="G151" s="69"/>
      <c r="H151" s="69"/>
    </row>
    <row r="152" spans="3:8">
      <c r="C152" s="69"/>
      <c r="D152" s="69"/>
      <c r="E152" s="69"/>
      <c r="F152" s="69"/>
      <c r="G152" s="69"/>
      <c r="H152" s="69"/>
    </row>
    <row r="153" spans="3:8">
      <c r="C153" s="69"/>
      <c r="D153" s="69"/>
      <c r="E153" s="69"/>
      <c r="F153" s="69"/>
      <c r="G153" s="69"/>
      <c r="H153" s="69"/>
    </row>
    <row r="154" spans="3:8">
      <c r="C154" s="69"/>
      <c r="D154" s="69"/>
      <c r="E154" s="69"/>
      <c r="F154" s="69"/>
      <c r="G154" s="69"/>
      <c r="H154" s="69"/>
    </row>
    <row r="155" spans="3:8">
      <c r="C155" s="69"/>
      <c r="D155" s="69"/>
      <c r="E155" s="69"/>
      <c r="F155" s="69"/>
      <c r="G155" s="69"/>
      <c r="H155" s="69"/>
    </row>
    <row r="156" spans="3:8">
      <c r="C156" s="69"/>
      <c r="D156" s="69"/>
      <c r="E156" s="69"/>
      <c r="F156" s="69"/>
      <c r="G156" s="69"/>
      <c r="H156" s="69"/>
    </row>
    <row r="157" spans="3:8">
      <c r="C157" s="69"/>
      <c r="D157" s="69"/>
      <c r="E157" s="69"/>
      <c r="F157" s="69"/>
      <c r="G157" s="69"/>
      <c r="H157" s="69"/>
    </row>
    <row r="158" spans="3:8">
      <c r="C158" s="69"/>
      <c r="D158" s="69"/>
      <c r="E158" s="69"/>
      <c r="F158" s="69"/>
      <c r="G158" s="69"/>
      <c r="H158" s="69"/>
    </row>
  </sheetData>
  <dataConsolidate/>
  <mergeCells count="14">
    <mergeCell ref="A2:A38"/>
    <mergeCell ref="A39:A72"/>
    <mergeCell ref="A73:A84"/>
    <mergeCell ref="A85:A98"/>
    <mergeCell ref="B60:B61"/>
    <mergeCell ref="B39:B49"/>
    <mergeCell ref="B34:B38"/>
    <mergeCell ref="B50:B59"/>
    <mergeCell ref="B2:B33"/>
    <mergeCell ref="A102:B102"/>
    <mergeCell ref="A99:B101"/>
    <mergeCell ref="B80:B98"/>
    <mergeCell ref="B73:B79"/>
    <mergeCell ref="B62:B72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Mirjana Rajtora</cp:lastModifiedBy>
  <cp:lastPrinted>2022-01-26T11:45:13Z</cp:lastPrinted>
  <dcterms:created xsi:type="dcterms:W3CDTF">2014-12-14T09:32:57Z</dcterms:created>
  <dcterms:modified xsi:type="dcterms:W3CDTF">2022-01-28T13:08:40Z</dcterms:modified>
</cp:coreProperties>
</file>